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0AE4072-257B-4E19-BCB5-AE494807BA82}"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589" i="1" l="1" a="1"/>
  <c r="I589"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O136" i="1" l="1"/>
  <c r="N136" i="1"/>
  <c r="M136"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5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<sst xmlns="http://schemas.openxmlformats.org/spreadsheetml/2006/main" count="5605" uniqueCount="1166">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</sst>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70" fontId="2" fillId="0" borderId="0" xfId="0" applyNumberFormat="1" applyFont="1" applyAlignment="1">
      <alignment horizontal="center"/>
    </xf>
    <xf numFmtId="0" fontId="26" fillId="43" borderId="24" xfId="35" applyAlignment="1" applyProtection="1">
      <alignment horizontal="center"/>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workbookViewId="0">
      <selection activeCell="I6" sqref="I6"/>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37" t="s">
        <v>985</v>
      </c>
      <c r="M102" s="251"/>
      <c r="N102" s="1039" t="s">
        <v>984</v>
      </c>
      <c r="O102" s="1039"/>
      <c r="P102" s="1039"/>
      <c r="Q102" s="1039"/>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38"/>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abSelected="1" topLeftCell="A550" zoomScale="80" zoomScaleNormal="80" workbookViewId="0">
      <selection activeCell="I590" sqref="I590:I59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7" t="s">
        <v>111</v>
      </c>
      <c r="I38" s="360">
        <v>43556</v>
      </c>
      <c r="J38" s="888" t="str">
        <f>IF(dry_seed_start&gt;=MIN(i_break),"**ERROR**","")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2" t="s">
        <v>378</v>
      </c>
      <c r="I115" s="1042"/>
      <c r="J115" s="1042"/>
      <c r="K115" s="305"/>
      <c r="L115" s="319"/>
      <c r="M115" s="1041" t="s">
        <v>286</v>
      </c>
      <c r="N115" s="1041"/>
      <c r="O115" s="1041"/>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60</v>
      </c>
      <c r="J118" s="361">
        <v>120</v>
      </c>
      <c r="L118" s="10" t="str">
        <f t="shared" ref="L118:L151" si="0">G118</f>
        <v>a</v>
      </c>
      <c r="M118" s="362">
        <f t="shared" ref="M118:M151" si="1">1/4</f>
        <v>0.25</v>
      </c>
      <c r="N118" s="361">
        <f t="shared" ref="N118:O125" si="2">IF(I118&gt;0,1,0)</f>
        <v>1</v>
      </c>
      <c r="O118" s="361">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60</v>
      </c>
      <c r="J119" s="361">
        <v>170</v>
      </c>
      <c r="L119" s="724" t="str">
        <f t="shared" si="0"/>
        <v>ar</v>
      </c>
      <c r="M119" s="362">
        <f t="shared" si="1"/>
        <v>0.25</v>
      </c>
      <c r="N119" s="361">
        <f t="shared" si="2"/>
        <v>1</v>
      </c>
      <c r="O119" s="361">
        <f t="shared" si="2"/>
        <v>1</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si="2"/>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60</v>
      </c>
      <c r="J125" s="361">
        <v>120</v>
      </c>
      <c r="L125" s="724" t="str">
        <f t="shared" si="0"/>
        <v>j</v>
      </c>
      <c r="M125" s="362">
        <f t="shared" si="1"/>
        <v>0.25</v>
      </c>
      <c r="N125" s="361">
        <f t="shared" si="2"/>
        <v>1</v>
      </c>
      <c r="O125" s="361">
        <f t="shared" si="2"/>
        <v>1</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60</v>
      </c>
      <c r="J126" s="984">
        <f>J127*$T$616+J125*(1-$T$616)</f>
        <v>125</v>
      </c>
      <c r="L126" s="724" t="str">
        <f t="shared" si="0"/>
        <v>jc</v>
      </c>
      <c r="M126" s="984">
        <f>M127*$T$616+M125*(1-$T$616)</f>
        <v>0.25</v>
      </c>
      <c r="N126" s="984">
        <f>N127*$T$616+N125*(1-$T$616)</f>
        <v>1</v>
      </c>
      <c r="O126" s="984">
        <f>O127*$T$616+O125*(1-$T$616)</f>
        <v>1</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60</v>
      </c>
      <c r="J127" s="361">
        <v>170</v>
      </c>
      <c r="L127" s="724" t="str">
        <f t="shared" si="0"/>
        <v>jr</v>
      </c>
      <c r="M127" s="362">
        <f t="shared" si="1"/>
        <v>0.25</v>
      </c>
      <c r="N127" s="361">
        <f t="shared" ref="N127:N138" si="3">IF(I127&gt;0,1,0)</f>
        <v>1</v>
      </c>
      <c r="O127" s="361">
        <f t="shared" ref="O127:O138" si="4">IF(J127&gt;0,1,0)</f>
        <v>1</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si="3"/>
        <v>0</v>
      </c>
      <c r="O128" s="361">
        <f t="shared" si="4"/>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60</v>
      </c>
      <c r="J130" s="361">
        <v>120</v>
      </c>
      <c r="L130" s="724" t="str">
        <f t="shared" si="0"/>
        <v>m</v>
      </c>
      <c r="M130" s="362">
        <f t="shared" si="1"/>
        <v>0.25</v>
      </c>
      <c r="N130" s="361">
        <f t="shared" si="3"/>
        <v>1</v>
      </c>
      <c r="O130" s="361">
        <f t="shared" si="4"/>
        <v>1</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60</v>
      </c>
      <c r="J136" s="361">
        <v>120</v>
      </c>
      <c r="K136" s="29"/>
      <c r="L136" s="724" t="str">
        <f t="shared" si="0"/>
        <v>s</v>
      </c>
      <c r="M136" s="362">
        <f t="shared" si="1"/>
        <v>0.25</v>
      </c>
      <c r="N136" s="361">
        <f t="shared" si="3"/>
        <v>1</v>
      </c>
      <c r="O136" s="361">
        <f t="shared" si="4"/>
        <v>1</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60</v>
      </c>
      <c r="J137" s="361">
        <v>170</v>
      </c>
      <c r="K137" s="29"/>
      <c r="L137" s="724" t="str">
        <f t="shared" si="0"/>
        <v>sr</v>
      </c>
      <c r="M137" s="362">
        <f t="shared" si="1"/>
        <v>0.25</v>
      </c>
      <c r="N137" s="361">
        <f t="shared" si="3"/>
        <v>1</v>
      </c>
      <c r="O137" s="361">
        <f t="shared" si="4"/>
        <v>1</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60</v>
      </c>
      <c r="J138" s="361">
        <v>120</v>
      </c>
      <c r="K138" s="29"/>
      <c r="L138" s="724" t="str">
        <f t="shared" si="0"/>
        <v>t</v>
      </c>
      <c r="M138" s="362">
        <f t="shared" si="1"/>
        <v>0.25</v>
      </c>
      <c r="N138" s="361">
        <f t="shared" si="3"/>
        <v>1</v>
      </c>
      <c r="O138" s="361">
        <f t="shared" si="4"/>
        <v>1</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60</v>
      </c>
      <c r="J139" s="984">
        <f>J140*$T$629+J138*(1-$T$629)</f>
        <v>125</v>
      </c>
      <c r="K139" s="271"/>
      <c r="L139" s="724" t="str">
        <f t="shared" si="0"/>
        <v>tc</v>
      </c>
      <c r="M139" s="984">
        <f>M140*$T$629+M138*(1-$T$629)</f>
        <v>0.25</v>
      </c>
      <c r="N139" s="984">
        <f>N140*$T$629+N138*(1-$T$629)</f>
        <v>1</v>
      </c>
      <c r="O139" s="984">
        <f>O140*$T$629+O138*(1-$T$629)</f>
        <v>1</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60</v>
      </c>
      <c r="J140" s="361">
        <v>170</v>
      </c>
      <c r="L140" s="724" t="str">
        <f t="shared" si="0"/>
        <v>tr</v>
      </c>
      <c r="M140" s="362">
        <f t="shared" si="1"/>
        <v>0.25</v>
      </c>
      <c r="N140" s="361">
        <f>IF(I140&gt;0,1,0)</f>
        <v>1</v>
      </c>
      <c r="O140" s="361">
        <f>IF(J140&gt;0,1,0)</f>
        <v>1</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60</v>
      </c>
      <c r="J141" s="361">
        <v>120</v>
      </c>
      <c r="L141" s="724" t="str">
        <f t="shared" si="0"/>
        <v>u</v>
      </c>
      <c r="M141" s="362">
        <f t="shared" si="1"/>
        <v>0.25</v>
      </c>
      <c r="N141" s="361">
        <f>IF(I141&gt;0,1,0)</f>
        <v>1</v>
      </c>
      <c r="O141" s="361">
        <f>IF(J141&gt;0,1,0)</f>
        <v>1</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60</v>
      </c>
      <c r="J142" s="984">
        <f>J143*$T$632+J141*(1-$T$632)</f>
        <v>125</v>
      </c>
      <c r="L142" s="724" t="str">
        <f t="shared" si="0"/>
        <v>uc</v>
      </c>
      <c r="M142" s="984">
        <f>M143*$T$632+M141*(1-$T$632)</f>
        <v>0.25</v>
      </c>
      <c r="N142" s="984">
        <f>N143*$T$632+N141*(1-$T$632)</f>
        <v>1</v>
      </c>
      <c r="O142" s="984">
        <f>O143*$T$632+O141*(1-$T$632)</f>
        <v>1</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60</v>
      </c>
      <c r="J143" s="361">
        <v>170</v>
      </c>
      <c r="K143" s="29"/>
      <c r="L143" s="724" t="str">
        <f t="shared" si="0"/>
        <v>ur</v>
      </c>
      <c r="M143" s="362">
        <f t="shared" si="1"/>
        <v>0.25</v>
      </c>
      <c r="N143" s="361">
        <f t="shared" ref="N143:O147" si="5">IF(I143&gt;0,1,0)</f>
        <v>1</v>
      </c>
      <c r="O143" s="361">
        <f t="shared" si="5"/>
        <v>1</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si="5"/>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60</v>
      </c>
      <c r="J147" s="361">
        <v>120</v>
      </c>
      <c r="K147" s="29"/>
      <c r="L147" s="724" t="str">
        <f t="shared" si="0"/>
        <v>x</v>
      </c>
      <c r="M147" s="362">
        <f t="shared" si="1"/>
        <v>0.25</v>
      </c>
      <c r="N147" s="361">
        <f t="shared" si="5"/>
        <v>1</v>
      </c>
      <c r="O147" s="361">
        <f t="shared" si="5"/>
        <v>1</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60</v>
      </c>
      <c r="J148" s="984">
        <f>J149*$T$638+J147*(1-$T$638)</f>
        <v>125</v>
      </c>
      <c r="K148" s="271"/>
      <c r="L148" s="724" t="str">
        <f t="shared" si="0"/>
        <v>xc</v>
      </c>
      <c r="M148" s="984">
        <f>M149*$T$638+M147*(1-$T$638)</f>
        <v>0.25</v>
      </c>
      <c r="N148" s="984">
        <f>N149*$T$638+N147*(1-$T$638)</f>
        <v>1</v>
      </c>
      <c r="O148" s="984">
        <f>O149*$T$638+O147*(1-$T$638)</f>
        <v>1</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60</v>
      </c>
      <c r="J149" s="361">
        <v>170</v>
      </c>
      <c r="K149" s="28"/>
      <c r="L149" s="724" t="str">
        <f t="shared" si="0"/>
        <v>xr</v>
      </c>
      <c r="M149" s="362">
        <f t="shared" si="1"/>
        <v>0.25</v>
      </c>
      <c r="N149" s="361">
        <f t="shared" ref="N149:O151" si="6">IF(I149&gt;0,1,0)</f>
        <v>1</v>
      </c>
      <c r="O149" s="361">
        <f t="shared" si="6"/>
        <v>1</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si="6"/>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120</v>
      </c>
      <c r="K169" s="363">
        <v>120</v>
      </c>
      <c r="L169" s="363">
        <v>120</v>
      </c>
      <c r="M169" s="363">
        <v>120</v>
      </c>
      <c r="N169" s="363">
        <v>120</v>
      </c>
      <c r="O169" s="363">
        <v>120</v>
      </c>
      <c r="P169" s="363">
        <v>120</v>
      </c>
      <c r="Q169" s="363">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120</v>
      </c>
      <c r="K170" s="363">
        <v>120</v>
      </c>
      <c r="L170" s="363">
        <v>120</v>
      </c>
      <c r="M170" s="363">
        <v>120</v>
      </c>
      <c r="N170" s="363">
        <v>120</v>
      </c>
      <c r="O170" s="363">
        <v>120</v>
      </c>
      <c r="P170" s="363">
        <v>120</v>
      </c>
      <c r="Q170" s="363">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120</v>
      </c>
      <c r="K171" s="363">
        <v>120</v>
      </c>
      <c r="L171" s="363">
        <v>120</v>
      </c>
      <c r="M171" s="363">
        <v>120</v>
      </c>
      <c r="N171" s="363">
        <v>120</v>
      </c>
      <c r="O171" s="363">
        <v>120</v>
      </c>
      <c r="P171" s="363">
        <v>120</v>
      </c>
      <c r="Q171" s="363">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120</v>
      </c>
      <c r="K172" s="363">
        <v>120</v>
      </c>
      <c r="L172" s="363">
        <v>120</v>
      </c>
      <c r="M172" s="363">
        <v>120</v>
      </c>
      <c r="N172" s="363">
        <v>120</v>
      </c>
      <c r="O172" s="363">
        <v>120</v>
      </c>
      <c r="P172" s="363">
        <v>120</v>
      </c>
      <c r="Q172" s="363">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120</v>
      </c>
      <c r="K173" s="363">
        <v>120</v>
      </c>
      <c r="L173" s="363">
        <v>120</v>
      </c>
      <c r="M173" s="363">
        <v>120</v>
      </c>
      <c r="N173" s="363">
        <v>120</v>
      </c>
      <c r="O173" s="363">
        <v>120</v>
      </c>
      <c r="P173" s="363">
        <v>120</v>
      </c>
      <c r="Q173" s="363">
        <v>120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120</v>
      </c>
      <c r="K174" s="363">
        <v>120</v>
      </c>
      <c r="L174" s="363">
        <v>120</v>
      </c>
      <c r="M174" s="363">
        <v>120</v>
      </c>
      <c r="N174" s="363">
        <v>120</v>
      </c>
      <c r="O174" s="363">
        <v>120</v>
      </c>
      <c r="P174" s="363">
        <v>120</v>
      </c>
      <c r="Q174" s="363">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120</v>
      </c>
      <c r="K175" s="363">
        <v>120</v>
      </c>
      <c r="L175" s="363">
        <v>120</v>
      </c>
      <c r="M175" s="363">
        <v>120</v>
      </c>
      <c r="N175" s="363">
        <v>120</v>
      </c>
      <c r="O175" s="363">
        <v>120</v>
      </c>
      <c r="P175" s="363">
        <v>120</v>
      </c>
      <c r="Q175" s="363">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120</v>
      </c>
      <c r="K176" s="363">
        <v>120</v>
      </c>
      <c r="L176" s="363">
        <v>120</v>
      </c>
      <c r="M176" s="363">
        <v>120</v>
      </c>
      <c r="N176" s="363">
        <v>120</v>
      </c>
      <c r="O176" s="363">
        <v>120</v>
      </c>
      <c r="P176" s="363">
        <v>120</v>
      </c>
      <c r="Q176" s="363">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120</v>
      </c>
      <c r="K177" s="363">
        <v>120</v>
      </c>
      <c r="L177" s="363">
        <v>120</v>
      </c>
      <c r="M177" s="363">
        <v>120</v>
      </c>
      <c r="N177" s="363">
        <v>120</v>
      </c>
      <c r="O177" s="363">
        <v>120</v>
      </c>
      <c r="P177" s="363">
        <v>120</v>
      </c>
      <c r="Q177" s="363">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120</v>
      </c>
      <c r="K178" s="363">
        <v>120</v>
      </c>
      <c r="L178" s="363">
        <v>120</v>
      </c>
      <c r="M178" s="363">
        <v>120</v>
      </c>
      <c r="N178" s="363">
        <v>120</v>
      </c>
      <c r="O178" s="363">
        <v>120</v>
      </c>
      <c r="P178" s="363">
        <v>120</v>
      </c>
      <c r="Q178" s="363">
        <v>120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120</v>
      </c>
      <c r="K179" s="363">
        <v>120</v>
      </c>
      <c r="L179" s="363">
        <v>120</v>
      </c>
      <c r="M179" s="363">
        <v>120</v>
      </c>
      <c r="N179" s="363">
        <v>120</v>
      </c>
      <c r="O179" s="363">
        <v>120</v>
      </c>
      <c r="P179" s="363">
        <v>120</v>
      </c>
      <c r="Q179" s="363">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120</v>
      </c>
      <c r="K180" s="363">
        <v>120</v>
      </c>
      <c r="L180" s="363">
        <v>120</v>
      </c>
      <c r="M180" s="363">
        <v>120</v>
      </c>
      <c r="N180" s="363">
        <v>120</v>
      </c>
      <c r="O180" s="363">
        <v>120</v>
      </c>
      <c r="P180" s="363">
        <v>120</v>
      </c>
      <c r="Q180" s="363">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120</v>
      </c>
      <c r="K181" s="363">
        <v>120</v>
      </c>
      <c r="L181" s="363">
        <v>120</v>
      </c>
      <c r="M181" s="363">
        <v>120</v>
      </c>
      <c r="N181" s="363">
        <v>120</v>
      </c>
      <c r="O181" s="363">
        <v>120</v>
      </c>
      <c r="P181" s="363">
        <v>120</v>
      </c>
      <c r="Q181" s="363">
        <v>120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120</v>
      </c>
      <c r="K182" s="363">
        <v>120</v>
      </c>
      <c r="L182" s="363">
        <v>120</v>
      </c>
      <c r="M182" s="363">
        <v>120</v>
      </c>
      <c r="N182" s="363">
        <v>120</v>
      </c>
      <c r="O182" s="363">
        <v>120</v>
      </c>
      <c r="P182" s="363">
        <v>120</v>
      </c>
      <c r="Q182" s="363">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120</v>
      </c>
      <c r="K183" s="363">
        <v>120</v>
      </c>
      <c r="L183" s="363">
        <v>120</v>
      </c>
      <c r="M183" s="363">
        <v>120</v>
      </c>
      <c r="N183" s="363">
        <v>120</v>
      </c>
      <c r="O183" s="363">
        <v>120</v>
      </c>
      <c r="P183" s="363">
        <v>120</v>
      </c>
      <c r="Q183" s="363">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120</v>
      </c>
      <c r="K184" s="363">
        <v>120</v>
      </c>
      <c r="L184" s="363">
        <v>120</v>
      </c>
      <c r="M184" s="363">
        <v>120</v>
      </c>
      <c r="N184" s="363">
        <v>120</v>
      </c>
      <c r="O184" s="363">
        <v>120</v>
      </c>
      <c r="P184" s="363">
        <v>120</v>
      </c>
      <c r="Q184" s="363">
        <v>120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120</v>
      </c>
      <c r="K185" s="363">
        <v>120</v>
      </c>
      <c r="L185" s="363">
        <v>120</v>
      </c>
      <c r="M185" s="363">
        <v>120</v>
      </c>
      <c r="N185" s="363">
        <v>120</v>
      </c>
      <c r="O185" s="363">
        <v>120</v>
      </c>
      <c r="P185" s="363">
        <v>120</v>
      </c>
      <c r="Q185" s="363">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1</v>
      </c>
      <c r="K188" s="334">
        <v>1</v>
      </c>
      <c r="L188" s="334">
        <v>1</v>
      </c>
      <c r="M188" s="334">
        <v>1</v>
      </c>
      <c r="N188" s="334">
        <v>1</v>
      </c>
      <c r="O188" s="334">
        <v>1</v>
      </c>
      <c r="P188" s="334">
        <v>1</v>
      </c>
      <c r="Q188" s="334">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1</v>
      </c>
      <c r="K189" s="334">
        <v>1</v>
      </c>
      <c r="L189" s="334">
        <v>1</v>
      </c>
      <c r="M189" s="334">
        <v>1</v>
      </c>
      <c r="N189" s="334">
        <v>1</v>
      </c>
      <c r="O189" s="334">
        <v>1</v>
      </c>
      <c r="P189" s="334">
        <v>1</v>
      </c>
      <c r="Q189" s="334">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1</v>
      </c>
      <c r="K190" s="334">
        <v>1</v>
      </c>
      <c r="L190" s="334">
        <v>1</v>
      </c>
      <c r="M190" s="334">
        <v>1</v>
      </c>
      <c r="N190" s="334">
        <v>1</v>
      </c>
      <c r="O190" s="334">
        <v>1</v>
      </c>
      <c r="P190" s="334">
        <v>1</v>
      </c>
      <c r="Q190" s="334">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1</v>
      </c>
      <c r="K191" s="334">
        <v>1</v>
      </c>
      <c r="L191" s="334">
        <v>1</v>
      </c>
      <c r="M191" s="334">
        <v>1</v>
      </c>
      <c r="N191" s="334">
        <v>1</v>
      </c>
      <c r="O191" s="334">
        <v>1</v>
      </c>
      <c r="P191" s="334">
        <v>1</v>
      </c>
      <c r="Q191" s="334">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984">
        <f>J193*$T$616+J191*(1-$T$616)</f>
        <v>1</v>
      </c>
      <c r="K192" s="984">
        <f>K193*$T$616+K191*(1-$T$616)</f>
        <v>1</v>
      </c>
      <c r="L192" s="984">
        <f>L193*$T$616+L191*(1-$T$616)</f>
        <v>1</v>
      </c>
      <c r="M192" s="984">
        <f>M193*$T$616+M191*(1-$T$616)</f>
        <v>1</v>
      </c>
      <c r="N192" s="984">
        <f>N193*$T$616+N191*(1-$T$616)</f>
        <v>1</v>
      </c>
      <c r="O192" s="984">
        <f>O193*$T$616+O191*(1-$T$616)</f>
        <v>1</v>
      </c>
      <c r="P192" s="984">
        <f>P193*$T$616+P191*(1-$T$616)</f>
        <v>1</v>
      </c>
      <c r="Q192" s="984">
        <f>Q193*$T$616+Q191*(1-$T$616)</f>
        <v>1</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1</v>
      </c>
      <c r="K193" s="334">
        <v>1</v>
      </c>
      <c r="L193" s="334">
        <v>1</v>
      </c>
      <c r="M193" s="334">
        <v>1</v>
      </c>
      <c r="N193" s="334">
        <v>1</v>
      </c>
      <c r="O193" s="334">
        <v>1</v>
      </c>
      <c r="P193" s="334">
        <v>1</v>
      </c>
      <c r="Q193" s="334">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1</v>
      </c>
      <c r="K194" s="334">
        <v>1</v>
      </c>
      <c r="L194" s="334">
        <v>1</v>
      </c>
      <c r="M194" s="334">
        <v>1</v>
      </c>
      <c r="N194" s="334">
        <v>1</v>
      </c>
      <c r="O194" s="334">
        <v>1</v>
      </c>
      <c r="P194" s="334">
        <v>1</v>
      </c>
      <c r="Q194" s="334">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1</v>
      </c>
      <c r="K195" s="334">
        <v>1</v>
      </c>
      <c r="L195" s="334">
        <v>1</v>
      </c>
      <c r="M195" s="334">
        <v>1</v>
      </c>
      <c r="N195" s="334">
        <v>1</v>
      </c>
      <c r="O195" s="334">
        <v>1</v>
      </c>
      <c r="P195" s="334">
        <v>1</v>
      </c>
      <c r="Q195" s="334">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1</v>
      </c>
      <c r="K196" s="334">
        <v>1</v>
      </c>
      <c r="L196" s="334">
        <v>1</v>
      </c>
      <c r="M196" s="334">
        <v>1</v>
      </c>
      <c r="N196" s="334">
        <v>1</v>
      </c>
      <c r="O196" s="334">
        <v>1</v>
      </c>
      <c r="P196" s="334">
        <v>1</v>
      </c>
      <c r="Q196" s="334">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984">
        <f>J198*$T$629+J196*(1-$T$629)</f>
        <v>1</v>
      </c>
      <c r="K197" s="984">
        <f>K198*$T$629+K196*(1-$T$629)</f>
        <v>1</v>
      </c>
      <c r="L197" s="984">
        <f>L198*$T$629+L196*(1-$T$629)</f>
        <v>1</v>
      </c>
      <c r="M197" s="984">
        <f>M198*$T$629+M196*(1-$T$629)</f>
        <v>1</v>
      </c>
      <c r="N197" s="984">
        <f>N198*$T$629+N196*(1-$T$629)</f>
        <v>1</v>
      </c>
      <c r="O197" s="984">
        <f>O198*$T$629+O196*(1-$T$629)</f>
        <v>1</v>
      </c>
      <c r="P197" s="984">
        <f>P198*$T$629+P196*(1-$T$629)</f>
        <v>1</v>
      </c>
      <c r="Q197" s="984">
        <f>Q198*$T$629+Q196*(1-$T$629)</f>
        <v>1</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1</v>
      </c>
      <c r="K198" s="334">
        <v>1</v>
      </c>
      <c r="L198" s="334">
        <v>1</v>
      </c>
      <c r="M198" s="334">
        <v>1</v>
      </c>
      <c r="N198" s="334">
        <v>1</v>
      </c>
      <c r="O198" s="334">
        <v>1</v>
      </c>
      <c r="P198" s="334">
        <v>1</v>
      </c>
      <c r="Q198" s="334">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1</v>
      </c>
      <c r="K199" s="334">
        <v>1</v>
      </c>
      <c r="L199" s="334">
        <v>1</v>
      </c>
      <c r="M199" s="334">
        <v>1</v>
      </c>
      <c r="N199" s="334">
        <v>1</v>
      </c>
      <c r="O199" s="334">
        <v>1</v>
      </c>
      <c r="P199" s="334">
        <v>1</v>
      </c>
      <c r="Q199" s="334">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984">
        <f>J201*$T$632+J199*(1-$T$632)</f>
        <v>1</v>
      </c>
      <c r="K200" s="984">
        <f>K201*$T$632+K199*(1-$T$632)</f>
        <v>1</v>
      </c>
      <c r="L200" s="984">
        <f>L201*$T$632+L199*(1-$T$632)</f>
        <v>1</v>
      </c>
      <c r="M200" s="984">
        <f>M201*$T$632+M199*(1-$T$632)</f>
        <v>1</v>
      </c>
      <c r="N200" s="984">
        <f>N201*$T$632+N199*(1-$T$632)</f>
        <v>1</v>
      </c>
      <c r="O200" s="984">
        <f>O201*$T$632+O199*(1-$T$632)</f>
        <v>1</v>
      </c>
      <c r="P200" s="984">
        <f>P201*$T$632+P199*(1-$T$632)</f>
        <v>1</v>
      </c>
      <c r="Q200" s="984">
        <f>Q201*$T$632+Q199*(1-$T$632)</f>
        <v>1</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1</v>
      </c>
      <c r="K201" s="334">
        <v>1</v>
      </c>
      <c r="L201" s="334">
        <v>1</v>
      </c>
      <c r="M201" s="334">
        <v>1</v>
      </c>
      <c r="N201" s="334">
        <v>1</v>
      </c>
      <c r="O201" s="334">
        <v>1</v>
      </c>
      <c r="P201" s="334">
        <v>1</v>
      </c>
      <c r="Q201" s="334">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1</v>
      </c>
      <c r="K202" s="334">
        <v>1</v>
      </c>
      <c r="L202" s="334">
        <v>1</v>
      </c>
      <c r="M202" s="334">
        <v>1</v>
      </c>
      <c r="N202" s="334">
        <v>1</v>
      </c>
      <c r="O202" s="334">
        <v>1</v>
      </c>
      <c r="P202" s="334">
        <v>1</v>
      </c>
      <c r="Q202" s="334">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984">
        <f>J204*$T$638+J202*(1-$T$638)</f>
        <v>1</v>
      </c>
      <c r="K203" s="984">
        <f>K204*$T$638+K202*(1-$T$638)</f>
        <v>1</v>
      </c>
      <c r="L203" s="984">
        <f>L204*$T$638+L202*(1-$T$638)</f>
        <v>1</v>
      </c>
      <c r="M203" s="984">
        <f>M204*$T$638+M202*(1-$T$638)</f>
        <v>1</v>
      </c>
      <c r="N203" s="984">
        <f>N204*$T$638+N202*(1-$T$638)</f>
        <v>1</v>
      </c>
      <c r="O203" s="984">
        <f>O204*$T$638+O202*(1-$T$638)</f>
        <v>1.1000000000000001</v>
      </c>
      <c r="P203" s="984">
        <f>P204*$T$638+P202*(1-$T$638)</f>
        <v>1.2000000000000002</v>
      </c>
      <c r="Q203" s="984">
        <f>Q204*$T$638+Q202*(1-$T$638)</f>
        <v>1.3</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1</v>
      </c>
      <c r="K204" s="334">
        <v>1</v>
      </c>
      <c r="L204" s="334">
        <v>1</v>
      </c>
      <c r="M204" s="334">
        <v>1</v>
      </c>
      <c r="N204" s="334">
        <v>1</v>
      </c>
      <c r="O204" s="334">
        <v>2</v>
      </c>
      <c r="P204" s="334">
        <v>3</v>
      </c>
      <c r="Q204" s="334">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IF($S264,H264/VLOOKUP($M227,CropResidue!$H$74:$L$90,5,FALSE)/VLOOKUP($M227,CropResidue!$H$74:$L$90,4,FALSE)/VLOOKUP($M227,CropResidue!$H$74:$L$90,2,FALSE)*VLOOKUP($M227,CropResidue!$G$133:$H$149,2,FALSE),Crop!H264)</f>
        <v>0</v>
      </c>
      <c r="V264" s="995">
        <f>IF($S264,I264/VLOOKUP($M227,CropResidue!$H$74:$L$90,5,FALSE)/VLOOKUP($M227,CropResidue!$H$74:$L$90,4,FALSE)/VLOOKUP($M227,CropResidue!$H$74:$L$90,2,FALSE)*VLOOKUP($M227,CropResidue!$G$133:$H$149,2,FALSE),Crop!I264)</f>
        <v>0</v>
      </c>
      <c r="W264" s="995">
        <f>IF($S264,J264/VLOOKUP($M227,CropResidue!$H$74:$L$90,5,FALSE)/VLOOKUP($M227,CropResidue!$H$74:$L$90,4,FALSE)/VLOOKUP($M227,CropResidue!$H$74:$L$90,2,FALSE)*VLOOKUP($M227,CropResidue!$G$133:$H$149,2,FALSE),Crop!J264)</f>
        <v>0</v>
      </c>
      <c r="X264" s="995">
        <f>IF($S264,K264/VLOOKUP($M227,CropResidue!$H$74:$L$90,5,FALSE)/VLOOKUP($M227,CropResidue!$H$74:$L$90,4,FALSE)/VLOOKUP($M227,CropResidue!$H$74:$L$90,2,FALSE)*VLOOKUP($M227,CropResidue!$G$133:$H$149,2,FALSE),Crop!K264)</f>
        <v>0</v>
      </c>
      <c r="Y264" s="995">
        <f>IF($S264,L264/VLOOKUP($M227,CropResidue!$H$74:$L$90,5,FALSE)/VLOOKUP($M227,CropResidue!$H$74:$L$90,4,FALSE)/VLOOKUP($M227,CropResidue!$H$74:$L$90,2,FALSE)*VLOOKUP($M227,CropResidue!$G$133:$H$149,2,FALSE),Crop!L264)</f>
        <v>0</v>
      </c>
      <c r="Z264" s="995">
        <f>IF($S264,M264/VLOOKUP($M227,CropResidue!$H$74:$L$90,5,FALSE)/VLOOKUP($M227,CropResidue!$H$74:$L$90,4,FALSE)/VLOOKUP($M227,CropResidue!$H$74:$L$90,2,FALSE)*VLOOKUP($M227,CropResidue!$G$133:$H$149,2,FALSE),Crop!M264)</f>
        <v>0</v>
      </c>
      <c r="AA264" s="995">
        <f>IF($S264,N264/VLOOKUP($M227,CropResidue!$H$74:$L$90,5,FALSE)/VLOOKUP($M227,CropResidue!$H$74:$L$90,4,FALSE)/VLOOKUP($M227,CropResidue!$H$74:$L$90,2,FALSE)*VLOOKUP($M227,CropResidue!$G$133:$H$149,2,FALSE),Crop!N264)</f>
        <v>0</v>
      </c>
      <c r="AB264" s="995">
        <f>IF($S264,O264/VLOOKUP($M227,CropResidue!$H$74:$L$90,5,FALSE)/VLOOKUP($M227,CropResidue!$H$74:$L$90,4,FALSE)/VLOOKUP($M227,CropResidue!$H$74:$L$90,2,FALSE)*VLOOKUP($M227,CropResidue!$G$133:$H$149,2,FALSE),Crop!O264)</f>
        <v>0</v>
      </c>
      <c r="AC264" s="995">
        <f>IF($S264,P264/VLOOKUP($M227,CropResidue!$H$74:$L$90,5,FALSE)/VLOOKUP($M227,CropResidue!$H$74:$L$90,4,FALSE)/VLOOKUP($M227,CropResidue!$H$74:$L$90,2,FALSE)*VLOOKUP($M227,CropResidue!$G$133:$H$149,2,FALSE),Crop!P264)</f>
        <v>0</v>
      </c>
      <c r="AD264" s="995">
        <f>IF($S264,Q264/VLOOKUP($M227,CropResidue!$H$74:$L$90,5,FALSE)/VLOOKUP($M227,CropResidue!$H$74:$L$90,4,FALSE)/VLOOKUP($M227,CropResidue!$H$74:$L$90,2,FALSE)*VLOOKUP($M227,CropResidue!$G$133:$H$149,2,FALSE),Crop!Q264)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IF($S265,H265/VLOOKUP($M228,CropResidue!$H$74:$L$90,5,FALSE)/VLOOKUP($M228,CropResidue!$H$74:$L$90,4,FALSE)/VLOOKUP($M228,CropResidue!$H$74:$L$90,2,FALSE)*VLOOKUP($M228,CropResidue!$G$133:$H$149,2,FALSE),Crop!H265)</f>
        <v>-200</v>
      </c>
      <c r="V265" s="995">
        <f>IF($S265,I265/VLOOKUP($M228,CropResidue!$H$74:$L$90,5,FALSE)/VLOOKUP($M228,CropResidue!$H$74:$L$90,4,FALSE)/VLOOKUP($M228,CropResidue!$H$74:$L$90,2,FALSE)*VLOOKUP($M228,CropResidue!$G$133:$H$149,2,FALSE),Crop!I265)</f>
        <v>-200</v>
      </c>
      <c r="W265" s="995">
        <f>IF($S265,J265/VLOOKUP($M228,CropResidue!$H$74:$L$90,5,FALSE)/VLOOKUP($M228,CropResidue!$H$74:$L$90,4,FALSE)/VLOOKUP($M228,CropResidue!$H$74:$L$90,2,FALSE)*VLOOKUP($M228,CropResidue!$G$133:$H$149,2,FALSE),Crop!J265)</f>
        <v>-200</v>
      </c>
      <c r="X265" s="995">
        <f>IF($S265,K265/VLOOKUP($M228,CropResidue!$H$74:$L$90,5,FALSE)/VLOOKUP($M228,CropResidue!$H$74:$L$90,4,FALSE)/VLOOKUP($M228,CropResidue!$H$74:$L$90,2,FALSE)*VLOOKUP($M228,CropResidue!$G$133:$H$149,2,FALSE),Crop!K265)</f>
        <v>-200</v>
      </c>
      <c r="Y265" s="995">
        <f>IF($S265,L265/VLOOKUP($M228,CropResidue!$H$74:$L$90,5,FALSE)/VLOOKUP($M228,CropResidue!$H$74:$L$90,4,FALSE)/VLOOKUP($M228,CropResidue!$H$74:$L$90,2,FALSE)*VLOOKUP($M228,CropResidue!$G$133:$H$149,2,FALSE),Crop!L265)</f>
        <v>-200</v>
      </c>
      <c r="Z265" s="995">
        <f>IF($S265,M265/VLOOKUP($M228,CropResidue!$H$74:$L$90,5,FALSE)/VLOOKUP($M228,CropResidue!$H$74:$L$90,4,FALSE)/VLOOKUP($M228,CropResidue!$H$74:$L$90,2,FALSE)*VLOOKUP($M228,CropResidue!$G$133:$H$149,2,FALSE),Crop!M265)</f>
        <v>-200</v>
      </c>
      <c r="AA265" s="995">
        <f>IF($S265,N265/VLOOKUP($M228,CropResidue!$H$74:$L$90,5,FALSE)/VLOOKUP($M228,CropResidue!$H$74:$L$90,4,FALSE)/VLOOKUP($M228,CropResidue!$H$74:$L$90,2,FALSE)*VLOOKUP($M228,CropResidue!$G$133:$H$149,2,FALSE),Crop!N265)</f>
        <v>-200</v>
      </c>
      <c r="AB265" s="995">
        <f>IF($S265,O265/VLOOKUP($M228,CropResidue!$H$74:$L$90,5,FALSE)/VLOOKUP($M228,CropResidue!$H$74:$L$90,4,FALSE)/VLOOKUP($M228,CropResidue!$H$74:$L$90,2,FALSE)*VLOOKUP($M228,CropResidue!$G$133:$H$149,2,FALSE),Crop!O265)</f>
        <v>-200</v>
      </c>
      <c r="AC265" s="995">
        <f>IF($S265,P265/VLOOKUP($M228,CropResidue!$H$74:$L$90,5,FALSE)/VLOOKUP($M228,CropResidue!$H$74:$L$90,4,FALSE)/VLOOKUP($M228,CropResidue!$H$74:$L$90,2,FALSE)*VLOOKUP($M228,CropResidue!$G$133:$H$149,2,FALSE),Crop!P265)</f>
        <v>-200</v>
      </c>
      <c r="AD265" s="995">
        <f>IF($S265,Q265/VLOOKUP($M228,CropResidue!$H$74:$L$90,5,FALSE)/VLOOKUP($M228,CropResidue!$H$74:$L$90,4,FALSE)/VLOOKUP($M228,CropResidue!$H$74:$L$90,2,FALSE)*VLOOKUP($M228,CropResidue!$G$133:$H$149,2,FALSE),Crop!Q265)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IF($S267,H267/VLOOKUP($M230,CropResidue!$H$74:$L$90,5,FALSE)/VLOOKUP($M230,CropResidue!$H$74:$L$90,4,FALSE)/VLOOKUP($M230,CropResidue!$H$74:$L$90,2,FALSE)*VLOOKUP($M230,CropResidue!$G$133:$H$149,2,FALSE),Crop!H267)</f>
        <v>0</v>
      </c>
      <c r="V267" s="995">
        <f>IF($S267,I267/VLOOKUP($M230,CropResidue!$H$74:$L$90,5,FALSE)/VLOOKUP($M230,CropResidue!$H$74:$L$90,4,FALSE)/VLOOKUP($M230,CropResidue!$H$74:$L$90,2,FALSE)*VLOOKUP($M230,CropResidue!$G$133:$H$149,2,FALSE),Crop!I267)</f>
        <v>0</v>
      </c>
      <c r="W267" s="995">
        <f>IF($S267,J267/VLOOKUP($M230,CropResidue!$H$74:$L$90,5,FALSE)/VLOOKUP($M230,CropResidue!$H$74:$L$90,4,FALSE)/VLOOKUP($M230,CropResidue!$H$74:$L$90,2,FALSE)*VLOOKUP($M230,CropResidue!$G$133:$H$149,2,FALSE),Crop!J267)</f>
        <v>0</v>
      </c>
      <c r="X267" s="995">
        <f>IF($S267,K267/VLOOKUP($M230,CropResidue!$H$74:$L$90,5,FALSE)/VLOOKUP($M230,CropResidue!$H$74:$L$90,4,FALSE)/VLOOKUP($M230,CropResidue!$H$74:$L$90,2,FALSE)*VLOOKUP($M230,CropResidue!$G$133:$H$149,2,FALSE),Crop!K267)</f>
        <v>0</v>
      </c>
      <c r="Y267" s="995">
        <f>IF($S267,L267/VLOOKUP($M230,CropResidue!$H$74:$L$90,5,FALSE)/VLOOKUP($M230,CropResidue!$H$74:$L$90,4,FALSE)/VLOOKUP($M230,CropResidue!$H$74:$L$90,2,FALSE)*VLOOKUP($M230,CropResidue!$G$133:$H$149,2,FALSE),Crop!L267)</f>
        <v>0</v>
      </c>
      <c r="Z267" s="995">
        <f>IF($S267,M267/VLOOKUP($M230,CropResidue!$H$74:$L$90,5,FALSE)/VLOOKUP($M230,CropResidue!$H$74:$L$90,4,FALSE)/VLOOKUP($M230,CropResidue!$H$74:$L$90,2,FALSE)*VLOOKUP($M230,CropResidue!$G$133:$H$149,2,FALSE),Crop!M267)</f>
        <v>0</v>
      </c>
      <c r="AA267" s="995">
        <f>IF($S267,N267/VLOOKUP($M230,CropResidue!$H$74:$L$90,5,FALSE)/VLOOKUP($M230,CropResidue!$H$74:$L$90,4,FALSE)/VLOOKUP($M230,CropResidue!$H$74:$L$90,2,FALSE)*VLOOKUP($M230,CropResidue!$G$133:$H$149,2,FALSE),Crop!N267)</f>
        <v>0</v>
      </c>
      <c r="AB267" s="995">
        <f>IF($S267,O267/VLOOKUP($M230,CropResidue!$H$74:$L$90,5,FALSE)/VLOOKUP($M230,CropResidue!$H$74:$L$90,4,FALSE)/VLOOKUP($M230,CropResidue!$H$74:$L$90,2,FALSE)*VLOOKUP($M230,CropResidue!$G$133:$H$149,2,FALSE),Crop!O267)</f>
        <v>0</v>
      </c>
      <c r="AC267" s="995">
        <f>IF($S267,P267/VLOOKUP($M230,CropResidue!$H$74:$L$90,5,FALSE)/VLOOKUP($M230,CropResidue!$H$74:$L$90,4,FALSE)/VLOOKUP($M230,CropResidue!$H$74:$L$90,2,FALSE)*VLOOKUP($M230,CropResidue!$G$133:$H$149,2,FALSE),Crop!P267)</f>
        <v>0</v>
      </c>
      <c r="AD267" s="995">
        <f>IF($S267,Q267/VLOOKUP($M230,CropResidue!$H$74:$L$90,5,FALSE)/VLOOKUP($M230,CropResidue!$H$74:$L$90,4,FALSE)/VLOOKUP($M230,CropResidue!$H$74:$L$90,2,FALSE)*VLOOKUP($M230,CropResidue!$G$133:$H$149,2,FALSE),Crop!Q267)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IF($S268,H268/VLOOKUP($M231,CropResidue!$H$74:$L$90,5,FALSE)/VLOOKUP($M231,CropResidue!$H$74:$L$90,4,FALSE)/VLOOKUP($M231,CropResidue!$H$74:$L$90,2,FALSE)*VLOOKUP($M231,CropResidue!$G$133:$H$149,2,FALSE),Crop!H268)</f>
        <v>0</v>
      </c>
      <c r="V268" s="995">
        <f>IF($S268,I268/VLOOKUP($M231,CropResidue!$H$74:$L$90,5,FALSE)/VLOOKUP($M231,CropResidue!$H$74:$L$90,4,FALSE)/VLOOKUP($M231,CropResidue!$H$74:$L$90,2,FALSE)*VLOOKUP($M231,CropResidue!$G$133:$H$149,2,FALSE),Crop!I268)</f>
        <v>0</v>
      </c>
      <c r="W268" s="995">
        <f>IF($S268,J268/VLOOKUP($M231,CropResidue!$H$74:$L$90,5,FALSE)/VLOOKUP($M231,CropResidue!$H$74:$L$90,4,FALSE)/VLOOKUP($M231,CropResidue!$H$74:$L$90,2,FALSE)*VLOOKUP($M231,CropResidue!$G$133:$H$149,2,FALSE),Crop!J268)</f>
        <v>0</v>
      </c>
      <c r="X268" s="995">
        <f>IF($S268,K268/VLOOKUP($M231,CropResidue!$H$74:$L$90,5,FALSE)/VLOOKUP($M231,CropResidue!$H$74:$L$90,4,FALSE)/VLOOKUP($M231,CropResidue!$H$74:$L$90,2,FALSE)*VLOOKUP($M231,CropResidue!$G$133:$H$149,2,FALSE),Crop!K268)</f>
        <v>0</v>
      </c>
      <c r="Y268" s="995">
        <f>IF($S268,L268/VLOOKUP($M231,CropResidue!$H$74:$L$90,5,FALSE)/VLOOKUP($M231,CropResidue!$H$74:$L$90,4,FALSE)/VLOOKUP($M231,CropResidue!$H$74:$L$90,2,FALSE)*VLOOKUP($M231,CropResidue!$G$133:$H$149,2,FALSE),Crop!L268)</f>
        <v>0</v>
      </c>
      <c r="Z268" s="995">
        <f>IF($S268,M268/VLOOKUP($M231,CropResidue!$H$74:$L$90,5,FALSE)/VLOOKUP($M231,CropResidue!$H$74:$L$90,4,FALSE)/VLOOKUP($M231,CropResidue!$H$74:$L$90,2,FALSE)*VLOOKUP($M231,CropResidue!$G$133:$H$149,2,FALSE),Crop!M268)</f>
        <v>0</v>
      </c>
      <c r="AA268" s="995">
        <f>IF($S268,N268/VLOOKUP($M231,CropResidue!$H$74:$L$90,5,FALSE)/VLOOKUP($M231,CropResidue!$H$74:$L$90,4,FALSE)/VLOOKUP($M231,CropResidue!$H$74:$L$90,2,FALSE)*VLOOKUP($M231,CropResidue!$G$133:$H$149,2,FALSE),Crop!N268)</f>
        <v>0</v>
      </c>
      <c r="AB268" s="995">
        <f>IF($S268,O268/VLOOKUP($M231,CropResidue!$H$74:$L$90,5,FALSE)/VLOOKUP($M231,CropResidue!$H$74:$L$90,4,FALSE)/VLOOKUP($M231,CropResidue!$H$74:$L$90,2,FALSE)*VLOOKUP($M231,CropResidue!$G$133:$H$149,2,FALSE),Crop!O268)</f>
        <v>0</v>
      </c>
      <c r="AC268" s="995">
        <f>IF($S268,P268/VLOOKUP($M231,CropResidue!$H$74:$L$90,5,FALSE)/VLOOKUP($M231,CropResidue!$H$74:$L$90,4,FALSE)/VLOOKUP($M231,CropResidue!$H$74:$L$90,2,FALSE)*VLOOKUP($M231,CropResidue!$G$133:$H$149,2,FALSE),Crop!P268)</f>
        <v>0</v>
      </c>
      <c r="AD268" s="995">
        <f>IF($S268,Q268/VLOOKUP($M231,CropResidue!$H$74:$L$90,5,FALSE)/VLOOKUP($M231,CropResidue!$H$74:$L$90,4,FALSE)/VLOOKUP($M231,CropResidue!$H$74:$L$90,2,FALSE)*VLOOKUP($M231,CropResidue!$G$133:$H$149,2,FALSE),Crop!Q268)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IF($S269,H269/VLOOKUP($M232,CropResidue!$H$74:$L$90,5,FALSE)/VLOOKUP($M232,CropResidue!$H$74:$L$90,4,FALSE)/VLOOKUP($M232,CropResidue!$H$74:$L$90,2,FALSE)*VLOOKUP($M232,CropResidue!$G$133:$H$149,2,FALSE),Crop!H269)</f>
        <v>0</v>
      </c>
      <c r="V269" s="995">
        <f>IF($S269,I269/VLOOKUP($M232,CropResidue!$H$74:$L$90,5,FALSE)/VLOOKUP($M232,CropResidue!$H$74:$L$90,4,FALSE)/VLOOKUP($M232,CropResidue!$H$74:$L$90,2,FALSE)*VLOOKUP($M232,CropResidue!$G$133:$H$149,2,FALSE),Crop!I269)</f>
        <v>0</v>
      </c>
      <c r="W269" s="995">
        <f>IF($S269,J269/VLOOKUP($M232,CropResidue!$H$74:$L$90,5,FALSE)/VLOOKUP($M232,CropResidue!$H$74:$L$90,4,FALSE)/VLOOKUP($M232,CropResidue!$H$74:$L$90,2,FALSE)*VLOOKUP($M232,CropResidue!$G$133:$H$149,2,FALSE),Crop!J269)</f>
        <v>0</v>
      </c>
      <c r="X269" s="995">
        <f>IF($S269,K269/VLOOKUP($M232,CropResidue!$H$74:$L$90,5,FALSE)/VLOOKUP($M232,CropResidue!$H$74:$L$90,4,FALSE)/VLOOKUP($M232,CropResidue!$H$74:$L$90,2,FALSE)*VLOOKUP($M232,CropResidue!$G$133:$H$149,2,FALSE),Crop!K269)</f>
        <v>0</v>
      </c>
      <c r="Y269" s="995">
        <f>IF($S269,L269/VLOOKUP($M232,CropResidue!$H$74:$L$90,5,FALSE)/VLOOKUP($M232,CropResidue!$H$74:$L$90,4,FALSE)/VLOOKUP($M232,CropResidue!$H$74:$L$90,2,FALSE)*VLOOKUP($M232,CropResidue!$G$133:$H$149,2,FALSE),Crop!L269)</f>
        <v>0</v>
      </c>
      <c r="Z269" s="995">
        <f>IF($S269,M269/VLOOKUP($M232,CropResidue!$H$74:$L$90,5,FALSE)/VLOOKUP($M232,CropResidue!$H$74:$L$90,4,FALSE)/VLOOKUP($M232,CropResidue!$H$74:$L$90,2,FALSE)*VLOOKUP($M232,CropResidue!$G$133:$H$149,2,FALSE),Crop!M269)</f>
        <v>0</v>
      </c>
      <c r="AA269" s="995">
        <f>IF($S269,N269/VLOOKUP($M232,CropResidue!$H$74:$L$90,5,FALSE)/VLOOKUP($M232,CropResidue!$H$74:$L$90,4,FALSE)/VLOOKUP($M232,CropResidue!$H$74:$L$90,2,FALSE)*VLOOKUP($M232,CropResidue!$G$133:$H$149,2,FALSE),Crop!N269)</f>
        <v>0</v>
      </c>
      <c r="AB269" s="995">
        <f>IF($S269,O269/VLOOKUP($M232,CropResidue!$H$74:$L$90,5,FALSE)/VLOOKUP($M232,CropResidue!$H$74:$L$90,4,FALSE)/VLOOKUP($M232,CropResidue!$H$74:$L$90,2,FALSE)*VLOOKUP($M232,CropResidue!$G$133:$H$149,2,FALSE),Crop!O269)</f>
        <v>0</v>
      </c>
      <c r="AC269" s="995">
        <f>IF($S269,P269/VLOOKUP($M232,CropResidue!$H$74:$L$90,5,FALSE)/VLOOKUP($M232,CropResidue!$H$74:$L$90,4,FALSE)/VLOOKUP($M232,CropResidue!$H$74:$L$90,2,FALSE)*VLOOKUP($M232,CropResidue!$G$133:$H$149,2,FALSE),Crop!P269)</f>
        <v>0</v>
      </c>
      <c r="AD269" s="995">
        <f>IF($S269,Q269/VLOOKUP($M232,CropResidue!$H$74:$L$90,5,FALSE)/VLOOKUP($M232,CropResidue!$H$74:$L$90,4,FALSE)/VLOOKUP($M232,CropResidue!$H$74:$L$90,2,FALSE)*VLOOKUP($M232,CropResidue!$G$133:$H$149,2,FALSE),Crop!Q269)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IF($S270,H270/VLOOKUP($M233,CropResidue!$H$74:$L$90,5,FALSE)/VLOOKUP($M233,CropResidue!$H$74:$L$90,4,FALSE)/VLOOKUP($M233,CropResidue!$H$74:$L$90,2,FALSE)*VLOOKUP($M233,CropResidue!$G$133:$H$149,2,FALSE),Crop!H270)</f>
        <v>0</v>
      </c>
      <c r="V270" s="995">
        <f>IF($S270,I270/VLOOKUP($M233,CropResidue!$H$74:$L$90,5,FALSE)/VLOOKUP($M233,CropResidue!$H$74:$L$90,4,FALSE)/VLOOKUP($M233,CropResidue!$H$74:$L$90,2,FALSE)*VLOOKUP($M233,CropResidue!$G$133:$H$149,2,FALSE),Crop!I270)</f>
        <v>0</v>
      </c>
      <c r="W270" s="995">
        <f>IF($S270,J270/VLOOKUP($M233,CropResidue!$H$74:$L$90,5,FALSE)/VLOOKUP($M233,CropResidue!$H$74:$L$90,4,FALSE)/VLOOKUP($M233,CropResidue!$H$74:$L$90,2,FALSE)*VLOOKUP($M233,CropResidue!$G$133:$H$149,2,FALSE),Crop!J270)</f>
        <v>0</v>
      </c>
      <c r="X270" s="995">
        <f>IF($S270,K270/VLOOKUP($M233,CropResidue!$H$74:$L$90,5,FALSE)/VLOOKUP($M233,CropResidue!$H$74:$L$90,4,FALSE)/VLOOKUP($M233,CropResidue!$H$74:$L$90,2,FALSE)*VLOOKUP($M233,CropResidue!$G$133:$H$149,2,FALSE),Crop!K270)</f>
        <v>0</v>
      </c>
      <c r="Y270" s="995">
        <f>IF($S270,L270/VLOOKUP($M233,CropResidue!$H$74:$L$90,5,FALSE)/VLOOKUP($M233,CropResidue!$H$74:$L$90,4,FALSE)/VLOOKUP($M233,CropResidue!$H$74:$L$90,2,FALSE)*VLOOKUP($M233,CropResidue!$G$133:$H$149,2,FALSE),Crop!L270)</f>
        <v>0</v>
      </c>
      <c r="Z270" s="995">
        <f>IF($S270,M270/VLOOKUP($M233,CropResidue!$H$74:$L$90,5,FALSE)/VLOOKUP($M233,CropResidue!$H$74:$L$90,4,FALSE)/VLOOKUP($M233,CropResidue!$H$74:$L$90,2,FALSE)*VLOOKUP($M233,CropResidue!$G$133:$H$149,2,FALSE),Crop!M270)</f>
        <v>0</v>
      </c>
      <c r="AA270" s="995">
        <f>IF($S270,N270/VLOOKUP($M233,CropResidue!$H$74:$L$90,5,FALSE)/VLOOKUP($M233,CropResidue!$H$74:$L$90,4,FALSE)/VLOOKUP($M233,CropResidue!$H$74:$L$90,2,FALSE)*VLOOKUP($M233,CropResidue!$G$133:$H$149,2,FALSE),Crop!N270)</f>
        <v>0</v>
      </c>
      <c r="AB270" s="995">
        <f>IF($S270,O270/VLOOKUP($M233,CropResidue!$H$74:$L$90,5,FALSE)/VLOOKUP($M233,CropResidue!$H$74:$L$90,4,FALSE)/VLOOKUP($M233,CropResidue!$H$74:$L$90,2,FALSE)*VLOOKUP($M233,CropResidue!$G$133:$H$149,2,FALSE),Crop!O270)</f>
        <v>0</v>
      </c>
      <c r="AC270" s="995">
        <f>IF($S270,P270/VLOOKUP($M233,CropResidue!$H$74:$L$90,5,FALSE)/VLOOKUP($M233,CropResidue!$H$74:$L$90,4,FALSE)/VLOOKUP($M233,CropResidue!$H$74:$L$90,2,FALSE)*VLOOKUP($M233,CropResidue!$G$133:$H$149,2,FALSE),Crop!P270)</f>
        <v>0</v>
      </c>
      <c r="AD270" s="995">
        <f>IF($S270,Q270/VLOOKUP($M233,CropResidue!$H$74:$L$90,5,FALSE)/VLOOKUP($M233,CropResidue!$H$74:$L$90,4,FALSE)/VLOOKUP($M233,CropResidue!$H$74:$L$90,2,FALSE)*VLOOKUP($M233,CropResidue!$G$133:$H$149,2,FALSE),Crop!Q270)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IF($S271,H271/VLOOKUP($M234,CropResidue!$H$74:$L$90,5,FALSE)/VLOOKUP($M234,CropResidue!$H$74:$L$90,4,FALSE)/VLOOKUP($M234,CropResidue!$H$74:$L$90,2,FALSE)*VLOOKUP($M234,CropResidue!$G$133:$H$149,2,FALSE),Crop!H271)</f>
        <v>0</v>
      </c>
      <c r="V271" s="995">
        <f>IF($S271,I271/VLOOKUP($M234,CropResidue!$H$74:$L$90,5,FALSE)/VLOOKUP($M234,CropResidue!$H$74:$L$90,4,FALSE)/VLOOKUP($M234,CropResidue!$H$74:$L$90,2,FALSE)*VLOOKUP($M234,CropResidue!$G$133:$H$149,2,FALSE),Crop!I271)</f>
        <v>0</v>
      </c>
      <c r="W271" s="995">
        <f>IF($S271,J271/VLOOKUP($M234,CropResidue!$H$74:$L$90,5,FALSE)/VLOOKUP($M234,CropResidue!$H$74:$L$90,4,FALSE)/VLOOKUP($M234,CropResidue!$H$74:$L$90,2,FALSE)*VLOOKUP($M234,CropResidue!$G$133:$H$149,2,FALSE),Crop!J271)</f>
        <v>0</v>
      </c>
      <c r="X271" s="995">
        <f>IF($S271,K271/VLOOKUP($M234,CropResidue!$H$74:$L$90,5,FALSE)/VLOOKUP($M234,CropResidue!$H$74:$L$90,4,FALSE)/VLOOKUP($M234,CropResidue!$H$74:$L$90,2,FALSE)*VLOOKUP($M234,CropResidue!$G$133:$H$149,2,FALSE),Crop!K271)</f>
        <v>0</v>
      </c>
      <c r="Y271" s="995">
        <f>IF($S271,L271/VLOOKUP($M234,CropResidue!$H$74:$L$90,5,FALSE)/VLOOKUP($M234,CropResidue!$H$74:$L$90,4,FALSE)/VLOOKUP($M234,CropResidue!$H$74:$L$90,2,FALSE)*VLOOKUP($M234,CropResidue!$G$133:$H$149,2,FALSE),Crop!L271)</f>
        <v>0</v>
      </c>
      <c r="Z271" s="995">
        <f>IF($S271,M271/VLOOKUP($M234,CropResidue!$H$74:$L$90,5,FALSE)/VLOOKUP($M234,CropResidue!$H$74:$L$90,4,FALSE)/VLOOKUP($M234,CropResidue!$H$74:$L$90,2,FALSE)*VLOOKUP($M234,CropResidue!$G$133:$H$149,2,FALSE),Crop!M271)</f>
        <v>0</v>
      </c>
      <c r="AA271" s="995">
        <f>IF($S271,N271/VLOOKUP($M234,CropResidue!$H$74:$L$90,5,FALSE)/VLOOKUP($M234,CropResidue!$H$74:$L$90,4,FALSE)/VLOOKUP($M234,CropResidue!$H$74:$L$90,2,FALSE)*VLOOKUP($M234,CropResidue!$G$133:$H$149,2,FALSE),Crop!N271)</f>
        <v>0</v>
      </c>
      <c r="AB271" s="995">
        <f>IF($S271,O271/VLOOKUP($M234,CropResidue!$H$74:$L$90,5,FALSE)/VLOOKUP($M234,CropResidue!$H$74:$L$90,4,FALSE)/VLOOKUP($M234,CropResidue!$H$74:$L$90,2,FALSE)*VLOOKUP($M234,CropResidue!$G$133:$H$149,2,FALSE),Crop!O271)</f>
        <v>0</v>
      </c>
      <c r="AC271" s="995">
        <f>IF($S271,P271/VLOOKUP($M234,CropResidue!$H$74:$L$90,5,FALSE)/VLOOKUP($M234,CropResidue!$H$74:$L$90,4,FALSE)/VLOOKUP($M234,CropResidue!$H$74:$L$90,2,FALSE)*VLOOKUP($M234,CropResidue!$G$133:$H$149,2,FALSE),Crop!P271)</f>
        <v>0</v>
      </c>
      <c r="AD271" s="995">
        <f>IF($S271,Q271/VLOOKUP($M234,CropResidue!$H$74:$L$90,5,FALSE)/VLOOKUP($M234,CropResidue!$H$74:$L$90,4,FALSE)/VLOOKUP($M234,CropResidue!$H$74:$L$90,2,FALSE)*VLOOKUP($M234,CropResidue!$G$133:$H$149,2,FALSE),Crop!Q271)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IF($S272,H272/VLOOKUP($M235,CropResidue!$H$74:$L$90,5,FALSE)/VLOOKUP($M235,CropResidue!$H$74:$L$90,4,FALSE)/VLOOKUP($M235,CropResidue!$H$74:$L$90,2,FALSE)*VLOOKUP($M235,CropResidue!$G$133:$H$149,2,FALSE),Crop!H272)</f>
        <v>0</v>
      </c>
      <c r="V272" s="995">
        <f>IF($S272,I272/VLOOKUP($M235,CropResidue!$H$74:$L$90,5,FALSE)/VLOOKUP($M235,CropResidue!$H$74:$L$90,4,FALSE)/VLOOKUP($M235,CropResidue!$H$74:$L$90,2,FALSE)*VLOOKUP($M235,CropResidue!$G$133:$H$149,2,FALSE),Crop!I272)</f>
        <v>0</v>
      </c>
      <c r="W272" s="995">
        <f>IF($S272,J272/VLOOKUP($M235,CropResidue!$H$74:$L$90,5,FALSE)/VLOOKUP($M235,CropResidue!$H$74:$L$90,4,FALSE)/VLOOKUP($M235,CropResidue!$H$74:$L$90,2,FALSE)*VLOOKUP($M235,CropResidue!$G$133:$H$149,2,FALSE),Crop!J272)</f>
        <v>0</v>
      </c>
      <c r="X272" s="995">
        <f>IF($S272,K272/VLOOKUP($M235,CropResidue!$H$74:$L$90,5,FALSE)/VLOOKUP($M235,CropResidue!$H$74:$L$90,4,FALSE)/VLOOKUP($M235,CropResidue!$H$74:$L$90,2,FALSE)*VLOOKUP($M235,CropResidue!$G$133:$H$149,2,FALSE),Crop!K272)</f>
        <v>0</v>
      </c>
      <c r="Y272" s="995">
        <f>IF($S272,L272/VLOOKUP($M235,CropResidue!$H$74:$L$90,5,FALSE)/VLOOKUP($M235,CropResidue!$H$74:$L$90,4,FALSE)/VLOOKUP($M235,CropResidue!$H$74:$L$90,2,FALSE)*VLOOKUP($M235,CropResidue!$G$133:$H$149,2,FALSE),Crop!L272)</f>
        <v>0</v>
      </c>
      <c r="Z272" s="995">
        <f>IF($S272,M272/VLOOKUP($M235,CropResidue!$H$74:$L$90,5,FALSE)/VLOOKUP($M235,CropResidue!$H$74:$L$90,4,FALSE)/VLOOKUP($M235,CropResidue!$H$74:$L$90,2,FALSE)*VLOOKUP($M235,CropResidue!$G$133:$H$149,2,FALSE),Crop!M272)</f>
        <v>0</v>
      </c>
      <c r="AA272" s="995">
        <f>IF($S272,N272/VLOOKUP($M235,CropResidue!$H$74:$L$90,5,FALSE)/VLOOKUP($M235,CropResidue!$H$74:$L$90,4,FALSE)/VLOOKUP($M235,CropResidue!$H$74:$L$90,2,FALSE)*VLOOKUP($M235,CropResidue!$G$133:$H$149,2,FALSE),Crop!N272)</f>
        <v>0</v>
      </c>
      <c r="AB272" s="995">
        <f>IF($S272,O272/VLOOKUP($M235,CropResidue!$H$74:$L$90,5,FALSE)/VLOOKUP($M235,CropResidue!$H$74:$L$90,4,FALSE)/VLOOKUP($M235,CropResidue!$H$74:$L$90,2,FALSE)*VLOOKUP($M235,CropResidue!$G$133:$H$149,2,FALSE),Crop!O272)</f>
        <v>0</v>
      </c>
      <c r="AC272" s="995">
        <f>IF($S272,P272/VLOOKUP($M235,CropResidue!$H$74:$L$90,5,FALSE)/VLOOKUP($M235,CropResidue!$H$74:$L$90,4,FALSE)/VLOOKUP($M235,CropResidue!$H$74:$L$90,2,FALSE)*VLOOKUP($M235,CropResidue!$G$133:$H$149,2,FALSE),Crop!P272)</f>
        <v>0</v>
      </c>
      <c r="AD272" s="995">
        <f>IF($S272,Q272/VLOOKUP($M235,CropResidue!$H$74:$L$90,5,FALSE)/VLOOKUP($M235,CropResidue!$H$74:$L$90,4,FALSE)/VLOOKUP($M235,CropResidue!$H$74:$L$90,2,FALSE)*VLOOKUP($M235,CropResidue!$G$133:$H$149,2,FALSE),Crop!Q272)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IF($S273,H273/VLOOKUP($M236,CropResidue!$H$74:$L$90,5,FALSE)/VLOOKUP($M236,CropResidue!$H$74:$L$90,4,FALSE)/VLOOKUP($M236,CropResidue!$H$74:$L$90,2,FALSE)*VLOOKUP($M236,CropResidue!$G$133:$H$149,2,FALSE),Crop!H273)</f>
        <v>0</v>
      </c>
      <c r="V273" s="995">
        <f>IF($S273,I273/VLOOKUP($M236,CropResidue!$H$74:$L$90,5,FALSE)/VLOOKUP($M236,CropResidue!$H$74:$L$90,4,FALSE)/VLOOKUP($M236,CropResidue!$H$74:$L$90,2,FALSE)*VLOOKUP($M236,CropResidue!$G$133:$H$149,2,FALSE),Crop!I273)</f>
        <v>0</v>
      </c>
      <c r="W273" s="995">
        <f>IF($S273,J273/VLOOKUP($M236,CropResidue!$H$74:$L$90,5,FALSE)/VLOOKUP($M236,CropResidue!$H$74:$L$90,4,FALSE)/VLOOKUP($M236,CropResidue!$H$74:$L$90,2,FALSE)*VLOOKUP($M236,CropResidue!$G$133:$H$149,2,FALSE),Crop!J273)</f>
        <v>0</v>
      </c>
      <c r="X273" s="995">
        <f>IF($S273,K273/VLOOKUP($M236,CropResidue!$H$74:$L$90,5,FALSE)/VLOOKUP($M236,CropResidue!$H$74:$L$90,4,FALSE)/VLOOKUP($M236,CropResidue!$H$74:$L$90,2,FALSE)*VLOOKUP($M236,CropResidue!$G$133:$H$149,2,FALSE),Crop!K273)</f>
        <v>0</v>
      </c>
      <c r="Y273" s="995">
        <f>IF($S273,L273/VLOOKUP($M236,CropResidue!$H$74:$L$90,5,FALSE)/VLOOKUP($M236,CropResidue!$H$74:$L$90,4,FALSE)/VLOOKUP($M236,CropResidue!$H$74:$L$90,2,FALSE)*VLOOKUP($M236,CropResidue!$G$133:$H$149,2,FALSE),Crop!L273)</f>
        <v>0</v>
      </c>
      <c r="Z273" s="995">
        <f>IF($S273,M273/VLOOKUP($M236,CropResidue!$H$74:$L$90,5,FALSE)/VLOOKUP($M236,CropResidue!$H$74:$L$90,4,FALSE)/VLOOKUP($M236,CropResidue!$H$74:$L$90,2,FALSE)*VLOOKUP($M236,CropResidue!$G$133:$H$149,2,FALSE),Crop!M273)</f>
        <v>0</v>
      </c>
      <c r="AA273" s="995">
        <f>IF($S273,N273/VLOOKUP($M236,CropResidue!$H$74:$L$90,5,FALSE)/VLOOKUP($M236,CropResidue!$H$74:$L$90,4,FALSE)/VLOOKUP($M236,CropResidue!$H$74:$L$90,2,FALSE)*VLOOKUP($M236,CropResidue!$G$133:$H$149,2,FALSE),Crop!N273)</f>
        <v>0</v>
      </c>
      <c r="AB273" s="995">
        <f>IF($S273,O273/VLOOKUP($M236,CropResidue!$H$74:$L$90,5,FALSE)/VLOOKUP($M236,CropResidue!$H$74:$L$90,4,FALSE)/VLOOKUP($M236,CropResidue!$H$74:$L$90,2,FALSE)*VLOOKUP($M236,CropResidue!$G$133:$H$149,2,FALSE),Crop!O273)</f>
        <v>0</v>
      </c>
      <c r="AC273" s="995">
        <f>IF($S273,P273/VLOOKUP($M236,CropResidue!$H$74:$L$90,5,FALSE)/VLOOKUP($M236,CropResidue!$H$74:$L$90,4,FALSE)/VLOOKUP($M236,CropResidue!$H$74:$L$90,2,FALSE)*VLOOKUP($M236,CropResidue!$G$133:$H$149,2,FALSE),Crop!P273)</f>
        <v>0</v>
      </c>
      <c r="AD273" s="995">
        <f>IF($S273,Q273/VLOOKUP($M236,CropResidue!$H$74:$L$90,5,FALSE)/VLOOKUP($M236,CropResidue!$H$74:$L$90,4,FALSE)/VLOOKUP($M236,CropResidue!$H$74:$L$90,2,FALSE)*VLOOKUP($M236,CropResidue!$G$133:$H$149,2,FALSE),Crop!Q273)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IF($S274,H274/VLOOKUP($M237,CropResidue!$H$74:$L$90,5,FALSE)/VLOOKUP($M237,CropResidue!$H$74:$L$90,4,FALSE)/VLOOKUP($M237,CropResidue!$H$74:$L$90,2,FALSE)*VLOOKUP($M237,CropResidue!$G$133:$H$149,2,FALSE),Crop!H274)</f>
        <v>0</v>
      </c>
      <c r="V274" s="995">
        <f>IF($S274,I274/VLOOKUP($M237,CropResidue!$H$74:$L$90,5,FALSE)/VLOOKUP($M237,CropResidue!$H$74:$L$90,4,FALSE)/VLOOKUP($M237,CropResidue!$H$74:$L$90,2,FALSE)*VLOOKUP($M237,CropResidue!$G$133:$H$149,2,FALSE),Crop!I274)</f>
        <v>0</v>
      </c>
      <c r="W274" s="995">
        <f>IF($S274,J274/VLOOKUP($M237,CropResidue!$H$74:$L$90,5,FALSE)/VLOOKUP($M237,CropResidue!$H$74:$L$90,4,FALSE)/VLOOKUP($M237,CropResidue!$H$74:$L$90,2,FALSE)*VLOOKUP($M237,CropResidue!$G$133:$H$149,2,FALSE),Crop!J274)</f>
        <v>0</v>
      </c>
      <c r="X274" s="995">
        <f>IF($S274,K274/VLOOKUP($M237,CropResidue!$H$74:$L$90,5,FALSE)/VLOOKUP($M237,CropResidue!$H$74:$L$90,4,FALSE)/VLOOKUP($M237,CropResidue!$H$74:$L$90,2,FALSE)*VLOOKUP($M237,CropResidue!$G$133:$H$149,2,FALSE),Crop!K274)</f>
        <v>0</v>
      </c>
      <c r="Y274" s="995">
        <f>IF($S274,L274/VLOOKUP($M237,CropResidue!$H$74:$L$90,5,FALSE)/VLOOKUP($M237,CropResidue!$H$74:$L$90,4,FALSE)/VLOOKUP($M237,CropResidue!$H$74:$L$90,2,FALSE)*VLOOKUP($M237,CropResidue!$G$133:$H$149,2,FALSE),Crop!L274)</f>
        <v>0</v>
      </c>
      <c r="Z274" s="995">
        <f>IF($S274,M274/VLOOKUP($M237,CropResidue!$H$74:$L$90,5,FALSE)/VLOOKUP($M237,CropResidue!$H$74:$L$90,4,FALSE)/VLOOKUP($M237,CropResidue!$H$74:$L$90,2,FALSE)*VLOOKUP($M237,CropResidue!$G$133:$H$149,2,FALSE),Crop!M274)</f>
        <v>0</v>
      </c>
      <c r="AA274" s="995">
        <f>IF($S274,N274/VLOOKUP($M237,CropResidue!$H$74:$L$90,5,FALSE)/VLOOKUP($M237,CropResidue!$H$74:$L$90,4,FALSE)/VLOOKUP($M237,CropResidue!$H$74:$L$90,2,FALSE)*VLOOKUP($M237,CropResidue!$G$133:$H$149,2,FALSE),Crop!N274)</f>
        <v>0</v>
      </c>
      <c r="AB274" s="995">
        <f>IF($S274,O274/VLOOKUP($M237,CropResidue!$H$74:$L$90,5,FALSE)/VLOOKUP($M237,CropResidue!$H$74:$L$90,4,FALSE)/VLOOKUP($M237,CropResidue!$H$74:$L$90,2,FALSE)*VLOOKUP($M237,CropResidue!$G$133:$H$149,2,FALSE),Crop!O274)</f>
        <v>0</v>
      </c>
      <c r="AC274" s="995">
        <f>IF($S274,P274/VLOOKUP($M237,CropResidue!$H$74:$L$90,5,FALSE)/VLOOKUP($M237,CropResidue!$H$74:$L$90,4,FALSE)/VLOOKUP($M237,CropResidue!$H$74:$L$90,2,FALSE)*VLOOKUP($M237,CropResidue!$G$133:$H$149,2,FALSE),Crop!P274)</f>
        <v>0</v>
      </c>
      <c r="AD274" s="995">
        <f>IF($S274,Q274/VLOOKUP($M237,CropResidue!$H$74:$L$90,5,FALSE)/VLOOKUP($M237,CropResidue!$H$74:$L$90,4,FALSE)/VLOOKUP($M237,CropResidue!$H$74:$L$90,2,FALSE)*VLOOKUP($M237,CropResidue!$G$133:$H$149,2,FALSE),Crop!Q274)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IF($S275,H275/VLOOKUP($M238,CropResidue!$H$74:$L$90,5,FALSE)/VLOOKUP($M238,CropResidue!$H$74:$L$90,4,FALSE)/VLOOKUP($M238,CropResidue!$H$74:$L$90,2,FALSE)*VLOOKUP($M238,CropResidue!$G$133:$H$149,2,FALSE),Crop!H275)</f>
        <v>0</v>
      </c>
      <c r="V275" s="995">
        <f>IF($S275,I275/VLOOKUP($M238,CropResidue!$H$74:$L$90,5,FALSE)/VLOOKUP($M238,CropResidue!$H$74:$L$90,4,FALSE)/VLOOKUP($M238,CropResidue!$H$74:$L$90,2,FALSE)*VLOOKUP($M238,CropResidue!$G$133:$H$149,2,FALSE),Crop!I275)</f>
        <v>0</v>
      </c>
      <c r="W275" s="995">
        <f>IF($S275,J275/VLOOKUP($M238,CropResidue!$H$74:$L$90,5,FALSE)/VLOOKUP($M238,CropResidue!$H$74:$L$90,4,FALSE)/VLOOKUP($M238,CropResidue!$H$74:$L$90,2,FALSE)*VLOOKUP($M238,CropResidue!$G$133:$H$149,2,FALSE),Crop!J275)</f>
        <v>0</v>
      </c>
      <c r="X275" s="995">
        <f>IF($S275,K275/VLOOKUP($M238,CropResidue!$H$74:$L$90,5,FALSE)/VLOOKUP($M238,CropResidue!$H$74:$L$90,4,FALSE)/VLOOKUP($M238,CropResidue!$H$74:$L$90,2,FALSE)*VLOOKUP($M238,CropResidue!$G$133:$H$149,2,FALSE),Crop!K275)</f>
        <v>0</v>
      </c>
      <c r="Y275" s="995">
        <f>IF($S275,L275/VLOOKUP($M238,CropResidue!$H$74:$L$90,5,FALSE)/VLOOKUP($M238,CropResidue!$H$74:$L$90,4,FALSE)/VLOOKUP($M238,CropResidue!$H$74:$L$90,2,FALSE)*VLOOKUP($M238,CropResidue!$G$133:$H$149,2,FALSE),Crop!L275)</f>
        <v>0</v>
      </c>
      <c r="Z275" s="995">
        <f>IF($S275,M275/VLOOKUP($M238,CropResidue!$H$74:$L$90,5,FALSE)/VLOOKUP($M238,CropResidue!$H$74:$L$90,4,FALSE)/VLOOKUP($M238,CropResidue!$H$74:$L$90,2,FALSE)*VLOOKUP($M238,CropResidue!$G$133:$H$149,2,FALSE),Crop!M275)</f>
        <v>0</v>
      </c>
      <c r="AA275" s="995">
        <f>IF($S275,N275/VLOOKUP($M238,CropResidue!$H$74:$L$90,5,FALSE)/VLOOKUP($M238,CropResidue!$H$74:$L$90,4,FALSE)/VLOOKUP($M238,CropResidue!$H$74:$L$90,2,FALSE)*VLOOKUP($M238,CropResidue!$G$133:$H$149,2,FALSE),Crop!N275)</f>
        <v>0</v>
      </c>
      <c r="AB275" s="995">
        <f>IF($S275,O275/VLOOKUP($M238,CropResidue!$H$74:$L$90,5,FALSE)/VLOOKUP($M238,CropResidue!$H$74:$L$90,4,FALSE)/VLOOKUP($M238,CropResidue!$H$74:$L$90,2,FALSE)*VLOOKUP($M238,CropResidue!$G$133:$H$149,2,FALSE),Crop!O275)</f>
        <v>0</v>
      </c>
      <c r="AC275" s="995">
        <f>IF($S275,P275/VLOOKUP($M238,CropResidue!$H$74:$L$90,5,FALSE)/VLOOKUP($M238,CropResidue!$H$74:$L$90,4,FALSE)/VLOOKUP($M238,CropResidue!$H$74:$L$90,2,FALSE)*VLOOKUP($M238,CropResidue!$G$133:$H$149,2,FALSE),Crop!P275)</f>
        <v>0</v>
      </c>
      <c r="AD275" s="995">
        <f>IF($S275,Q275/VLOOKUP($M238,CropResidue!$H$74:$L$90,5,FALSE)/VLOOKUP($M238,CropResidue!$H$74:$L$90,4,FALSE)/VLOOKUP($M238,CropResidue!$H$74:$L$90,2,FALSE)*VLOOKUP($M238,CropResidue!$G$133:$H$149,2,FALSE),Crop!Q275)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IF($S276,H276/VLOOKUP($M239,CropResidue!$H$74:$L$90,5,FALSE)/VLOOKUP($M239,CropResidue!$H$74:$L$90,4,FALSE)/VLOOKUP($M239,CropResidue!$H$74:$L$90,2,FALSE)*VLOOKUP($M239,CropResidue!$G$133:$H$149,2,FALSE),Crop!H276)</f>
        <v>0</v>
      </c>
      <c r="V276" s="995">
        <f>IF($S276,I276/VLOOKUP($M239,CropResidue!$H$74:$L$90,5,FALSE)/VLOOKUP($M239,CropResidue!$H$74:$L$90,4,FALSE)/VLOOKUP($M239,CropResidue!$H$74:$L$90,2,FALSE)*VLOOKUP($M239,CropResidue!$G$133:$H$149,2,FALSE),Crop!I276)</f>
        <v>0</v>
      </c>
      <c r="W276" s="995">
        <f>IF($S276,J276/VLOOKUP($M239,CropResidue!$H$74:$L$90,5,FALSE)/VLOOKUP($M239,CropResidue!$H$74:$L$90,4,FALSE)/VLOOKUP($M239,CropResidue!$H$74:$L$90,2,FALSE)*VLOOKUP($M239,CropResidue!$G$133:$H$149,2,FALSE),Crop!J276)</f>
        <v>0</v>
      </c>
      <c r="X276" s="995">
        <f>IF($S276,K276/VLOOKUP($M239,CropResidue!$H$74:$L$90,5,FALSE)/VLOOKUP($M239,CropResidue!$H$74:$L$90,4,FALSE)/VLOOKUP($M239,CropResidue!$H$74:$L$90,2,FALSE)*VLOOKUP($M239,CropResidue!$G$133:$H$149,2,FALSE),Crop!K276)</f>
        <v>0</v>
      </c>
      <c r="Y276" s="995">
        <f>IF($S276,L276/VLOOKUP($M239,CropResidue!$H$74:$L$90,5,FALSE)/VLOOKUP($M239,CropResidue!$H$74:$L$90,4,FALSE)/VLOOKUP($M239,CropResidue!$H$74:$L$90,2,FALSE)*VLOOKUP($M239,CropResidue!$G$133:$H$149,2,FALSE),Crop!L276)</f>
        <v>0</v>
      </c>
      <c r="Z276" s="995">
        <f>IF($S276,M276/VLOOKUP($M239,CropResidue!$H$74:$L$90,5,FALSE)/VLOOKUP($M239,CropResidue!$H$74:$L$90,4,FALSE)/VLOOKUP($M239,CropResidue!$H$74:$L$90,2,FALSE)*VLOOKUP($M239,CropResidue!$G$133:$H$149,2,FALSE),Crop!M276)</f>
        <v>0</v>
      </c>
      <c r="AA276" s="995">
        <f>IF($S276,N276/VLOOKUP($M239,CropResidue!$H$74:$L$90,5,FALSE)/VLOOKUP($M239,CropResidue!$H$74:$L$90,4,FALSE)/VLOOKUP($M239,CropResidue!$H$74:$L$90,2,FALSE)*VLOOKUP($M239,CropResidue!$G$133:$H$149,2,FALSE),Crop!N276)</f>
        <v>0</v>
      </c>
      <c r="AB276" s="995">
        <f>IF($S276,O276/VLOOKUP($M239,CropResidue!$H$74:$L$90,5,FALSE)/VLOOKUP($M239,CropResidue!$H$74:$L$90,4,FALSE)/VLOOKUP($M239,CropResidue!$H$74:$L$90,2,FALSE)*VLOOKUP($M239,CropResidue!$G$133:$H$149,2,FALSE),Crop!O276)</f>
        <v>0</v>
      </c>
      <c r="AC276" s="995">
        <f>IF($S276,P276/VLOOKUP($M239,CropResidue!$H$74:$L$90,5,FALSE)/VLOOKUP($M239,CropResidue!$H$74:$L$90,4,FALSE)/VLOOKUP($M239,CropResidue!$H$74:$L$90,2,FALSE)*VLOOKUP($M239,CropResidue!$G$133:$H$149,2,FALSE),Crop!P276)</f>
        <v>0</v>
      </c>
      <c r="AD276" s="995">
        <f>IF($S276,Q276/VLOOKUP($M239,CropResidue!$H$74:$L$90,5,FALSE)/VLOOKUP($M239,CropResidue!$H$74:$L$90,4,FALSE)/VLOOKUP($M239,CropResidue!$H$74:$L$90,2,FALSE)*VLOOKUP($M239,CropResidue!$G$133:$H$149,2,FALSE),Crop!Q276)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IF($S282,H282/VLOOKUP($M245,CropResidue!$H$74:$L$90,5,FALSE)/VLOOKUP($M245,CropResidue!$H$74:$L$90,4,FALSE)/VLOOKUP($M245,CropResidue!$H$74:$L$90,2,FALSE)*VLOOKUP($M245,CropResidue!$G$133:$H$149,2,FALSE),Crop!H282)</f>
        <v>1540</v>
      </c>
      <c r="V282" s="995">
        <f>IF($S282,I282/VLOOKUP($M245,CropResidue!$H$74:$L$90,5,FALSE)/VLOOKUP($M245,CropResidue!$H$74:$L$90,4,FALSE)/VLOOKUP($M245,CropResidue!$H$74:$L$90,2,FALSE)*VLOOKUP($M245,CropResidue!$G$133:$H$149,2,FALSE),Crop!I282)</f>
        <v>1540</v>
      </c>
      <c r="W282" s="995">
        <f>IF($S282,J282/VLOOKUP($M245,CropResidue!$H$74:$L$90,5,FALSE)/VLOOKUP($M245,CropResidue!$H$74:$L$90,4,FALSE)/VLOOKUP($M245,CropResidue!$H$74:$L$90,2,FALSE)*VLOOKUP($M245,CropResidue!$G$133:$H$149,2,FALSE),Crop!J282)</f>
        <v>1540</v>
      </c>
      <c r="X282" s="995">
        <f>IF($S282,K282/VLOOKUP($M245,CropResidue!$H$74:$L$90,5,FALSE)/VLOOKUP($M245,CropResidue!$H$74:$L$90,4,FALSE)/VLOOKUP($M245,CropResidue!$H$74:$L$90,2,FALSE)*VLOOKUP($M245,CropResidue!$G$133:$H$149,2,FALSE),Crop!K282)</f>
        <v>1540</v>
      </c>
      <c r="Y282" s="995">
        <f>IF($S282,L282/VLOOKUP($M245,CropResidue!$H$74:$L$90,5,FALSE)/VLOOKUP($M245,CropResidue!$H$74:$L$90,4,FALSE)/VLOOKUP($M245,CropResidue!$H$74:$L$90,2,FALSE)*VLOOKUP($M245,CropResidue!$G$133:$H$149,2,FALSE),Crop!L282)</f>
        <v>1540</v>
      </c>
      <c r="Z282" s="995">
        <f>IF($S282,M282/VLOOKUP($M245,CropResidue!$H$74:$L$90,5,FALSE)/VLOOKUP($M245,CropResidue!$H$74:$L$90,4,FALSE)/VLOOKUP($M245,CropResidue!$H$74:$L$90,2,FALSE)*VLOOKUP($M245,CropResidue!$G$133:$H$149,2,FALSE),Crop!M282)</f>
        <v>1540</v>
      </c>
      <c r="AA282" s="995">
        <f>IF($S282,N282/VLOOKUP($M245,CropResidue!$H$74:$L$90,5,FALSE)/VLOOKUP($M245,CropResidue!$H$74:$L$90,4,FALSE)/VLOOKUP($M245,CropResidue!$H$74:$L$90,2,FALSE)*VLOOKUP($M245,CropResidue!$G$133:$H$149,2,FALSE),Crop!N282)</f>
        <v>1540</v>
      </c>
      <c r="AB282" s="995">
        <f>IF($S282,O282/VLOOKUP($M245,CropResidue!$H$74:$L$90,5,FALSE)/VLOOKUP($M245,CropResidue!$H$74:$L$90,4,FALSE)/VLOOKUP($M245,CropResidue!$H$74:$L$90,2,FALSE)*VLOOKUP($M245,CropResidue!$G$133:$H$149,2,FALSE),Crop!O282)</f>
        <v>1540</v>
      </c>
      <c r="AC282" s="995">
        <f>IF($S282,P282/VLOOKUP($M245,CropResidue!$H$74:$L$90,5,FALSE)/VLOOKUP($M245,CropResidue!$H$74:$L$90,4,FALSE)/VLOOKUP($M245,CropResidue!$H$74:$L$90,2,FALSE)*VLOOKUP($M245,CropResidue!$G$133:$H$149,2,FALSE),Crop!P282)</f>
        <v>1540</v>
      </c>
      <c r="AD282" s="995">
        <f>IF($S282,Q282/VLOOKUP($M245,CropResidue!$H$74:$L$90,5,FALSE)/VLOOKUP($M245,CropResidue!$H$74:$L$90,4,FALSE)/VLOOKUP($M245,CropResidue!$H$74:$L$90,2,FALSE)*VLOOKUP($M245,CropResidue!$G$133:$H$149,2,FALSE),Crop!Q282)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IF($S283,H283/VLOOKUP($M246,CropResidue!$H$74:$L$90,5,FALSE)/VLOOKUP($M246,CropResidue!$H$74:$L$90,4,FALSE)/VLOOKUP($M246,CropResidue!$H$74:$L$90,2,FALSE)*VLOOKUP($M246,CropResidue!$G$133:$H$149,2,FALSE),Crop!H283)</f>
        <v>2545</v>
      </c>
      <c r="V283" s="995">
        <f>IF($S283,I283/VLOOKUP($M246,CropResidue!$H$74:$L$90,5,FALSE)/VLOOKUP($M246,CropResidue!$H$74:$L$90,4,FALSE)/VLOOKUP($M246,CropResidue!$H$74:$L$90,2,FALSE)*VLOOKUP($M246,CropResidue!$G$133:$H$149,2,FALSE),Crop!I283)</f>
        <v>2545</v>
      </c>
      <c r="W283" s="995">
        <f>IF($S283,J283/VLOOKUP($M246,CropResidue!$H$74:$L$90,5,FALSE)/VLOOKUP($M246,CropResidue!$H$74:$L$90,4,FALSE)/VLOOKUP($M246,CropResidue!$H$74:$L$90,2,FALSE)*VLOOKUP($M246,CropResidue!$G$133:$H$149,2,FALSE),Crop!J283)</f>
        <v>2545</v>
      </c>
      <c r="X283" s="995">
        <f>IF($S283,K283/VLOOKUP($M246,CropResidue!$H$74:$L$90,5,FALSE)/VLOOKUP($M246,CropResidue!$H$74:$L$90,4,FALSE)/VLOOKUP($M246,CropResidue!$H$74:$L$90,2,FALSE)*VLOOKUP($M246,CropResidue!$G$133:$H$149,2,FALSE),Crop!K283)</f>
        <v>2545</v>
      </c>
      <c r="Y283" s="995">
        <f>IF($S283,L283/VLOOKUP($M246,CropResidue!$H$74:$L$90,5,FALSE)/VLOOKUP($M246,CropResidue!$H$74:$L$90,4,FALSE)/VLOOKUP($M246,CropResidue!$H$74:$L$90,2,FALSE)*VLOOKUP($M246,CropResidue!$G$133:$H$149,2,FALSE),Crop!L283)</f>
        <v>2545</v>
      </c>
      <c r="Z283" s="995">
        <f>IF($S283,M283/VLOOKUP($M246,CropResidue!$H$74:$L$90,5,FALSE)/VLOOKUP($M246,CropResidue!$H$74:$L$90,4,FALSE)/VLOOKUP($M246,CropResidue!$H$74:$L$90,2,FALSE)*VLOOKUP($M246,CropResidue!$G$133:$H$149,2,FALSE),Crop!M283)</f>
        <v>2545</v>
      </c>
      <c r="AA283" s="995">
        <f>IF($S283,N283/VLOOKUP($M246,CropResidue!$H$74:$L$90,5,FALSE)/VLOOKUP($M246,CropResidue!$H$74:$L$90,4,FALSE)/VLOOKUP($M246,CropResidue!$H$74:$L$90,2,FALSE)*VLOOKUP($M246,CropResidue!$G$133:$H$149,2,FALSE),Crop!N283)</f>
        <v>2545</v>
      </c>
      <c r="AB283" s="995">
        <f>IF($S283,O283/VLOOKUP($M246,CropResidue!$H$74:$L$90,5,FALSE)/VLOOKUP($M246,CropResidue!$H$74:$L$90,4,FALSE)/VLOOKUP($M246,CropResidue!$H$74:$L$90,2,FALSE)*VLOOKUP($M246,CropResidue!$G$133:$H$149,2,FALSE),Crop!O283)</f>
        <v>2545</v>
      </c>
      <c r="AC283" s="995">
        <f>IF($S283,P283/VLOOKUP($M246,CropResidue!$H$74:$L$90,5,FALSE)/VLOOKUP($M246,CropResidue!$H$74:$L$90,4,FALSE)/VLOOKUP($M246,CropResidue!$H$74:$L$90,2,FALSE)*VLOOKUP($M246,CropResidue!$G$133:$H$149,2,FALSE),Crop!P283)</f>
        <v>2545</v>
      </c>
      <c r="AD283" s="995">
        <f>IF($S283,Q283/VLOOKUP($M246,CropResidue!$H$74:$L$90,5,FALSE)/VLOOKUP($M246,CropResidue!$H$74:$L$90,4,FALSE)/VLOOKUP($M246,CropResidue!$H$74:$L$90,2,FALSE)*VLOOKUP($M246,CropResidue!$G$133:$H$149,2,FALSE),Crop!Q283)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IF($S284,H284/VLOOKUP($M247,CropResidue!$H$74:$L$90,5,FALSE)/VLOOKUP($M247,CropResidue!$H$74:$L$90,4,FALSE)/VLOOKUP($M247,CropResidue!$H$74:$L$90,2,FALSE)*VLOOKUP($M247,CropResidue!$G$133:$H$149,2,FALSE),Crop!H284)</f>
        <v>1150</v>
      </c>
      <c r="V284" s="995">
        <f>IF($S284,I284/VLOOKUP($M247,CropResidue!$H$74:$L$90,5,FALSE)/VLOOKUP($M247,CropResidue!$H$74:$L$90,4,FALSE)/VLOOKUP($M247,CropResidue!$H$74:$L$90,2,FALSE)*VLOOKUP($M247,CropResidue!$G$133:$H$149,2,FALSE),Crop!I284)</f>
        <v>1150</v>
      </c>
      <c r="W284" s="995">
        <f>IF($S284,J284/VLOOKUP($M247,CropResidue!$H$74:$L$90,5,FALSE)/VLOOKUP($M247,CropResidue!$H$74:$L$90,4,FALSE)/VLOOKUP($M247,CropResidue!$H$74:$L$90,2,FALSE)*VLOOKUP($M247,CropResidue!$G$133:$H$149,2,FALSE),Crop!J284)</f>
        <v>1150</v>
      </c>
      <c r="X284" s="995">
        <f>IF($S284,K284/VLOOKUP($M247,CropResidue!$H$74:$L$90,5,FALSE)/VLOOKUP($M247,CropResidue!$H$74:$L$90,4,FALSE)/VLOOKUP($M247,CropResidue!$H$74:$L$90,2,FALSE)*VLOOKUP($M247,CropResidue!$G$133:$H$149,2,FALSE),Crop!K284)</f>
        <v>1150</v>
      </c>
      <c r="Y284" s="995">
        <f>IF($S284,L284/VLOOKUP($M247,CropResidue!$H$74:$L$90,5,FALSE)/VLOOKUP($M247,CropResidue!$H$74:$L$90,4,FALSE)/VLOOKUP($M247,CropResidue!$H$74:$L$90,2,FALSE)*VLOOKUP($M247,CropResidue!$G$133:$H$149,2,FALSE),Crop!L284)</f>
        <v>1150</v>
      </c>
      <c r="Z284" s="995">
        <f>IF($S284,M284/VLOOKUP($M247,CropResidue!$H$74:$L$90,5,FALSE)/VLOOKUP($M247,CropResidue!$H$74:$L$90,4,FALSE)/VLOOKUP($M247,CropResidue!$H$74:$L$90,2,FALSE)*VLOOKUP($M247,CropResidue!$G$133:$H$149,2,FALSE),Crop!M284)</f>
        <v>1150</v>
      </c>
      <c r="AA284" s="995">
        <f>IF($S284,N284/VLOOKUP($M247,CropResidue!$H$74:$L$90,5,FALSE)/VLOOKUP($M247,CropResidue!$H$74:$L$90,4,FALSE)/VLOOKUP($M247,CropResidue!$H$74:$L$90,2,FALSE)*VLOOKUP($M247,CropResidue!$G$133:$H$149,2,FALSE),Crop!N284)</f>
        <v>1150</v>
      </c>
      <c r="AB284" s="995">
        <f>IF($S284,O284/VLOOKUP($M247,CropResidue!$H$74:$L$90,5,FALSE)/VLOOKUP($M247,CropResidue!$H$74:$L$90,4,FALSE)/VLOOKUP($M247,CropResidue!$H$74:$L$90,2,FALSE)*VLOOKUP($M247,CropResidue!$G$133:$H$149,2,FALSE),Crop!O284)</f>
        <v>1150</v>
      </c>
      <c r="AC284" s="995">
        <f>IF($S284,P284/VLOOKUP($M247,CropResidue!$H$74:$L$90,5,FALSE)/VLOOKUP($M247,CropResidue!$H$74:$L$90,4,FALSE)/VLOOKUP($M247,CropResidue!$H$74:$L$90,2,FALSE)*VLOOKUP($M247,CropResidue!$G$133:$H$149,2,FALSE),Crop!P284)</f>
        <v>1150</v>
      </c>
      <c r="AD284" s="995">
        <f>IF($S284,Q284/VLOOKUP($M247,CropResidue!$H$74:$L$90,5,FALSE)/VLOOKUP($M247,CropResidue!$H$74:$L$90,4,FALSE)/VLOOKUP($M247,CropResidue!$H$74:$L$90,2,FALSE)*VLOOKUP($M247,CropResidue!$G$133:$H$149,2,FALSE),Crop!Q284)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IF($S285,H285/VLOOKUP($M248,CropResidue!$H$74:$L$90,5,FALSE)/VLOOKUP($M248,CropResidue!$H$74:$L$90,4,FALSE)/VLOOKUP($M248,CropResidue!$H$74:$L$90,2,FALSE)*VLOOKUP($M248,CropResidue!$G$133:$H$149,2,FALSE),Crop!H285)</f>
        <v>2473</v>
      </c>
      <c r="V285" s="995">
        <f>IF($S285,I285/VLOOKUP($M248,CropResidue!$H$74:$L$90,5,FALSE)/VLOOKUP($M248,CropResidue!$H$74:$L$90,4,FALSE)/VLOOKUP($M248,CropResidue!$H$74:$L$90,2,FALSE)*VLOOKUP($M248,CropResidue!$G$133:$H$149,2,FALSE),Crop!I285)</f>
        <v>2473</v>
      </c>
      <c r="W285" s="995">
        <f>IF($S285,J285/VLOOKUP($M248,CropResidue!$H$74:$L$90,5,FALSE)/VLOOKUP($M248,CropResidue!$H$74:$L$90,4,FALSE)/VLOOKUP($M248,CropResidue!$H$74:$L$90,2,FALSE)*VLOOKUP($M248,CropResidue!$G$133:$H$149,2,FALSE),Crop!J285)</f>
        <v>2473</v>
      </c>
      <c r="X285" s="995">
        <f>IF($S285,K285/VLOOKUP($M248,CropResidue!$H$74:$L$90,5,FALSE)/VLOOKUP($M248,CropResidue!$H$74:$L$90,4,FALSE)/VLOOKUP($M248,CropResidue!$H$74:$L$90,2,FALSE)*VLOOKUP($M248,CropResidue!$G$133:$H$149,2,FALSE),Crop!K285)</f>
        <v>2473</v>
      </c>
      <c r="Y285" s="995">
        <f>IF($S285,L285/VLOOKUP($M248,CropResidue!$H$74:$L$90,5,FALSE)/VLOOKUP($M248,CropResidue!$H$74:$L$90,4,FALSE)/VLOOKUP($M248,CropResidue!$H$74:$L$90,2,FALSE)*VLOOKUP($M248,CropResidue!$G$133:$H$149,2,FALSE),Crop!L285)</f>
        <v>2473</v>
      </c>
      <c r="Z285" s="995">
        <f>IF($S285,M285/VLOOKUP($M248,CropResidue!$H$74:$L$90,5,FALSE)/VLOOKUP($M248,CropResidue!$H$74:$L$90,4,FALSE)/VLOOKUP($M248,CropResidue!$H$74:$L$90,2,FALSE)*VLOOKUP($M248,CropResidue!$G$133:$H$149,2,FALSE),Crop!M285)</f>
        <v>2473</v>
      </c>
      <c r="AA285" s="995">
        <f>IF($S285,N285/VLOOKUP($M248,CropResidue!$H$74:$L$90,5,FALSE)/VLOOKUP($M248,CropResidue!$H$74:$L$90,4,FALSE)/VLOOKUP($M248,CropResidue!$H$74:$L$90,2,FALSE)*VLOOKUP($M248,CropResidue!$G$133:$H$149,2,FALSE),Crop!N285)</f>
        <v>2473</v>
      </c>
      <c r="AB285" s="995">
        <f>IF($S285,O285/VLOOKUP($M248,CropResidue!$H$74:$L$90,5,FALSE)/VLOOKUP($M248,CropResidue!$H$74:$L$90,4,FALSE)/VLOOKUP($M248,CropResidue!$H$74:$L$90,2,FALSE)*VLOOKUP($M248,CropResidue!$G$133:$H$149,2,FALSE),Crop!O285)</f>
        <v>2473</v>
      </c>
      <c r="AC285" s="995">
        <f>IF($S285,P285/VLOOKUP($M248,CropResidue!$H$74:$L$90,5,FALSE)/VLOOKUP($M248,CropResidue!$H$74:$L$90,4,FALSE)/VLOOKUP($M248,CropResidue!$H$74:$L$90,2,FALSE)*VLOOKUP($M248,CropResidue!$G$133:$H$149,2,FALSE),Crop!P285)</f>
        <v>2473</v>
      </c>
      <c r="AD285" s="995">
        <f>IF($S285,Q285/VLOOKUP($M248,CropResidue!$H$74:$L$90,5,FALSE)/VLOOKUP($M248,CropResidue!$H$74:$L$90,4,FALSE)/VLOOKUP($M248,CropResidue!$H$74:$L$90,2,FALSE)*VLOOKUP($M248,CropResidue!$G$133:$H$149,2,FALSE),Crop!Q285)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IF($S286,H286/VLOOKUP($M249,CropResidue!$H$74:$L$90,5,FALSE)/VLOOKUP($M249,CropResidue!$H$74:$L$90,4,FALSE)/VLOOKUP($M249,CropResidue!$H$74:$L$90,2,FALSE)*VLOOKUP($M249,CropResidue!$G$133:$H$149,2,FALSE),Crop!H286)</f>
        <v>2357</v>
      </c>
      <c r="V286" s="995">
        <f>IF($S286,I286/VLOOKUP($M249,CropResidue!$H$74:$L$90,5,FALSE)/VLOOKUP($M249,CropResidue!$H$74:$L$90,4,FALSE)/VLOOKUP($M249,CropResidue!$H$74:$L$90,2,FALSE)*VLOOKUP($M249,CropResidue!$G$133:$H$149,2,FALSE),Crop!I286)</f>
        <v>2357</v>
      </c>
      <c r="W286" s="995">
        <f>IF($S286,J286/VLOOKUP($M249,CropResidue!$H$74:$L$90,5,FALSE)/VLOOKUP($M249,CropResidue!$H$74:$L$90,4,FALSE)/VLOOKUP($M249,CropResidue!$H$74:$L$90,2,FALSE)*VLOOKUP($M249,CropResidue!$G$133:$H$149,2,FALSE),Crop!J286)</f>
        <v>2357</v>
      </c>
      <c r="X286" s="995">
        <f>IF($S286,K286/VLOOKUP($M249,CropResidue!$H$74:$L$90,5,FALSE)/VLOOKUP($M249,CropResidue!$H$74:$L$90,4,FALSE)/VLOOKUP($M249,CropResidue!$H$74:$L$90,2,FALSE)*VLOOKUP($M249,CropResidue!$G$133:$H$149,2,FALSE),Crop!K286)</f>
        <v>2357</v>
      </c>
      <c r="Y286" s="995">
        <f>IF($S286,L286/VLOOKUP($M249,CropResidue!$H$74:$L$90,5,FALSE)/VLOOKUP($M249,CropResidue!$H$74:$L$90,4,FALSE)/VLOOKUP($M249,CropResidue!$H$74:$L$90,2,FALSE)*VLOOKUP($M249,CropResidue!$G$133:$H$149,2,FALSE),Crop!L286)</f>
        <v>2357</v>
      </c>
      <c r="Z286" s="995">
        <f>IF($S286,M286/VLOOKUP($M249,CropResidue!$H$74:$L$90,5,FALSE)/VLOOKUP($M249,CropResidue!$H$74:$L$90,4,FALSE)/VLOOKUP($M249,CropResidue!$H$74:$L$90,2,FALSE)*VLOOKUP($M249,CropResidue!$G$133:$H$149,2,FALSE),Crop!M286)</f>
        <v>2357</v>
      </c>
      <c r="AA286" s="995">
        <f>IF($S286,N286/VLOOKUP($M249,CropResidue!$H$74:$L$90,5,FALSE)/VLOOKUP($M249,CropResidue!$H$74:$L$90,4,FALSE)/VLOOKUP($M249,CropResidue!$H$74:$L$90,2,FALSE)*VLOOKUP($M249,CropResidue!$G$133:$H$149,2,FALSE),Crop!N286)</f>
        <v>2357</v>
      </c>
      <c r="AB286" s="995">
        <f>IF($S286,O286/VLOOKUP($M249,CropResidue!$H$74:$L$90,5,FALSE)/VLOOKUP($M249,CropResidue!$H$74:$L$90,4,FALSE)/VLOOKUP($M249,CropResidue!$H$74:$L$90,2,FALSE)*VLOOKUP($M249,CropResidue!$G$133:$H$149,2,FALSE),Crop!O286)</f>
        <v>2357</v>
      </c>
      <c r="AC286" s="995">
        <f>IF($S286,P286/VLOOKUP($M249,CropResidue!$H$74:$L$90,5,FALSE)/VLOOKUP($M249,CropResidue!$H$74:$L$90,4,FALSE)/VLOOKUP($M249,CropResidue!$H$74:$L$90,2,FALSE)*VLOOKUP($M249,CropResidue!$G$133:$H$149,2,FALSE),Crop!P286)</f>
        <v>2357</v>
      </c>
      <c r="AD286" s="995">
        <f>IF($S286,Q286/VLOOKUP($M249,CropResidue!$H$74:$L$90,5,FALSE)/VLOOKUP($M249,CropResidue!$H$74:$L$90,4,FALSE)/VLOOKUP($M249,CropResidue!$H$74:$L$90,2,FALSE)*VLOOKUP($M249,CropResidue!$G$133:$H$149,2,FALSE),Crop!Q286)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IF($S290,H290/VLOOKUP($M253,CropResidue!$H$74:$L$90,5,FALSE)/VLOOKUP($M253,CropResidue!$H$74:$L$90,4,FALSE)/VLOOKUP($M253,CropResidue!$H$74:$L$90,2,FALSE)*VLOOKUP($M253,CropResidue!$G$133:$H$149,2,FALSE),Crop!H290)</f>
        <v>2616</v>
      </c>
      <c r="V290" s="995">
        <f>IF($S290,I290/VLOOKUP($M253,CropResidue!$H$74:$L$90,5,FALSE)/VLOOKUP($M253,CropResidue!$H$74:$L$90,4,FALSE)/VLOOKUP($M253,CropResidue!$H$74:$L$90,2,FALSE)*VLOOKUP($M253,CropResidue!$G$133:$H$149,2,FALSE),Crop!I290)</f>
        <v>2616</v>
      </c>
      <c r="W290" s="995">
        <f>IF($S290,J290/VLOOKUP($M253,CropResidue!$H$74:$L$90,5,FALSE)/VLOOKUP($M253,CropResidue!$H$74:$L$90,4,FALSE)/VLOOKUP($M253,CropResidue!$H$74:$L$90,2,FALSE)*VLOOKUP($M253,CropResidue!$G$133:$H$149,2,FALSE),Crop!J290)</f>
        <v>2616</v>
      </c>
      <c r="X290" s="995">
        <f>IF($S290,K290/VLOOKUP($M253,CropResidue!$H$74:$L$90,5,FALSE)/VLOOKUP($M253,CropResidue!$H$74:$L$90,4,FALSE)/VLOOKUP($M253,CropResidue!$H$74:$L$90,2,FALSE)*VLOOKUP($M253,CropResidue!$G$133:$H$149,2,FALSE),Crop!K290)</f>
        <v>2616</v>
      </c>
      <c r="Y290" s="995">
        <f>IF($S290,L290/VLOOKUP($M253,CropResidue!$H$74:$L$90,5,FALSE)/VLOOKUP($M253,CropResidue!$H$74:$L$90,4,FALSE)/VLOOKUP($M253,CropResidue!$H$74:$L$90,2,FALSE)*VLOOKUP($M253,CropResidue!$G$133:$H$149,2,FALSE),Crop!L290)</f>
        <v>2616</v>
      </c>
      <c r="Z290" s="995">
        <f>IF($S290,M290/VLOOKUP($M253,CropResidue!$H$74:$L$90,5,FALSE)/VLOOKUP($M253,CropResidue!$H$74:$L$90,4,FALSE)/VLOOKUP($M253,CropResidue!$H$74:$L$90,2,FALSE)*VLOOKUP($M253,CropResidue!$G$133:$H$149,2,FALSE),Crop!M290)</f>
        <v>2616</v>
      </c>
      <c r="AA290" s="995">
        <f>IF($S290,N290/VLOOKUP($M253,CropResidue!$H$74:$L$90,5,FALSE)/VLOOKUP($M253,CropResidue!$H$74:$L$90,4,FALSE)/VLOOKUP($M253,CropResidue!$H$74:$L$90,2,FALSE)*VLOOKUP($M253,CropResidue!$G$133:$H$149,2,FALSE),Crop!N290)</f>
        <v>2616</v>
      </c>
      <c r="AB290" s="995">
        <f>IF($S290,O290/VLOOKUP($M253,CropResidue!$H$74:$L$90,5,FALSE)/VLOOKUP($M253,CropResidue!$H$74:$L$90,4,FALSE)/VLOOKUP($M253,CropResidue!$H$74:$L$90,2,FALSE)*VLOOKUP($M253,CropResidue!$G$133:$H$149,2,FALSE),Crop!O290)</f>
        <v>2616</v>
      </c>
      <c r="AC290" s="995">
        <f>IF($S290,P290/VLOOKUP($M253,CropResidue!$H$74:$L$90,5,FALSE)/VLOOKUP($M253,CropResidue!$H$74:$L$90,4,FALSE)/VLOOKUP($M253,CropResidue!$H$74:$L$90,2,FALSE)*VLOOKUP($M253,CropResidue!$G$133:$H$149,2,FALSE),Crop!P290)</f>
        <v>2616</v>
      </c>
      <c r="AD290" s="995">
        <f>IF($S290,Q290/VLOOKUP($M253,CropResidue!$H$74:$L$90,5,FALSE)/VLOOKUP($M253,CropResidue!$H$74:$L$90,4,FALSE)/VLOOKUP($M253,CropResidue!$H$74:$L$90,2,FALSE)*VLOOKUP($M253,CropResidue!$G$133:$H$149,2,FALSE),Crop!Q290)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IF($S291,H291/VLOOKUP($M254,CropResidue!$H$74:$L$90,5,FALSE)/VLOOKUP($M254,CropResidue!$H$74:$L$90,4,FALSE)/VLOOKUP($M254,CropResidue!$H$74:$L$90,2,FALSE)*VLOOKUP($M254,CropResidue!$G$133:$H$149,2,FALSE),Crop!H291)</f>
        <v>1270</v>
      </c>
      <c r="V291" s="995">
        <f>IF($S291,I291/VLOOKUP($M254,CropResidue!$H$74:$L$90,5,FALSE)/VLOOKUP($M254,CropResidue!$H$74:$L$90,4,FALSE)/VLOOKUP($M254,CropResidue!$H$74:$L$90,2,FALSE)*VLOOKUP($M254,CropResidue!$G$133:$H$149,2,FALSE),Crop!I291)</f>
        <v>1270</v>
      </c>
      <c r="W291" s="995">
        <f>IF($S291,J291/VLOOKUP($M254,CropResidue!$H$74:$L$90,5,FALSE)/VLOOKUP($M254,CropResidue!$H$74:$L$90,4,FALSE)/VLOOKUP($M254,CropResidue!$H$74:$L$90,2,FALSE)*VLOOKUP($M254,CropResidue!$G$133:$H$149,2,FALSE),Crop!J291)</f>
        <v>1270</v>
      </c>
      <c r="X291" s="995">
        <f>IF($S291,K291/VLOOKUP($M254,CropResidue!$H$74:$L$90,5,FALSE)/VLOOKUP($M254,CropResidue!$H$74:$L$90,4,FALSE)/VLOOKUP($M254,CropResidue!$H$74:$L$90,2,FALSE)*VLOOKUP($M254,CropResidue!$G$133:$H$149,2,FALSE),Crop!K291)</f>
        <v>1270</v>
      </c>
      <c r="Y291" s="995">
        <f>IF($S291,L291/VLOOKUP($M254,CropResidue!$H$74:$L$90,5,FALSE)/VLOOKUP($M254,CropResidue!$H$74:$L$90,4,FALSE)/VLOOKUP($M254,CropResidue!$H$74:$L$90,2,FALSE)*VLOOKUP($M254,CropResidue!$G$133:$H$149,2,FALSE),Crop!L291)</f>
        <v>1270</v>
      </c>
      <c r="Z291" s="995">
        <f>IF($S291,M291/VLOOKUP($M254,CropResidue!$H$74:$L$90,5,FALSE)/VLOOKUP($M254,CropResidue!$H$74:$L$90,4,FALSE)/VLOOKUP($M254,CropResidue!$H$74:$L$90,2,FALSE)*VLOOKUP($M254,CropResidue!$G$133:$H$149,2,FALSE),Crop!M291)</f>
        <v>1270</v>
      </c>
      <c r="AA291" s="995">
        <f>IF($S291,N291/VLOOKUP($M254,CropResidue!$H$74:$L$90,5,FALSE)/VLOOKUP($M254,CropResidue!$H$74:$L$90,4,FALSE)/VLOOKUP($M254,CropResidue!$H$74:$L$90,2,FALSE)*VLOOKUP($M254,CropResidue!$G$133:$H$149,2,FALSE),Crop!N291)</f>
        <v>1270</v>
      </c>
      <c r="AB291" s="995">
        <f>IF($S291,O291/VLOOKUP($M254,CropResidue!$H$74:$L$90,5,FALSE)/VLOOKUP($M254,CropResidue!$H$74:$L$90,4,FALSE)/VLOOKUP($M254,CropResidue!$H$74:$L$90,2,FALSE)*VLOOKUP($M254,CropResidue!$G$133:$H$149,2,FALSE),Crop!O291)</f>
        <v>1270</v>
      </c>
      <c r="AC291" s="995">
        <f>IF($S291,P291/VLOOKUP($M254,CropResidue!$H$74:$L$90,5,FALSE)/VLOOKUP($M254,CropResidue!$H$74:$L$90,4,FALSE)/VLOOKUP($M254,CropResidue!$H$74:$L$90,2,FALSE)*VLOOKUP($M254,CropResidue!$G$133:$H$149,2,FALSE),Crop!P291)</f>
        <v>1270</v>
      </c>
      <c r="AD291" s="995">
        <f>IF($S291,Q291/VLOOKUP($M254,CropResidue!$H$74:$L$90,5,FALSE)/VLOOKUP($M254,CropResidue!$H$74:$L$90,4,FALSE)/VLOOKUP($M254,CropResidue!$H$74:$L$90,2,FALSE)*VLOOKUP($M254,CropResidue!$G$133:$H$149,2,FALSE),Crop!Q291)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114"/>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_xlfn.CONCAT(H225:M225)</f>
        <v>AAAAAa</v>
      </c>
      <c r="H304" s="422">
        <v>0</v>
      </c>
      <c r="I304" s="422">
        <v>0</v>
      </c>
      <c r="J304" s="422">
        <v>0</v>
      </c>
      <c r="K304" s="422">
        <v>0</v>
      </c>
      <c r="L304" s="422">
        <v>0</v>
      </c>
      <c r="M304" s="422">
        <v>0</v>
      </c>
      <c r="N304" s="422">
        <v>0</v>
      </c>
      <c r="O304" s="422">
        <v>0</v>
      </c>
      <c r="P304" s="422">
        <v>0</v>
      </c>
      <c r="Q304" s="422">
        <v>0</v>
      </c>
      <c r="R304" s="422">
        <v>0</v>
      </c>
      <c r="S304" s="422">
        <v>0</v>
      </c>
      <c r="T304" s="422">
        <v>0</v>
      </c>
      <c r="U304" s="422">
        <v>0</v>
      </c>
      <c r="V304" s="422">
        <v>0</v>
      </c>
      <c r="W304" s="422">
        <v>0</v>
      </c>
      <c r="X304" s="422">
        <v>0</v>
      </c>
      <c r="Y304" s="422">
        <v>0</v>
      </c>
      <c r="Z304" s="422">
        <v>0</v>
      </c>
      <c r="AA304" s="422">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_xlfn.CONCAT(H226:M226)</f>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_xlfn.CONCAT(H227:M227)</f>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_xlfn.CONCAT(H228:M228)</f>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_xlfn.CONCAT(H229:M229)</f>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_xlfn.CONCAT(H230:M230)</f>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_xlfn.CONCAT(H231:M231)</f>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_xlfn.CONCAT(H232:M232)</f>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_xlfn.CONCAT(H233:M233)</f>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_xlfn.CONCAT(H234:M234)</f>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_xlfn.CONCAT(H235:M235)</f>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_xlfn.CONCAT(H236:M236)</f>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_xlfn.CONCAT(H237:M237)</f>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_xlfn.CONCAT(H238:M238)</f>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_xlfn.CONCAT(H239:M239)</f>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_xlfn.CONCAT(H240:M240)</f>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_xlfn.CONCAT(H241:M241)</f>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_xlfn.CONCAT(H242:M242)</f>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_xlfn.CONCAT(H243:M243)</f>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_xlfn.CONCAT(H244:M244)</f>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_xlfn.CONCAT(H245:M245)</f>
        <v>YYWNWl</v>
      </c>
      <c r="H324" s="361">
        <v>58.26</v>
      </c>
      <c r="I324" s="361">
        <v>11.25</v>
      </c>
      <c r="J324" s="995">
        <f t="shared" ref="J324:P336" si="15">$H324</f>
        <v>58.26</v>
      </c>
      <c r="K324" s="1115">
        <f t="shared" ref="K324:Y336" si="16">$I324</f>
        <v>11.25</v>
      </c>
      <c r="L324" s="995">
        <f t="shared" si="15"/>
        <v>58.26</v>
      </c>
      <c r="M324" s="1115">
        <f t="shared" si="16"/>
        <v>11.25</v>
      </c>
      <c r="N324" s="995">
        <f t="shared" si="15"/>
        <v>58.26</v>
      </c>
      <c r="O324" s="1115">
        <f t="shared" si="16"/>
        <v>11.25</v>
      </c>
      <c r="P324" s="995">
        <f t="shared" si="15"/>
        <v>58.26</v>
      </c>
      <c r="Q324" s="1115">
        <f t="shared" si="16"/>
        <v>11.25</v>
      </c>
      <c r="R324" s="995">
        <f t="shared" ref="R324:R336" si="17">$H324</f>
        <v>58.26</v>
      </c>
      <c r="S324" s="1115">
        <f t="shared" si="16"/>
        <v>11.25</v>
      </c>
      <c r="T324" s="995">
        <f t="shared" ref="T324:T336" si="18">$H324</f>
        <v>58.26</v>
      </c>
      <c r="U324" s="1115">
        <f t="shared" si="16"/>
        <v>11.25</v>
      </c>
      <c r="V324" s="995">
        <f t="shared" ref="V324:V336" si="19">$H324</f>
        <v>58.26</v>
      </c>
      <c r="W324" s="1115">
        <f t="shared" si="16"/>
        <v>11.25</v>
      </c>
      <c r="X324" s="995">
        <f t="shared" ref="X324:X336" si="20">$H324</f>
        <v>58.26</v>
      </c>
      <c r="Y324" s="1115">
        <f t="shared" si="16"/>
        <v>11.25</v>
      </c>
      <c r="Z324" s="995">
        <f t="shared" ref="Z324:Z336" si="21">$H324</f>
        <v>58.26</v>
      </c>
      <c r="AA324" s="1115">
        <f t="shared" ref="AA324:AA336" si="22">$I324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_xlfn.CONCAT(H246:M246)</f>
        <v>YYLWNw</v>
      </c>
      <c r="H325" s="361">
        <v>84.29</v>
      </c>
      <c r="I325" s="361">
        <v>11.64</v>
      </c>
      <c r="J325" s="995">
        <f t="shared" si="15"/>
        <v>84.29</v>
      </c>
      <c r="K325" s="1115">
        <f t="shared" si="16"/>
        <v>11.64</v>
      </c>
      <c r="L325" s="995">
        <f t="shared" si="15"/>
        <v>84.29</v>
      </c>
      <c r="M325" s="1115">
        <f t="shared" si="16"/>
        <v>11.64</v>
      </c>
      <c r="N325" s="995">
        <f t="shared" si="15"/>
        <v>84.29</v>
      </c>
      <c r="O325" s="1115">
        <f t="shared" si="16"/>
        <v>11.64</v>
      </c>
      <c r="P325" s="995">
        <f t="shared" si="15"/>
        <v>84.29</v>
      </c>
      <c r="Q325" s="1115">
        <f t="shared" si="16"/>
        <v>11.64</v>
      </c>
      <c r="R325" s="995">
        <f t="shared" si="17"/>
        <v>84.29</v>
      </c>
      <c r="S325" s="1115">
        <f t="shared" si="16"/>
        <v>11.64</v>
      </c>
      <c r="T325" s="995">
        <f t="shared" si="18"/>
        <v>84.29</v>
      </c>
      <c r="U325" s="1115">
        <f t="shared" si="16"/>
        <v>11.64</v>
      </c>
      <c r="V325" s="995">
        <f t="shared" si="19"/>
        <v>84.29</v>
      </c>
      <c r="W325" s="1115">
        <f t="shared" si="16"/>
        <v>11.64</v>
      </c>
      <c r="X325" s="995">
        <f t="shared" si="20"/>
        <v>84.29</v>
      </c>
      <c r="Y325" s="1115">
        <f t="shared" si="16"/>
        <v>11.64</v>
      </c>
      <c r="Z325" s="995">
        <f t="shared" si="21"/>
        <v>84.29</v>
      </c>
      <c r="AA325" s="1115">
        <f t="shared" si="22"/>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_xlfn.CONCAT(H247:M247)</f>
        <v>YYWLWz</v>
      </c>
      <c r="H326" s="361">
        <v>73.45</v>
      </c>
      <c r="I326" s="361">
        <v>13.78</v>
      </c>
      <c r="J326" s="995">
        <f t="shared" si="15"/>
        <v>73.45</v>
      </c>
      <c r="K326" s="1115">
        <f t="shared" si="16"/>
        <v>13.78</v>
      </c>
      <c r="L326" s="995">
        <f t="shared" si="15"/>
        <v>73.45</v>
      </c>
      <c r="M326" s="1115">
        <f t="shared" si="16"/>
        <v>13.78</v>
      </c>
      <c r="N326" s="995">
        <f t="shared" si="15"/>
        <v>73.45</v>
      </c>
      <c r="O326" s="1115">
        <f t="shared" si="16"/>
        <v>13.78</v>
      </c>
      <c r="P326" s="995">
        <f t="shared" si="15"/>
        <v>73.45</v>
      </c>
      <c r="Q326" s="1115">
        <f t="shared" si="16"/>
        <v>13.78</v>
      </c>
      <c r="R326" s="995">
        <f t="shared" si="17"/>
        <v>73.45</v>
      </c>
      <c r="S326" s="1115">
        <f t="shared" si="16"/>
        <v>13.78</v>
      </c>
      <c r="T326" s="995">
        <f t="shared" si="18"/>
        <v>73.45</v>
      </c>
      <c r="U326" s="1115">
        <f t="shared" si="16"/>
        <v>13.78</v>
      </c>
      <c r="V326" s="995">
        <f t="shared" si="19"/>
        <v>73.45</v>
      </c>
      <c r="W326" s="1115">
        <f t="shared" si="16"/>
        <v>13.78</v>
      </c>
      <c r="X326" s="995">
        <f t="shared" si="20"/>
        <v>73.45</v>
      </c>
      <c r="Y326" s="1115">
        <f t="shared" si="16"/>
        <v>13.78</v>
      </c>
      <c r="Z326" s="995">
        <f t="shared" si="21"/>
        <v>73.45</v>
      </c>
      <c r="AA326" s="1115">
        <f t="shared" si="22"/>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_xlfn.CONCAT(H248:M248)</f>
        <v>YYNWLw</v>
      </c>
      <c r="H327" s="361">
        <v>84.29</v>
      </c>
      <c r="I327" s="361">
        <v>11.64</v>
      </c>
      <c r="J327" s="995">
        <f t="shared" si="15"/>
        <v>84.29</v>
      </c>
      <c r="K327" s="1115">
        <f t="shared" si="16"/>
        <v>11.64</v>
      </c>
      <c r="L327" s="995">
        <f t="shared" si="15"/>
        <v>84.29</v>
      </c>
      <c r="M327" s="1115">
        <f t="shared" si="16"/>
        <v>11.64</v>
      </c>
      <c r="N327" s="995">
        <f t="shared" si="15"/>
        <v>84.29</v>
      </c>
      <c r="O327" s="1115">
        <f t="shared" si="16"/>
        <v>11.64</v>
      </c>
      <c r="P327" s="995">
        <f t="shared" si="15"/>
        <v>84.29</v>
      </c>
      <c r="Q327" s="1115">
        <f t="shared" si="16"/>
        <v>11.64</v>
      </c>
      <c r="R327" s="995">
        <f t="shared" si="17"/>
        <v>84.29</v>
      </c>
      <c r="S327" s="1115">
        <f t="shared" si="16"/>
        <v>11.64</v>
      </c>
      <c r="T327" s="995">
        <f t="shared" si="18"/>
        <v>84.29</v>
      </c>
      <c r="U327" s="1115">
        <f t="shared" si="16"/>
        <v>11.64</v>
      </c>
      <c r="V327" s="995">
        <f t="shared" si="19"/>
        <v>84.29</v>
      </c>
      <c r="W327" s="1115">
        <f t="shared" si="16"/>
        <v>11.64</v>
      </c>
      <c r="X327" s="995">
        <f t="shared" si="20"/>
        <v>84.29</v>
      </c>
      <c r="Y327" s="1115">
        <f t="shared" si="16"/>
        <v>11.64</v>
      </c>
      <c r="Z327" s="995">
        <f t="shared" si="21"/>
        <v>84.29</v>
      </c>
      <c r="AA327" s="1115">
        <f t="shared" si="22"/>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_xlfn.CONCAT(H249:M249)</f>
        <v>AYAAAw</v>
      </c>
      <c r="H328" s="361">
        <v>95.94</v>
      </c>
      <c r="I328" s="361">
        <v>11.64</v>
      </c>
      <c r="J328" s="995">
        <f t="shared" si="15"/>
        <v>95.94</v>
      </c>
      <c r="K328" s="1115">
        <f t="shared" si="16"/>
        <v>11.64</v>
      </c>
      <c r="L328" s="995">
        <f t="shared" si="15"/>
        <v>95.94</v>
      </c>
      <c r="M328" s="1115">
        <f t="shared" si="16"/>
        <v>11.64</v>
      </c>
      <c r="N328" s="995">
        <f t="shared" si="15"/>
        <v>95.94</v>
      </c>
      <c r="O328" s="1115">
        <f t="shared" si="16"/>
        <v>11.64</v>
      </c>
      <c r="P328" s="995">
        <f t="shared" si="15"/>
        <v>95.94</v>
      </c>
      <c r="Q328" s="1115">
        <f t="shared" si="16"/>
        <v>11.64</v>
      </c>
      <c r="R328" s="995">
        <f t="shared" si="17"/>
        <v>95.94</v>
      </c>
      <c r="S328" s="1115">
        <f t="shared" si="16"/>
        <v>11.64</v>
      </c>
      <c r="T328" s="995">
        <f t="shared" si="18"/>
        <v>95.94</v>
      </c>
      <c r="U328" s="1115">
        <f t="shared" si="16"/>
        <v>11.64</v>
      </c>
      <c r="V328" s="995">
        <f t="shared" si="19"/>
        <v>95.94</v>
      </c>
      <c r="W328" s="1115">
        <f t="shared" si="16"/>
        <v>11.64</v>
      </c>
      <c r="X328" s="995">
        <f t="shared" si="20"/>
        <v>95.94</v>
      </c>
      <c r="Y328" s="1115">
        <f t="shared" si="16"/>
        <v>11.64</v>
      </c>
      <c r="Z328" s="995">
        <f t="shared" si="21"/>
        <v>95.94</v>
      </c>
      <c r="AA328" s="1115">
        <f t="shared" si="22"/>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_xlfn.CONCAT(H250:M250)</f>
        <v>AAWAAa</v>
      </c>
      <c r="H329" s="361">
        <v>0</v>
      </c>
      <c r="I329" s="361">
        <v>0</v>
      </c>
      <c r="J329" s="995">
        <f t="shared" si="15"/>
        <v>0</v>
      </c>
      <c r="K329" s="1115">
        <f t="shared" si="16"/>
        <v>0</v>
      </c>
      <c r="L329" s="995">
        <f t="shared" si="15"/>
        <v>0</v>
      </c>
      <c r="M329" s="1115">
        <f t="shared" si="16"/>
        <v>0</v>
      </c>
      <c r="N329" s="995">
        <f t="shared" si="15"/>
        <v>0</v>
      </c>
      <c r="O329" s="1115">
        <f t="shared" si="16"/>
        <v>0</v>
      </c>
      <c r="P329" s="995">
        <f t="shared" si="15"/>
        <v>0</v>
      </c>
      <c r="Q329" s="1115">
        <f t="shared" si="16"/>
        <v>0</v>
      </c>
      <c r="R329" s="995">
        <f t="shared" si="17"/>
        <v>0</v>
      </c>
      <c r="S329" s="1115">
        <f t="shared" si="16"/>
        <v>0</v>
      </c>
      <c r="T329" s="995">
        <f t="shared" si="18"/>
        <v>0</v>
      </c>
      <c r="U329" s="1115">
        <f t="shared" si="16"/>
        <v>0</v>
      </c>
      <c r="V329" s="995">
        <f t="shared" si="19"/>
        <v>0</v>
      </c>
      <c r="W329" s="1115">
        <f t="shared" si="16"/>
        <v>0</v>
      </c>
      <c r="X329" s="995">
        <f t="shared" si="20"/>
        <v>0</v>
      </c>
      <c r="Y329" s="1115">
        <f t="shared" si="16"/>
        <v>0</v>
      </c>
      <c r="Z329" s="995">
        <f t="shared" si="21"/>
        <v>0</v>
      </c>
      <c r="AA329" s="1115">
        <f t="shared" si="22"/>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_xlfn.CONCAT(H251:M251)</f>
        <v>AAAWAa</v>
      </c>
      <c r="H330" s="361">
        <v>0</v>
      </c>
      <c r="I330" s="361">
        <v>0</v>
      </c>
      <c r="J330" s="995">
        <f t="shared" si="15"/>
        <v>0</v>
      </c>
      <c r="K330" s="1115">
        <f t="shared" si="16"/>
        <v>0</v>
      </c>
      <c r="L330" s="995">
        <f t="shared" si="15"/>
        <v>0</v>
      </c>
      <c r="M330" s="1115">
        <f t="shared" si="16"/>
        <v>0</v>
      </c>
      <c r="N330" s="995">
        <f t="shared" si="15"/>
        <v>0</v>
      </c>
      <c r="O330" s="1115">
        <f t="shared" si="16"/>
        <v>0</v>
      </c>
      <c r="P330" s="995">
        <f t="shared" si="15"/>
        <v>0</v>
      </c>
      <c r="Q330" s="1115">
        <f t="shared" si="16"/>
        <v>0</v>
      </c>
      <c r="R330" s="995">
        <f t="shared" si="17"/>
        <v>0</v>
      </c>
      <c r="S330" s="1115">
        <f t="shared" si="16"/>
        <v>0</v>
      </c>
      <c r="T330" s="995">
        <f t="shared" si="18"/>
        <v>0</v>
      </c>
      <c r="U330" s="1115">
        <f t="shared" si="16"/>
        <v>0</v>
      </c>
      <c r="V330" s="995">
        <f t="shared" si="19"/>
        <v>0</v>
      </c>
      <c r="W330" s="1115">
        <f t="shared" si="16"/>
        <v>0</v>
      </c>
      <c r="X330" s="995">
        <f t="shared" si="20"/>
        <v>0</v>
      </c>
      <c r="Y330" s="1115">
        <f t="shared" si="16"/>
        <v>0</v>
      </c>
      <c r="Z330" s="995">
        <f t="shared" si="21"/>
        <v>0</v>
      </c>
      <c r="AA330" s="1115">
        <f t="shared" si="22"/>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_xlfn.CONCAT(H252:M252)</f>
        <v>YAAAWa</v>
      </c>
      <c r="H331" s="361">
        <v>0</v>
      </c>
      <c r="I331" s="361">
        <v>0</v>
      </c>
      <c r="J331" s="995">
        <f t="shared" si="15"/>
        <v>0</v>
      </c>
      <c r="K331" s="1115">
        <f t="shared" si="16"/>
        <v>0</v>
      </c>
      <c r="L331" s="995">
        <f t="shared" si="15"/>
        <v>0</v>
      </c>
      <c r="M331" s="1115">
        <f t="shared" si="16"/>
        <v>0</v>
      </c>
      <c r="N331" s="995">
        <f t="shared" si="15"/>
        <v>0</v>
      </c>
      <c r="O331" s="1115">
        <f t="shared" si="16"/>
        <v>0</v>
      </c>
      <c r="P331" s="995">
        <f t="shared" si="15"/>
        <v>0</v>
      </c>
      <c r="Q331" s="1115">
        <f t="shared" si="16"/>
        <v>0</v>
      </c>
      <c r="R331" s="995">
        <f t="shared" si="17"/>
        <v>0</v>
      </c>
      <c r="S331" s="1115">
        <f t="shared" si="16"/>
        <v>0</v>
      </c>
      <c r="T331" s="995">
        <f t="shared" si="18"/>
        <v>0</v>
      </c>
      <c r="U331" s="1115">
        <f t="shared" si="16"/>
        <v>0</v>
      </c>
      <c r="V331" s="995">
        <f t="shared" si="19"/>
        <v>0</v>
      </c>
      <c r="W331" s="1115">
        <f t="shared" si="16"/>
        <v>0</v>
      </c>
      <c r="X331" s="995">
        <f t="shared" si="20"/>
        <v>0</v>
      </c>
      <c r="Y331" s="1115">
        <f t="shared" si="16"/>
        <v>0</v>
      </c>
      <c r="Z331" s="995">
        <f t="shared" si="21"/>
        <v>0</v>
      </c>
      <c r="AA331" s="1115">
        <f t="shared" si="22"/>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_xlfn.CONCAT(H253:M253)</f>
        <v>YAAANw</v>
      </c>
      <c r="H332" s="361">
        <v>84.29</v>
      </c>
      <c r="I332" s="361">
        <v>11.64</v>
      </c>
      <c r="J332" s="995">
        <f t="shared" si="15"/>
        <v>84.29</v>
      </c>
      <c r="K332" s="1115">
        <f t="shared" si="16"/>
        <v>11.64</v>
      </c>
      <c r="L332" s="995">
        <f t="shared" si="15"/>
        <v>84.29</v>
      </c>
      <c r="M332" s="1115">
        <f t="shared" si="16"/>
        <v>11.64</v>
      </c>
      <c r="N332" s="995">
        <f t="shared" si="15"/>
        <v>84.29</v>
      </c>
      <c r="O332" s="1115">
        <f t="shared" si="16"/>
        <v>11.64</v>
      </c>
      <c r="P332" s="995">
        <f t="shared" si="15"/>
        <v>84.29</v>
      </c>
      <c r="Q332" s="1115">
        <f t="shared" si="16"/>
        <v>11.64</v>
      </c>
      <c r="R332" s="995">
        <f t="shared" si="17"/>
        <v>84.29</v>
      </c>
      <c r="S332" s="1115">
        <f t="shared" si="16"/>
        <v>11.64</v>
      </c>
      <c r="T332" s="995">
        <f t="shared" si="18"/>
        <v>84.29</v>
      </c>
      <c r="U332" s="1115">
        <f t="shared" si="16"/>
        <v>11.64</v>
      </c>
      <c r="V332" s="995">
        <f t="shared" si="19"/>
        <v>84.29</v>
      </c>
      <c r="W332" s="1115">
        <f t="shared" si="16"/>
        <v>11.64</v>
      </c>
      <c r="X332" s="995">
        <f t="shared" si="20"/>
        <v>84.29</v>
      </c>
      <c r="Y332" s="1115">
        <f t="shared" si="16"/>
        <v>11.64</v>
      </c>
      <c r="Z332" s="995">
        <f t="shared" si="21"/>
        <v>84.29</v>
      </c>
      <c r="AA332" s="1115">
        <f t="shared" si="22"/>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_xlfn.CONCAT(H254:M254)</f>
        <v>AYAAAz</v>
      </c>
      <c r="H333" s="361">
        <v>85.1</v>
      </c>
      <c r="I333" s="361">
        <v>13.78</v>
      </c>
      <c r="J333" s="995">
        <f t="shared" si="15"/>
        <v>85.1</v>
      </c>
      <c r="K333" s="1115">
        <f t="shared" si="16"/>
        <v>13.78</v>
      </c>
      <c r="L333" s="995">
        <f t="shared" si="15"/>
        <v>85.1</v>
      </c>
      <c r="M333" s="1115">
        <f t="shared" si="16"/>
        <v>13.78</v>
      </c>
      <c r="N333" s="995">
        <f t="shared" si="15"/>
        <v>85.1</v>
      </c>
      <c r="O333" s="1115">
        <f t="shared" si="16"/>
        <v>13.78</v>
      </c>
      <c r="P333" s="995">
        <f t="shared" si="15"/>
        <v>85.1</v>
      </c>
      <c r="Q333" s="1115">
        <f t="shared" si="16"/>
        <v>13.78</v>
      </c>
      <c r="R333" s="995">
        <f t="shared" si="17"/>
        <v>85.1</v>
      </c>
      <c r="S333" s="1115">
        <f t="shared" si="16"/>
        <v>13.78</v>
      </c>
      <c r="T333" s="995">
        <f t="shared" si="18"/>
        <v>85.1</v>
      </c>
      <c r="U333" s="1115">
        <f t="shared" si="16"/>
        <v>13.78</v>
      </c>
      <c r="V333" s="995">
        <f t="shared" si="19"/>
        <v>85.1</v>
      </c>
      <c r="W333" s="1115">
        <f t="shared" si="16"/>
        <v>13.78</v>
      </c>
      <c r="X333" s="995">
        <f t="shared" si="20"/>
        <v>85.1</v>
      </c>
      <c r="Y333" s="1115">
        <f t="shared" si="16"/>
        <v>13.78</v>
      </c>
      <c r="Z333" s="995">
        <f t="shared" si="21"/>
        <v>85.1</v>
      </c>
      <c r="AA333" s="1115">
        <f t="shared" si="22"/>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_xlfn.CONCAT(H255:M255)</f>
        <v>AYWAAa</v>
      </c>
      <c r="H334" s="361">
        <v>0</v>
      </c>
      <c r="I334" s="361">
        <v>0</v>
      </c>
      <c r="J334" s="995">
        <f t="shared" si="15"/>
        <v>0</v>
      </c>
      <c r="K334" s="1115">
        <f t="shared" si="16"/>
        <v>0</v>
      </c>
      <c r="L334" s="995">
        <f t="shared" si="15"/>
        <v>0</v>
      </c>
      <c r="M334" s="1115">
        <f t="shared" si="16"/>
        <v>0</v>
      </c>
      <c r="N334" s="995">
        <f t="shared" si="15"/>
        <v>0</v>
      </c>
      <c r="O334" s="1115">
        <f t="shared" si="16"/>
        <v>0</v>
      </c>
      <c r="P334" s="995">
        <f t="shared" si="15"/>
        <v>0</v>
      </c>
      <c r="Q334" s="1115">
        <f t="shared" si="16"/>
        <v>0</v>
      </c>
      <c r="R334" s="995">
        <f t="shared" si="17"/>
        <v>0</v>
      </c>
      <c r="S334" s="1115">
        <f t="shared" si="16"/>
        <v>0</v>
      </c>
      <c r="T334" s="995">
        <f t="shared" si="18"/>
        <v>0</v>
      </c>
      <c r="U334" s="1115">
        <f t="shared" si="16"/>
        <v>0</v>
      </c>
      <c r="V334" s="995">
        <f t="shared" si="19"/>
        <v>0</v>
      </c>
      <c r="W334" s="1115">
        <f t="shared" si="16"/>
        <v>0</v>
      </c>
      <c r="X334" s="995">
        <f t="shared" si="20"/>
        <v>0</v>
      </c>
      <c r="Y334" s="1115">
        <f t="shared" si="16"/>
        <v>0</v>
      </c>
      <c r="Z334" s="995">
        <f t="shared" si="21"/>
        <v>0</v>
      </c>
      <c r="AA334" s="1115">
        <f t="shared" si="22"/>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_xlfn.CONCAT(H256:M256)</f>
        <v>AANWAa</v>
      </c>
      <c r="H335" s="361">
        <v>0</v>
      </c>
      <c r="I335" s="361">
        <v>0</v>
      </c>
      <c r="J335" s="995">
        <f t="shared" si="15"/>
        <v>0</v>
      </c>
      <c r="K335" s="1115">
        <f t="shared" si="16"/>
        <v>0</v>
      </c>
      <c r="L335" s="995">
        <f t="shared" si="15"/>
        <v>0</v>
      </c>
      <c r="M335" s="1115">
        <f t="shared" si="16"/>
        <v>0</v>
      </c>
      <c r="N335" s="995">
        <f t="shared" si="15"/>
        <v>0</v>
      </c>
      <c r="O335" s="1115">
        <f t="shared" si="16"/>
        <v>0</v>
      </c>
      <c r="P335" s="995">
        <f t="shared" si="15"/>
        <v>0</v>
      </c>
      <c r="Q335" s="1115">
        <f t="shared" si="16"/>
        <v>0</v>
      </c>
      <c r="R335" s="995">
        <f t="shared" si="17"/>
        <v>0</v>
      </c>
      <c r="S335" s="1115">
        <f t="shared" si="16"/>
        <v>0</v>
      </c>
      <c r="T335" s="995">
        <f t="shared" si="18"/>
        <v>0</v>
      </c>
      <c r="U335" s="1115">
        <f t="shared" si="16"/>
        <v>0</v>
      </c>
      <c r="V335" s="995">
        <f t="shared" si="19"/>
        <v>0</v>
      </c>
      <c r="W335" s="1115">
        <f t="shared" si="16"/>
        <v>0</v>
      </c>
      <c r="X335" s="995">
        <f t="shared" si="20"/>
        <v>0</v>
      </c>
      <c r="Y335" s="1115">
        <f t="shared" si="16"/>
        <v>0</v>
      </c>
      <c r="Z335" s="995">
        <f t="shared" si="21"/>
        <v>0</v>
      </c>
      <c r="AA335" s="1115">
        <f t="shared" si="22"/>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_xlfn.CONCAT(H257:M257)</f>
        <v>AAANWa</v>
      </c>
      <c r="H336" s="361">
        <v>0</v>
      </c>
      <c r="I336" s="361">
        <v>0</v>
      </c>
      <c r="J336" s="995">
        <f t="shared" si="15"/>
        <v>0</v>
      </c>
      <c r="K336" s="1115">
        <f t="shared" si="16"/>
        <v>0</v>
      </c>
      <c r="L336" s="995">
        <f t="shared" si="15"/>
        <v>0</v>
      </c>
      <c r="M336" s="1115">
        <f t="shared" si="16"/>
        <v>0</v>
      </c>
      <c r="N336" s="995">
        <f t="shared" si="15"/>
        <v>0</v>
      </c>
      <c r="O336" s="1115">
        <f t="shared" si="16"/>
        <v>0</v>
      </c>
      <c r="P336" s="995">
        <f t="shared" si="15"/>
        <v>0</v>
      </c>
      <c r="Q336" s="1115">
        <f t="shared" si="16"/>
        <v>0</v>
      </c>
      <c r="R336" s="995">
        <f t="shared" si="17"/>
        <v>0</v>
      </c>
      <c r="S336" s="1115">
        <f t="shared" si="16"/>
        <v>0</v>
      </c>
      <c r="T336" s="995">
        <f t="shared" si="18"/>
        <v>0</v>
      </c>
      <c r="U336" s="1115">
        <f t="shared" si="16"/>
        <v>0</v>
      </c>
      <c r="V336" s="995">
        <f t="shared" si="19"/>
        <v>0</v>
      </c>
      <c r="W336" s="1115">
        <f t="shared" si="16"/>
        <v>0</v>
      </c>
      <c r="X336" s="995">
        <f t="shared" si="20"/>
        <v>0</v>
      </c>
      <c r="Y336" s="1115">
        <f t="shared" ref="Y336" si="23">$I336</f>
        <v>0</v>
      </c>
      <c r="Z336" s="995">
        <f t="shared" si="21"/>
        <v>0</v>
      </c>
      <c r="AA336" s="1115">
        <f t="shared" si="22"/>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114"/>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_xlfn.CONCAT(H225:M225)</f>
        <v>AAAAAa</v>
      </c>
      <c r="H341" s="422">
        <v>0</v>
      </c>
      <c r="I341" s="422">
        <v>0</v>
      </c>
      <c r="J341" s="422">
        <v>0</v>
      </c>
      <c r="K341" s="422">
        <v>0</v>
      </c>
      <c r="L341" s="422">
        <v>0</v>
      </c>
      <c r="M341" s="422">
        <v>0</v>
      </c>
      <c r="N341" s="422">
        <v>0</v>
      </c>
      <c r="O341" s="422">
        <v>0</v>
      </c>
      <c r="P341" s="422">
        <v>0</v>
      </c>
      <c r="Q341" s="422">
        <v>0</v>
      </c>
      <c r="R341" s="422">
        <v>0</v>
      </c>
      <c r="S341" s="422">
        <v>0</v>
      </c>
      <c r="T341" s="422">
        <v>0</v>
      </c>
      <c r="U341" s="422">
        <v>0</v>
      </c>
      <c r="V341" s="422">
        <v>0</v>
      </c>
      <c r="W341" s="422">
        <v>0</v>
      </c>
      <c r="X341" s="422">
        <v>0</v>
      </c>
      <c r="Y341" s="422">
        <v>0</v>
      </c>
      <c r="Z341" s="422">
        <v>0</v>
      </c>
      <c r="AA341" s="422">
        <v>0</v>
      </c>
      <c r="AB341" s="422">
        <v>0</v>
      </c>
      <c r="AC341" s="422">
        <v>0</v>
      </c>
      <c r="AD341" s="422">
        <v>0</v>
      </c>
      <c r="AE341" s="422">
        <v>0</v>
      </c>
      <c r="AF341" s="422">
        <v>0</v>
      </c>
      <c r="AG341" s="422">
        <v>0</v>
      </c>
      <c r="AH341" s="422">
        <v>0</v>
      </c>
      <c r="AI341" s="422">
        <v>0</v>
      </c>
      <c r="AJ341" s="422">
        <v>0</v>
      </c>
      <c r="AK341" s="422">
        <v>0</v>
      </c>
      <c r="AL341" s="422">
        <v>0</v>
      </c>
      <c r="AM341" s="422">
        <v>0</v>
      </c>
      <c r="AN341" s="422">
        <v>0</v>
      </c>
      <c r="AO341" s="422">
        <v>0</v>
      </c>
      <c r="AP341" s="422">
        <v>0</v>
      </c>
      <c r="AQ341" s="422">
        <v>0</v>
      </c>
      <c r="AR341" s="422">
        <v>0</v>
      </c>
      <c r="AS341" s="422">
        <v>0</v>
      </c>
      <c r="AT341" s="422">
        <v>0</v>
      </c>
      <c r="AU341" s="422">
        <v>0</v>
      </c>
      <c r="AV341" s="314"/>
      <c r="AW341" s="314"/>
      <c r="AX341" s="243"/>
      <c r="AY341" s="235"/>
      <c r="AZ341" s="235"/>
      <c r="BA341" s="235"/>
    </row>
    <row r="342" spans="1:53" s="77" customFormat="1" ht="15" outlineLevel="1" x14ac:dyDescent="0.25">
      <c r="A342" s="233"/>
      <c r="B342" s="234"/>
      <c r="C342" s="244"/>
      <c r="D342" s="244"/>
      <c r="E342" s="244"/>
      <c r="F342" s="252"/>
      <c r="G342" s="252" t="str">
        <f>_xlfn.CONCAT(H226:M226)</f>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_xlfn.CONCAT(H227:M227)</f>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_xlfn.CONCAT(H228:M228)</f>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_xlfn.CONCAT(H229:M229)</f>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_xlfn.CONCAT(H230:M230)</f>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_xlfn.CONCAT(H231:M231)</f>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_xlfn.CONCAT(H232:M232)</f>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_xlfn.CONCAT(H233:M233)</f>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_xlfn.CONCAT(H234:M234)</f>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_xlfn.CONCAT(H235:M235)</f>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_xlfn.CONCAT(H236:M236)</f>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_xlfn.CONCAT(H237:M237)</f>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_xlfn.CONCAT(H238:M238)</f>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_xlfn.CONCAT(H239:M239)</f>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_xlfn.CONCAT(H240:M240)</f>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_xlfn.CONCAT(H241:M241)</f>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_xlfn.CONCAT(H242:M242)</f>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_xlfn.CONCAT(H243:M243)</f>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_xlfn.CONCAT(H244:M244)</f>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_xlfn.CONCAT(H245:M245)</f>
        <v>YYWNWl</v>
      </c>
      <c r="H361" s="361">
        <v>1</v>
      </c>
      <c r="I361" s="361">
        <v>1</v>
      </c>
      <c r="J361" s="361">
        <v>2</v>
      </c>
      <c r="K361" s="361">
        <v>1</v>
      </c>
      <c r="L361" s="1018">
        <f>$H361</f>
        <v>1</v>
      </c>
      <c r="M361" s="1018">
        <f>$I361</f>
        <v>1</v>
      </c>
      <c r="N361" s="1018">
        <f>$J361</f>
        <v>2</v>
      </c>
      <c r="O361" s="1018">
        <f>$K361</f>
        <v>1</v>
      </c>
      <c r="P361" s="1018">
        <f t="shared" ref="P361:AR373" si="24">$H361</f>
        <v>1</v>
      </c>
      <c r="Q361" s="1018">
        <f t="shared" ref="Q361:AS373" si="25">$I361</f>
        <v>1</v>
      </c>
      <c r="R361" s="1018">
        <f t="shared" ref="R361:AT373" si="26">$J361</f>
        <v>2</v>
      </c>
      <c r="S361" s="1018">
        <f t="shared" ref="S361:AU373" si="27">$K361</f>
        <v>1</v>
      </c>
      <c r="T361" s="1018">
        <f t="shared" ref="T361:T362" si="28">$H361</f>
        <v>1</v>
      </c>
      <c r="U361" s="1018">
        <f t="shared" ref="U361:U362" si="29">$I361</f>
        <v>1</v>
      </c>
      <c r="V361" s="1018">
        <f t="shared" ref="V361:V362" si="30">$J361</f>
        <v>2</v>
      </c>
      <c r="W361" s="1018">
        <f t="shared" ref="W361:W362" si="31">$K361</f>
        <v>1</v>
      </c>
      <c r="X361" s="1018">
        <f t="shared" ref="X361:X362" si="32">$H361</f>
        <v>1</v>
      </c>
      <c r="Y361" s="1018">
        <f t="shared" ref="Y361:Y362" si="33">$I361</f>
        <v>1</v>
      </c>
      <c r="Z361" s="1018">
        <f t="shared" ref="Z361:Z362" si="34">$J361</f>
        <v>2</v>
      </c>
      <c r="AA361" s="1018">
        <f t="shared" ref="AA361:AA362" si="35">$K361</f>
        <v>1</v>
      </c>
      <c r="AB361" s="1018">
        <f t="shared" ref="AB361:AB362" si="36">$H361</f>
        <v>1</v>
      </c>
      <c r="AC361" s="1018">
        <f t="shared" ref="AC361:AC362" si="37">$I361</f>
        <v>1</v>
      </c>
      <c r="AD361" s="1018">
        <f t="shared" ref="AD361:AD362" si="38">$J361</f>
        <v>2</v>
      </c>
      <c r="AE361" s="1018">
        <f t="shared" ref="AE361:AE362" si="39">$K361</f>
        <v>1</v>
      </c>
      <c r="AF361" s="1018">
        <f t="shared" ref="AF361:AF362" si="40">$H361</f>
        <v>1</v>
      </c>
      <c r="AG361" s="1018">
        <f t="shared" ref="AG361:AG362" si="41">$I361</f>
        <v>1</v>
      </c>
      <c r="AH361" s="1018">
        <f t="shared" ref="AH361:AH362" si="42">$J361</f>
        <v>2</v>
      </c>
      <c r="AI361" s="1018">
        <f t="shared" ref="AI361:AI362" si="43">$K361</f>
        <v>1</v>
      </c>
      <c r="AJ361" s="1018">
        <f t="shared" ref="AJ361:AJ362" si="44">$H361</f>
        <v>1</v>
      </c>
      <c r="AK361" s="1018">
        <f t="shared" ref="AK361:AK362" si="45">$I361</f>
        <v>1</v>
      </c>
      <c r="AL361" s="1018">
        <f t="shared" ref="AL361:AL362" si="46">$J361</f>
        <v>2</v>
      </c>
      <c r="AM361" s="1018">
        <f t="shared" ref="AM361:AM362" si="47">$K361</f>
        <v>1</v>
      </c>
      <c r="AN361" s="1018">
        <f t="shared" ref="AN361:AN362" si="48">$H361</f>
        <v>1</v>
      </c>
      <c r="AO361" s="1018">
        <f t="shared" ref="AO361:AO362" si="49">$I361</f>
        <v>1</v>
      </c>
      <c r="AP361" s="1018">
        <f t="shared" ref="AP361:AP362" si="50">$J361</f>
        <v>2</v>
      </c>
      <c r="AQ361" s="1018">
        <f t="shared" ref="AQ361:AQ362" si="51">$K361</f>
        <v>1</v>
      </c>
      <c r="AR361" s="1018">
        <f t="shared" ref="AR361:AR362" si="52">$H361</f>
        <v>1</v>
      </c>
      <c r="AS361" s="1018">
        <f t="shared" ref="AS361:AS362" si="53">$I361</f>
        <v>1</v>
      </c>
      <c r="AT361" s="1018">
        <f t="shared" ref="AT361:AT362" si="54">$J361</f>
        <v>2</v>
      </c>
      <c r="AU361" s="1018">
        <f t="shared" ref="AU361:AU362" si="55">$K361</f>
        <v>1</v>
      </c>
      <c r="AV361" s="314"/>
      <c r="AW361" s="314"/>
      <c r="AX361" s="243"/>
      <c r="AY361" s="235"/>
      <c r="AZ361" s="235"/>
      <c r="BA361" s="235"/>
    </row>
    <row r="362" spans="1:53" s="77" customFormat="1" ht="15" outlineLevel="1" x14ac:dyDescent="0.25">
      <c r="A362" s="233"/>
      <c r="B362" s="234"/>
      <c r="C362" s="244"/>
      <c r="D362" s="244"/>
      <c r="E362" s="244"/>
      <c r="F362" s="252"/>
      <c r="G362" s="252" t="str">
        <f>_xlfn.CONCAT(H246:M246)</f>
        <v>YYLWNw</v>
      </c>
      <c r="H362" s="361">
        <v>1</v>
      </c>
      <c r="I362" s="361">
        <v>1</v>
      </c>
      <c r="J362" s="361">
        <v>1</v>
      </c>
      <c r="K362" s="361">
        <v>1</v>
      </c>
      <c r="L362" s="1018">
        <f>$H362</f>
        <v>1</v>
      </c>
      <c r="M362" s="1018">
        <f>$I362</f>
        <v>1</v>
      </c>
      <c r="N362" s="1018">
        <f>$J362</f>
        <v>1</v>
      </c>
      <c r="O362" s="1018">
        <f>$K362</f>
        <v>1</v>
      </c>
      <c r="P362" s="1018">
        <f t="shared" si="24"/>
        <v>1</v>
      </c>
      <c r="Q362" s="1018">
        <f t="shared" si="25"/>
        <v>1</v>
      </c>
      <c r="R362" s="1018">
        <f t="shared" si="26"/>
        <v>1</v>
      </c>
      <c r="S362" s="1018">
        <f t="shared" si="27"/>
        <v>1</v>
      </c>
      <c r="T362" s="1018">
        <f t="shared" si="28"/>
        <v>1</v>
      </c>
      <c r="U362" s="1018">
        <f t="shared" si="29"/>
        <v>1</v>
      </c>
      <c r="V362" s="1018">
        <f t="shared" si="30"/>
        <v>1</v>
      </c>
      <c r="W362" s="1018">
        <f t="shared" si="31"/>
        <v>1</v>
      </c>
      <c r="X362" s="1018">
        <f t="shared" si="32"/>
        <v>1</v>
      </c>
      <c r="Y362" s="1018">
        <f t="shared" si="33"/>
        <v>1</v>
      </c>
      <c r="Z362" s="1018">
        <f t="shared" si="34"/>
        <v>1</v>
      </c>
      <c r="AA362" s="1018">
        <f t="shared" si="35"/>
        <v>1</v>
      </c>
      <c r="AB362" s="1018">
        <f t="shared" si="36"/>
        <v>1</v>
      </c>
      <c r="AC362" s="1018">
        <f t="shared" si="37"/>
        <v>1</v>
      </c>
      <c r="AD362" s="1018">
        <f t="shared" si="38"/>
        <v>1</v>
      </c>
      <c r="AE362" s="1018">
        <f t="shared" si="39"/>
        <v>1</v>
      </c>
      <c r="AF362" s="1018">
        <f t="shared" si="40"/>
        <v>1</v>
      </c>
      <c r="AG362" s="1018">
        <f t="shared" si="41"/>
        <v>1</v>
      </c>
      <c r="AH362" s="1018">
        <f t="shared" si="42"/>
        <v>1</v>
      </c>
      <c r="AI362" s="1018">
        <f t="shared" si="43"/>
        <v>1</v>
      </c>
      <c r="AJ362" s="1018">
        <f t="shared" si="44"/>
        <v>1</v>
      </c>
      <c r="AK362" s="1018">
        <f t="shared" si="45"/>
        <v>1</v>
      </c>
      <c r="AL362" s="1018">
        <f t="shared" si="46"/>
        <v>1</v>
      </c>
      <c r="AM362" s="1018">
        <f t="shared" si="47"/>
        <v>1</v>
      </c>
      <c r="AN362" s="1018">
        <f t="shared" si="48"/>
        <v>1</v>
      </c>
      <c r="AO362" s="1018">
        <f t="shared" si="49"/>
        <v>1</v>
      </c>
      <c r="AP362" s="1018">
        <f t="shared" si="50"/>
        <v>1</v>
      </c>
      <c r="AQ362" s="1018">
        <f t="shared" si="51"/>
        <v>1</v>
      </c>
      <c r="AR362" s="1018">
        <f t="shared" si="52"/>
        <v>1</v>
      </c>
      <c r="AS362" s="1018">
        <f t="shared" si="53"/>
        <v>1</v>
      </c>
      <c r="AT362" s="1018">
        <f t="shared" si="54"/>
        <v>1</v>
      </c>
      <c r="AU362" s="1018">
        <f t="shared" si="55"/>
        <v>1</v>
      </c>
      <c r="AV362" s="314"/>
      <c r="AW362" s="314"/>
      <c r="AX362" s="243"/>
      <c r="AY362" s="235"/>
      <c r="AZ362" s="235"/>
      <c r="BA362" s="235"/>
    </row>
    <row r="363" spans="1:53" s="77" customFormat="1" ht="15" outlineLevel="1" x14ac:dyDescent="0.25">
      <c r="A363" s="233"/>
      <c r="B363" s="234"/>
      <c r="C363" s="244"/>
      <c r="D363" s="244"/>
      <c r="E363" s="244"/>
      <c r="F363" s="252"/>
      <c r="G363" s="252" t="str">
        <f>_xlfn.CONCAT(H247:M247)</f>
        <v>YYWLWz</v>
      </c>
      <c r="H363" s="361">
        <v>1</v>
      </c>
      <c r="I363" s="361">
        <v>1</v>
      </c>
      <c r="J363" s="361">
        <v>2</v>
      </c>
      <c r="K363" s="361">
        <v>1</v>
      </c>
      <c r="L363" s="1018">
        <f t="shared" ref="L363:L373" si="56">$H363</f>
        <v>1</v>
      </c>
      <c r="M363" s="1018">
        <f t="shared" ref="M363:M373" si="57">$I363</f>
        <v>1</v>
      </c>
      <c r="N363" s="1018">
        <f t="shared" ref="N363:N373" si="58">$J363</f>
        <v>2</v>
      </c>
      <c r="O363" s="1018">
        <f t="shared" ref="O363:O373" si="59">$K363</f>
        <v>1</v>
      </c>
      <c r="P363" s="1018">
        <f t="shared" si="24"/>
        <v>1</v>
      </c>
      <c r="Q363" s="1018">
        <f t="shared" si="25"/>
        <v>1</v>
      </c>
      <c r="R363" s="1018">
        <f t="shared" si="26"/>
        <v>2</v>
      </c>
      <c r="S363" s="1018">
        <f t="shared" si="27"/>
        <v>1</v>
      </c>
      <c r="T363" s="1018">
        <f t="shared" si="24"/>
        <v>1</v>
      </c>
      <c r="U363" s="1018">
        <f t="shared" si="25"/>
        <v>1</v>
      </c>
      <c r="V363" s="1018">
        <f t="shared" si="26"/>
        <v>2</v>
      </c>
      <c r="W363" s="1018">
        <f t="shared" si="27"/>
        <v>1</v>
      </c>
      <c r="X363" s="1018">
        <f t="shared" si="24"/>
        <v>1</v>
      </c>
      <c r="Y363" s="1018">
        <f t="shared" si="25"/>
        <v>1</v>
      </c>
      <c r="Z363" s="1018">
        <f t="shared" si="26"/>
        <v>2</v>
      </c>
      <c r="AA363" s="1018">
        <f t="shared" si="27"/>
        <v>1</v>
      </c>
      <c r="AB363" s="1018">
        <f t="shared" si="24"/>
        <v>1</v>
      </c>
      <c r="AC363" s="1018">
        <f t="shared" si="25"/>
        <v>1</v>
      </c>
      <c r="AD363" s="1018">
        <f t="shared" si="26"/>
        <v>2</v>
      </c>
      <c r="AE363" s="1018">
        <f t="shared" si="27"/>
        <v>1</v>
      </c>
      <c r="AF363" s="1018">
        <f t="shared" si="24"/>
        <v>1</v>
      </c>
      <c r="AG363" s="1018">
        <f t="shared" si="25"/>
        <v>1</v>
      </c>
      <c r="AH363" s="1018">
        <f t="shared" si="26"/>
        <v>2</v>
      </c>
      <c r="AI363" s="1018">
        <f t="shared" si="27"/>
        <v>1</v>
      </c>
      <c r="AJ363" s="1018">
        <f t="shared" si="24"/>
        <v>1</v>
      </c>
      <c r="AK363" s="1018">
        <f t="shared" si="25"/>
        <v>1</v>
      </c>
      <c r="AL363" s="1018">
        <f t="shared" si="26"/>
        <v>2</v>
      </c>
      <c r="AM363" s="1018">
        <f t="shared" si="27"/>
        <v>1</v>
      </c>
      <c r="AN363" s="1018">
        <f t="shared" si="24"/>
        <v>1</v>
      </c>
      <c r="AO363" s="1018">
        <f t="shared" si="25"/>
        <v>1</v>
      </c>
      <c r="AP363" s="1018">
        <f t="shared" si="26"/>
        <v>2</v>
      </c>
      <c r="AQ363" s="1018">
        <f t="shared" si="27"/>
        <v>1</v>
      </c>
      <c r="AR363" s="1018">
        <f t="shared" si="24"/>
        <v>1</v>
      </c>
      <c r="AS363" s="1018">
        <f t="shared" si="25"/>
        <v>1</v>
      </c>
      <c r="AT363" s="1018">
        <f t="shared" si="26"/>
        <v>2</v>
      </c>
      <c r="AU363" s="1018">
        <f t="shared" si="27"/>
        <v>1</v>
      </c>
      <c r="AV363" s="314"/>
      <c r="AW363" s="314"/>
      <c r="AX363" s="243"/>
      <c r="AY363" s="235"/>
      <c r="AZ363" s="235"/>
      <c r="BA363" s="235"/>
    </row>
    <row r="364" spans="1:53" s="77" customFormat="1" ht="15" outlineLevel="1" x14ac:dyDescent="0.25">
      <c r="A364" s="233"/>
      <c r="B364" s="234"/>
      <c r="C364" s="244"/>
      <c r="D364" s="244"/>
      <c r="E364" s="244"/>
      <c r="F364" s="252"/>
      <c r="G364" s="252" t="str">
        <f>_xlfn.CONCAT(H248:M248)</f>
        <v>YYNWLw</v>
      </c>
      <c r="H364" s="361">
        <v>1</v>
      </c>
      <c r="I364" s="361">
        <v>1</v>
      </c>
      <c r="J364" s="361">
        <v>1</v>
      </c>
      <c r="K364" s="361">
        <v>1</v>
      </c>
      <c r="L364" s="1018">
        <f t="shared" si="56"/>
        <v>1</v>
      </c>
      <c r="M364" s="1018">
        <f t="shared" si="57"/>
        <v>1</v>
      </c>
      <c r="N364" s="1018">
        <f t="shared" si="58"/>
        <v>1</v>
      </c>
      <c r="O364" s="1018">
        <f t="shared" si="59"/>
        <v>1</v>
      </c>
      <c r="P364" s="1018">
        <f t="shared" si="24"/>
        <v>1</v>
      </c>
      <c r="Q364" s="1018">
        <f t="shared" si="25"/>
        <v>1</v>
      </c>
      <c r="R364" s="1018">
        <f t="shared" si="26"/>
        <v>1</v>
      </c>
      <c r="S364" s="1018">
        <f t="shared" si="27"/>
        <v>1</v>
      </c>
      <c r="T364" s="1018">
        <f t="shared" si="24"/>
        <v>1</v>
      </c>
      <c r="U364" s="1018">
        <f t="shared" si="25"/>
        <v>1</v>
      </c>
      <c r="V364" s="1018">
        <f t="shared" si="26"/>
        <v>1</v>
      </c>
      <c r="W364" s="1018">
        <f t="shared" si="27"/>
        <v>1</v>
      </c>
      <c r="X364" s="1018">
        <f t="shared" si="24"/>
        <v>1</v>
      </c>
      <c r="Y364" s="1018">
        <f t="shared" si="25"/>
        <v>1</v>
      </c>
      <c r="Z364" s="1018">
        <f t="shared" si="26"/>
        <v>1</v>
      </c>
      <c r="AA364" s="1018">
        <f t="shared" si="27"/>
        <v>1</v>
      </c>
      <c r="AB364" s="1018">
        <f t="shared" si="24"/>
        <v>1</v>
      </c>
      <c r="AC364" s="1018">
        <f t="shared" si="25"/>
        <v>1</v>
      </c>
      <c r="AD364" s="1018">
        <f t="shared" si="26"/>
        <v>1</v>
      </c>
      <c r="AE364" s="1018">
        <f t="shared" si="27"/>
        <v>1</v>
      </c>
      <c r="AF364" s="1018">
        <f t="shared" si="24"/>
        <v>1</v>
      </c>
      <c r="AG364" s="1018">
        <f t="shared" si="25"/>
        <v>1</v>
      </c>
      <c r="AH364" s="1018">
        <f t="shared" si="26"/>
        <v>1</v>
      </c>
      <c r="AI364" s="1018">
        <f t="shared" si="27"/>
        <v>1</v>
      </c>
      <c r="AJ364" s="1018">
        <f t="shared" si="24"/>
        <v>1</v>
      </c>
      <c r="AK364" s="1018">
        <f t="shared" si="25"/>
        <v>1</v>
      </c>
      <c r="AL364" s="1018">
        <f t="shared" si="26"/>
        <v>1</v>
      </c>
      <c r="AM364" s="1018">
        <f t="shared" si="27"/>
        <v>1</v>
      </c>
      <c r="AN364" s="1018">
        <f t="shared" si="24"/>
        <v>1</v>
      </c>
      <c r="AO364" s="1018">
        <f t="shared" si="25"/>
        <v>1</v>
      </c>
      <c r="AP364" s="1018">
        <f t="shared" si="26"/>
        <v>1</v>
      </c>
      <c r="AQ364" s="1018">
        <f t="shared" si="27"/>
        <v>1</v>
      </c>
      <c r="AR364" s="1018">
        <f t="shared" si="24"/>
        <v>1</v>
      </c>
      <c r="AS364" s="1018">
        <f t="shared" si="25"/>
        <v>1</v>
      </c>
      <c r="AT364" s="1018">
        <f t="shared" si="26"/>
        <v>1</v>
      </c>
      <c r="AU364" s="1018">
        <f t="shared" si="27"/>
        <v>1</v>
      </c>
      <c r="AV364" s="314"/>
      <c r="AW364" s="314"/>
      <c r="AX364" s="243"/>
      <c r="AY364" s="235"/>
      <c r="AZ364" s="235"/>
      <c r="BA364" s="235"/>
    </row>
    <row r="365" spans="1:53" s="77" customFormat="1" ht="15" outlineLevel="1" x14ac:dyDescent="0.25">
      <c r="A365" s="233"/>
      <c r="B365" s="234"/>
      <c r="C365" s="244"/>
      <c r="D365" s="244"/>
      <c r="E365" s="244"/>
      <c r="F365" s="252"/>
      <c r="G365" s="252" t="str">
        <f>_xlfn.CONCAT(H249:M249)</f>
        <v>AYAAAw</v>
      </c>
      <c r="H365" s="361">
        <v>1</v>
      </c>
      <c r="I365" s="361">
        <v>1</v>
      </c>
      <c r="J365" s="361">
        <v>2</v>
      </c>
      <c r="K365" s="361">
        <v>1</v>
      </c>
      <c r="L365" s="1018">
        <f t="shared" si="56"/>
        <v>1</v>
      </c>
      <c r="M365" s="1018">
        <f t="shared" si="57"/>
        <v>1</v>
      </c>
      <c r="N365" s="1018">
        <f t="shared" si="58"/>
        <v>2</v>
      </c>
      <c r="O365" s="1018">
        <f t="shared" si="59"/>
        <v>1</v>
      </c>
      <c r="P365" s="1018">
        <f t="shared" si="24"/>
        <v>1</v>
      </c>
      <c r="Q365" s="1018">
        <f t="shared" si="25"/>
        <v>1</v>
      </c>
      <c r="R365" s="1018">
        <f t="shared" si="26"/>
        <v>2</v>
      </c>
      <c r="S365" s="1018">
        <f t="shared" si="27"/>
        <v>1</v>
      </c>
      <c r="T365" s="1018">
        <f t="shared" si="24"/>
        <v>1</v>
      </c>
      <c r="U365" s="1018">
        <f t="shared" si="25"/>
        <v>1</v>
      </c>
      <c r="V365" s="1018">
        <f t="shared" si="26"/>
        <v>2</v>
      </c>
      <c r="W365" s="1018">
        <f t="shared" si="27"/>
        <v>1</v>
      </c>
      <c r="X365" s="1018">
        <f t="shared" si="24"/>
        <v>1</v>
      </c>
      <c r="Y365" s="1018">
        <f t="shared" si="25"/>
        <v>1</v>
      </c>
      <c r="Z365" s="1018">
        <f t="shared" si="26"/>
        <v>2</v>
      </c>
      <c r="AA365" s="1018">
        <f t="shared" si="27"/>
        <v>1</v>
      </c>
      <c r="AB365" s="1018">
        <f t="shared" si="24"/>
        <v>1</v>
      </c>
      <c r="AC365" s="1018">
        <f t="shared" si="25"/>
        <v>1</v>
      </c>
      <c r="AD365" s="1018">
        <f t="shared" si="26"/>
        <v>2</v>
      </c>
      <c r="AE365" s="1018">
        <f t="shared" si="27"/>
        <v>1</v>
      </c>
      <c r="AF365" s="1018">
        <f t="shared" si="24"/>
        <v>1</v>
      </c>
      <c r="AG365" s="1018">
        <f t="shared" si="25"/>
        <v>1</v>
      </c>
      <c r="AH365" s="1018">
        <f t="shared" si="26"/>
        <v>2</v>
      </c>
      <c r="AI365" s="1018">
        <f t="shared" si="27"/>
        <v>1</v>
      </c>
      <c r="AJ365" s="1018">
        <f t="shared" si="24"/>
        <v>1</v>
      </c>
      <c r="AK365" s="1018">
        <f t="shared" si="25"/>
        <v>1</v>
      </c>
      <c r="AL365" s="1018">
        <f t="shared" si="26"/>
        <v>2</v>
      </c>
      <c r="AM365" s="1018">
        <f t="shared" si="27"/>
        <v>1</v>
      </c>
      <c r="AN365" s="1018">
        <f t="shared" si="24"/>
        <v>1</v>
      </c>
      <c r="AO365" s="1018">
        <f t="shared" si="25"/>
        <v>1</v>
      </c>
      <c r="AP365" s="1018">
        <f t="shared" si="26"/>
        <v>2</v>
      </c>
      <c r="AQ365" s="1018">
        <f t="shared" si="27"/>
        <v>1</v>
      </c>
      <c r="AR365" s="1018">
        <f t="shared" si="24"/>
        <v>1</v>
      </c>
      <c r="AS365" s="1018">
        <f t="shared" si="25"/>
        <v>1</v>
      </c>
      <c r="AT365" s="1018">
        <f t="shared" si="26"/>
        <v>2</v>
      </c>
      <c r="AU365" s="1018">
        <f t="shared" si="27"/>
        <v>1</v>
      </c>
      <c r="AV365" s="314"/>
      <c r="AW365" s="314"/>
      <c r="AX365" s="243"/>
      <c r="AY365" s="235"/>
      <c r="AZ365" s="235"/>
      <c r="BA365" s="235"/>
    </row>
    <row r="366" spans="1:53" s="77" customFormat="1" ht="15" outlineLevel="1" x14ac:dyDescent="0.25">
      <c r="A366" s="233"/>
      <c r="B366" s="234"/>
      <c r="C366" s="244"/>
      <c r="D366" s="244"/>
      <c r="E366" s="244"/>
      <c r="F366" s="252"/>
      <c r="G366" s="252" t="str">
        <f>_xlfn.CONCAT(H250:M250)</f>
        <v>AAWAAa</v>
      </c>
      <c r="H366" s="361">
        <v>0</v>
      </c>
      <c r="I366" s="361">
        <v>0</v>
      </c>
      <c r="J366" s="361">
        <v>0</v>
      </c>
      <c r="K366" s="361">
        <v>0</v>
      </c>
      <c r="L366" s="1018">
        <f t="shared" si="56"/>
        <v>0</v>
      </c>
      <c r="M366" s="1018">
        <f t="shared" si="57"/>
        <v>0</v>
      </c>
      <c r="N366" s="1018">
        <f t="shared" si="58"/>
        <v>0</v>
      </c>
      <c r="O366" s="1018">
        <f t="shared" si="59"/>
        <v>0</v>
      </c>
      <c r="P366" s="1018">
        <f t="shared" si="24"/>
        <v>0</v>
      </c>
      <c r="Q366" s="1018">
        <f t="shared" si="25"/>
        <v>0</v>
      </c>
      <c r="R366" s="1018">
        <f t="shared" si="26"/>
        <v>0</v>
      </c>
      <c r="S366" s="1018">
        <f t="shared" si="27"/>
        <v>0</v>
      </c>
      <c r="T366" s="1018">
        <f t="shared" si="24"/>
        <v>0</v>
      </c>
      <c r="U366" s="1018">
        <f t="shared" si="25"/>
        <v>0</v>
      </c>
      <c r="V366" s="1018">
        <f t="shared" si="26"/>
        <v>0</v>
      </c>
      <c r="W366" s="1018">
        <f t="shared" si="27"/>
        <v>0</v>
      </c>
      <c r="X366" s="1018">
        <f t="shared" si="24"/>
        <v>0</v>
      </c>
      <c r="Y366" s="1018">
        <f t="shared" si="25"/>
        <v>0</v>
      </c>
      <c r="Z366" s="1018">
        <f t="shared" si="26"/>
        <v>0</v>
      </c>
      <c r="AA366" s="1018">
        <f t="shared" si="27"/>
        <v>0</v>
      </c>
      <c r="AB366" s="1018">
        <f t="shared" si="24"/>
        <v>0</v>
      </c>
      <c r="AC366" s="1018">
        <f t="shared" si="25"/>
        <v>0</v>
      </c>
      <c r="AD366" s="1018">
        <f t="shared" si="26"/>
        <v>0</v>
      </c>
      <c r="AE366" s="1018">
        <f t="shared" si="27"/>
        <v>0</v>
      </c>
      <c r="AF366" s="1018">
        <f t="shared" si="24"/>
        <v>0</v>
      </c>
      <c r="AG366" s="1018">
        <f t="shared" si="25"/>
        <v>0</v>
      </c>
      <c r="AH366" s="1018">
        <f t="shared" si="26"/>
        <v>0</v>
      </c>
      <c r="AI366" s="1018">
        <f t="shared" si="27"/>
        <v>0</v>
      </c>
      <c r="AJ366" s="1018">
        <f t="shared" si="24"/>
        <v>0</v>
      </c>
      <c r="AK366" s="1018">
        <f t="shared" si="25"/>
        <v>0</v>
      </c>
      <c r="AL366" s="1018">
        <f t="shared" si="26"/>
        <v>0</v>
      </c>
      <c r="AM366" s="1018">
        <f t="shared" si="27"/>
        <v>0</v>
      </c>
      <c r="AN366" s="1018">
        <f t="shared" si="24"/>
        <v>0</v>
      </c>
      <c r="AO366" s="1018">
        <f t="shared" si="25"/>
        <v>0</v>
      </c>
      <c r="AP366" s="1018">
        <f t="shared" si="26"/>
        <v>0</v>
      </c>
      <c r="AQ366" s="1018">
        <f t="shared" si="27"/>
        <v>0</v>
      </c>
      <c r="AR366" s="1018">
        <f t="shared" si="24"/>
        <v>0</v>
      </c>
      <c r="AS366" s="1018">
        <f t="shared" si="25"/>
        <v>0</v>
      </c>
      <c r="AT366" s="1018">
        <f t="shared" si="26"/>
        <v>0</v>
      </c>
      <c r="AU366" s="1018">
        <f t="shared" si="27"/>
        <v>0</v>
      </c>
      <c r="AV366" s="314"/>
      <c r="AW366" s="314"/>
      <c r="AX366" s="243"/>
      <c r="AY366" s="235"/>
      <c r="AZ366" s="235"/>
      <c r="BA366" s="235"/>
    </row>
    <row r="367" spans="1:53" s="77" customFormat="1" ht="15" outlineLevel="1" x14ac:dyDescent="0.25">
      <c r="A367" s="233"/>
      <c r="B367" s="234"/>
      <c r="C367" s="244"/>
      <c r="D367" s="244"/>
      <c r="E367" s="244"/>
      <c r="F367" s="252"/>
      <c r="G367" s="252" t="str">
        <f>_xlfn.CONCAT(H251:M251)</f>
        <v>AAAWAa</v>
      </c>
      <c r="H367" s="361">
        <v>0</v>
      </c>
      <c r="I367" s="361">
        <v>0</v>
      </c>
      <c r="J367" s="361">
        <v>0</v>
      </c>
      <c r="K367" s="361">
        <v>0</v>
      </c>
      <c r="L367" s="1018">
        <f t="shared" si="56"/>
        <v>0</v>
      </c>
      <c r="M367" s="1018">
        <f t="shared" si="57"/>
        <v>0</v>
      </c>
      <c r="N367" s="1018">
        <f t="shared" si="58"/>
        <v>0</v>
      </c>
      <c r="O367" s="1018">
        <f t="shared" si="59"/>
        <v>0</v>
      </c>
      <c r="P367" s="1018">
        <f t="shared" si="24"/>
        <v>0</v>
      </c>
      <c r="Q367" s="1018">
        <f t="shared" si="25"/>
        <v>0</v>
      </c>
      <c r="R367" s="1018">
        <f t="shared" si="26"/>
        <v>0</v>
      </c>
      <c r="S367" s="1018">
        <f t="shared" si="27"/>
        <v>0</v>
      </c>
      <c r="T367" s="1018">
        <f t="shared" si="24"/>
        <v>0</v>
      </c>
      <c r="U367" s="1018">
        <f t="shared" si="25"/>
        <v>0</v>
      </c>
      <c r="V367" s="1018">
        <f t="shared" si="26"/>
        <v>0</v>
      </c>
      <c r="W367" s="1018">
        <f t="shared" si="27"/>
        <v>0</v>
      </c>
      <c r="X367" s="1018">
        <f t="shared" si="24"/>
        <v>0</v>
      </c>
      <c r="Y367" s="1018">
        <f t="shared" si="25"/>
        <v>0</v>
      </c>
      <c r="Z367" s="1018">
        <f t="shared" si="26"/>
        <v>0</v>
      </c>
      <c r="AA367" s="1018">
        <f t="shared" si="27"/>
        <v>0</v>
      </c>
      <c r="AB367" s="1018">
        <f t="shared" si="24"/>
        <v>0</v>
      </c>
      <c r="AC367" s="1018">
        <f t="shared" si="25"/>
        <v>0</v>
      </c>
      <c r="AD367" s="1018">
        <f t="shared" si="26"/>
        <v>0</v>
      </c>
      <c r="AE367" s="1018">
        <f t="shared" si="27"/>
        <v>0</v>
      </c>
      <c r="AF367" s="1018">
        <f t="shared" si="24"/>
        <v>0</v>
      </c>
      <c r="AG367" s="1018">
        <f t="shared" si="25"/>
        <v>0</v>
      </c>
      <c r="AH367" s="1018">
        <f t="shared" si="26"/>
        <v>0</v>
      </c>
      <c r="AI367" s="1018">
        <f t="shared" si="27"/>
        <v>0</v>
      </c>
      <c r="AJ367" s="1018">
        <f t="shared" si="24"/>
        <v>0</v>
      </c>
      <c r="AK367" s="1018">
        <f t="shared" si="25"/>
        <v>0</v>
      </c>
      <c r="AL367" s="1018">
        <f t="shared" si="26"/>
        <v>0</v>
      </c>
      <c r="AM367" s="1018">
        <f t="shared" si="27"/>
        <v>0</v>
      </c>
      <c r="AN367" s="1018">
        <f t="shared" si="24"/>
        <v>0</v>
      </c>
      <c r="AO367" s="1018">
        <f t="shared" si="25"/>
        <v>0</v>
      </c>
      <c r="AP367" s="1018">
        <f t="shared" si="26"/>
        <v>0</v>
      </c>
      <c r="AQ367" s="1018">
        <f t="shared" si="27"/>
        <v>0</v>
      </c>
      <c r="AR367" s="1018">
        <f t="shared" si="24"/>
        <v>0</v>
      </c>
      <c r="AS367" s="1018">
        <f t="shared" si="25"/>
        <v>0</v>
      </c>
      <c r="AT367" s="1018">
        <f t="shared" si="26"/>
        <v>0</v>
      </c>
      <c r="AU367" s="1018">
        <f t="shared" si="27"/>
        <v>0</v>
      </c>
      <c r="AV367" s="314"/>
      <c r="AW367" s="314"/>
      <c r="AX367" s="243"/>
      <c r="AY367" s="235"/>
      <c r="AZ367" s="235"/>
      <c r="BA367" s="235"/>
    </row>
    <row r="368" spans="1:53" s="77" customFormat="1" ht="15" outlineLevel="1" x14ac:dyDescent="0.25">
      <c r="A368" s="233"/>
      <c r="B368" s="234"/>
      <c r="C368" s="244"/>
      <c r="D368" s="244"/>
      <c r="E368" s="244"/>
      <c r="F368" s="252"/>
      <c r="G368" s="252" t="str">
        <f>_xlfn.CONCAT(H252:M252)</f>
        <v>YAAAWa</v>
      </c>
      <c r="H368" s="361">
        <v>0</v>
      </c>
      <c r="I368" s="361">
        <v>0</v>
      </c>
      <c r="J368" s="361">
        <v>0</v>
      </c>
      <c r="K368" s="361">
        <v>0</v>
      </c>
      <c r="L368" s="1018">
        <f t="shared" si="56"/>
        <v>0</v>
      </c>
      <c r="M368" s="1018">
        <f t="shared" si="57"/>
        <v>0</v>
      </c>
      <c r="N368" s="1018">
        <f t="shared" si="58"/>
        <v>0</v>
      </c>
      <c r="O368" s="1018">
        <f t="shared" si="59"/>
        <v>0</v>
      </c>
      <c r="P368" s="1018">
        <f t="shared" si="24"/>
        <v>0</v>
      </c>
      <c r="Q368" s="1018">
        <f t="shared" si="25"/>
        <v>0</v>
      </c>
      <c r="R368" s="1018">
        <f t="shared" si="26"/>
        <v>0</v>
      </c>
      <c r="S368" s="1018">
        <f t="shared" si="27"/>
        <v>0</v>
      </c>
      <c r="T368" s="1018">
        <f t="shared" si="24"/>
        <v>0</v>
      </c>
      <c r="U368" s="1018">
        <f t="shared" si="25"/>
        <v>0</v>
      </c>
      <c r="V368" s="1018">
        <f t="shared" si="26"/>
        <v>0</v>
      </c>
      <c r="W368" s="1018">
        <f t="shared" si="27"/>
        <v>0</v>
      </c>
      <c r="X368" s="1018">
        <f t="shared" si="24"/>
        <v>0</v>
      </c>
      <c r="Y368" s="1018">
        <f t="shared" si="25"/>
        <v>0</v>
      </c>
      <c r="Z368" s="1018">
        <f t="shared" si="26"/>
        <v>0</v>
      </c>
      <c r="AA368" s="1018">
        <f t="shared" si="27"/>
        <v>0</v>
      </c>
      <c r="AB368" s="1018">
        <f t="shared" si="24"/>
        <v>0</v>
      </c>
      <c r="AC368" s="1018">
        <f t="shared" si="25"/>
        <v>0</v>
      </c>
      <c r="AD368" s="1018">
        <f t="shared" si="26"/>
        <v>0</v>
      </c>
      <c r="AE368" s="1018">
        <f t="shared" si="27"/>
        <v>0</v>
      </c>
      <c r="AF368" s="1018">
        <f t="shared" si="24"/>
        <v>0</v>
      </c>
      <c r="AG368" s="1018">
        <f t="shared" si="25"/>
        <v>0</v>
      </c>
      <c r="AH368" s="1018">
        <f t="shared" si="26"/>
        <v>0</v>
      </c>
      <c r="AI368" s="1018">
        <f t="shared" si="27"/>
        <v>0</v>
      </c>
      <c r="AJ368" s="1018">
        <f t="shared" si="24"/>
        <v>0</v>
      </c>
      <c r="AK368" s="1018">
        <f t="shared" si="25"/>
        <v>0</v>
      </c>
      <c r="AL368" s="1018">
        <f t="shared" si="26"/>
        <v>0</v>
      </c>
      <c r="AM368" s="1018">
        <f t="shared" si="27"/>
        <v>0</v>
      </c>
      <c r="AN368" s="1018">
        <f t="shared" si="24"/>
        <v>0</v>
      </c>
      <c r="AO368" s="1018">
        <f t="shared" si="25"/>
        <v>0</v>
      </c>
      <c r="AP368" s="1018">
        <f t="shared" si="26"/>
        <v>0</v>
      </c>
      <c r="AQ368" s="1018">
        <f t="shared" si="27"/>
        <v>0</v>
      </c>
      <c r="AR368" s="1018">
        <f t="shared" si="24"/>
        <v>0</v>
      </c>
      <c r="AS368" s="1018">
        <f t="shared" si="25"/>
        <v>0</v>
      </c>
      <c r="AT368" s="1018">
        <f t="shared" si="26"/>
        <v>0</v>
      </c>
      <c r="AU368" s="1018">
        <f t="shared" si="27"/>
        <v>0</v>
      </c>
      <c r="AV368" s="314"/>
      <c r="AW368" s="314"/>
      <c r="AX368" s="243"/>
      <c r="AY368" s="235"/>
      <c r="AZ368" s="235"/>
      <c r="BA368" s="235"/>
    </row>
    <row r="369" spans="1:53" s="77" customFormat="1" ht="15" outlineLevel="1" x14ac:dyDescent="0.25">
      <c r="A369" s="233"/>
      <c r="B369" s="234"/>
      <c r="C369" s="244"/>
      <c r="D369" s="244"/>
      <c r="E369" s="244"/>
      <c r="F369" s="252"/>
      <c r="G369" s="252" t="str">
        <f>_xlfn.CONCAT(H253:M253)</f>
        <v>YAAANw</v>
      </c>
      <c r="H369" s="361">
        <v>1</v>
      </c>
      <c r="I369" s="361">
        <v>1</v>
      </c>
      <c r="J369" s="361">
        <v>1</v>
      </c>
      <c r="K369" s="361">
        <v>1</v>
      </c>
      <c r="L369" s="1018">
        <f t="shared" si="56"/>
        <v>1</v>
      </c>
      <c r="M369" s="1018">
        <f t="shared" si="57"/>
        <v>1</v>
      </c>
      <c r="N369" s="1018">
        <f t="shared" si="58"/>
        <v>1</v>
      </c>
      <c r="O369" s="1018">
        <f t="shared" si="59"/>
        <v>1</v>
      </c>
      <c r="P369" s="1018">
        <f t="shared" si="24"/>
        <v>1</v>
      </c>
      <c r="Q369" s="1018">
        <f t="shared" si="25"/>
        <v>1</v>
      </c>
      <c r="R369" s="1018">
        <f t="shared" si="26"/>
        <v>1</v>
      </c>
      <c r="S369" s="1018">
        <f t="shared" si="27"/>
        <v>1</v>
      </c>
      <c r="T369" s="1018">
        <f t="shared" si="24"/>
        <v>1</v>
      </c>
      <c r="U369" s="1018">
        <f t="shared" si="25"/>
        <v>1</v>
      </c>
      <c r="V369" s="1018">
        <f t="shared" si="26"/>
        <v>1</v>
      </c>
      <c r="W369" s="1018">
        <f t="shared" si="27"/>
        <v>1</v>
      </c>
      <c r="X369" s="1018">
        <f t="shared" si="24"/>
        <v>1</v>
      </c>
      <c r="Y369" s="1018">
        <f t="shared" si="25"/>
        <v>1</v>
      </c>
      <c r="Z369" s="1018">
        <f t="shared" si="26"/>
        <v>1</v>
      </c>
      <c r="AA369" s="1018">
        <f t="shared" si="27"/>
        <v>1</v>
      </c>
      <c r="AB369" s="1018">
        <f t="shared" si="24"/>
        <v>1</v>
      </c>
      <c r="AC369" s="1018">
        <f t="shared" si="25"/>
        <v>1</v>
      </c>
      <c r="AD369" s="1018">
        <f t="shared" si="26"/>
        <v>1</v>
      </c>
      <c r="AE369" s="1018">
        <f t="shared" si="27"/>
        <v>1</v>
      </c>
      <c r="AF369" s="1018">
        <f t="shared" si="24"/>
        <v>1</v>
      </c>
      <c r="AG369" s="1018">
        <f t="shared" si="25"/>
        <v>1</v>
      </c>
      <c r="AH369" s="1018">
        <f t="shared" si="26"/>
        <v>1</v>
      </c>
      <c r="AI369" s="1018">
        <f t="shared" si="27"/>
        <v>1</v>
      </c>
      <c r="AJ369" s="1018">
        <f t="shared" si="24"/>
        <v>1</v>
      </c>
      <c r="AK369" s="1018">
        <f t="shared" si="25"/>
        <v>1</v>
      </c>
      <c r="AL369" s="1018">
        <f t="shared" si="26"/>
        <v>1</v>
      </c>
      <c r="AM369" s="1018">
        <f t="shared" si="27"/>
        <v>1</v>
      </c>
      <c r="AN369" s="1018">
        <f t="shared" si="24"/>
        <v>1</v>
      </c>
      <c r="AO369" s="1018">
        <f t="shared" si="25"/>
        <v>1</v>
      </c>
      <c r="AP369" s="1018">
        <f t="shared" si="26"/>
        <v>1</v>
      </c>
      <c r="AQ369" s="1018">
        <f t="shared" si="27"/>
        <v>1</v>
      </c>
      <c r="AR369" s="1018">
        <f t="shared" si="24"/>
        <v>1</v>
      </c>
      <c r="AS369" s="1018">
        <f t="shared" si="25"/>
        <v>1</v>
      </c>
      <c r="AT369" s="1018">
        <f t="shared" si="26"/>
        <v>1</v>
      </c>
      <c r="AU369" s="1018">
        <f t="shared" si="27"/>
        <v>1</v>
      </c>
      <c r="AV369" s="314"/>
      <c r="AW369" s="314"/>
      <c r="AX369" s="243"/>
      <c r="AY369" s="235"/>
      <c r="AZ369" s="235"/>
      <c r="BA369" s="235"/>
    </row>
    <row r="370" spans="1:53" s="77" customFormat="1" ht="15" outlineLevel="1" x14ac:dyDescent="0.25">
      <c r="A370" s="233"/>
      <c r="B370" s="234"/>
      <c r="C370" s="244"/>
      <c r="D370" s="244"/>
      <c r="E370" s="244"/>
      <c r="F370" s="252"/>
      <c r="G370" s="252" t="str">
        <f>_xlfn.CONCAT(H254:M254)</f>
        <v>AYAAAz</v>
      </c>
      <c r="H370" s="361">
        <v>1</v>
      </c>
      <c r="I370" s="361">
        <v>1</v>
      </c>
      <c r="J370" s="361">
        <v>3</v>
      </c>
      <c r="K370" s="361">
        <v>1</v>
      </c>
      <c r="L370" s="1018">
        <f t="shared" si="56"/>
        <v>1</v>
      </c>
      <c r="M370" s="1018">
        <f t="shared" si="57"/>
        <v>1</v>
      </c>
      <c r="N370" s="1018">
        <f t="shared" si="58"/>
        <v>3</v>
      </c>
      <c r="O370" s="1018">
        <f t="shared" si="59"/>
        <v>1</v>
      </c>
      <c r="P370" s="1018">
        <f t="shared" si="24"/>
        <v>1</v>
      </c>
      <c r="Q370" s="1018">
        <f t="shared" si="25"/>
        <v>1</v>
      </c>
      <c r="R370" s="1018">
        <f t="shared" si="26"/>
        <v>3</v>
      </c>
      <c r="S370" s="1018">
        <f t="shared" si="27"/>
        <v>1</v>
      </c>
      <c r="T370" s="1018">
        <f t="shared" si="24"/>
        <v>1</v>
      </c>
      <c r="U370" s="1018">
        <f t="shared" si="25"/>
        <v>1</v>
      </c>
      <c r="V370" s="1018">
        <f t="shared" si="26"/>
        <v>3</v>
      </c>
      <c r="W370" s="1018">
        <f t="shared" si="27"/>
        <v>1</v>
      </c>
      <c r="X370" s="1018">
        <f t="shared" si="24"/>
        <v>1</v>
      </c>
      <c r="Y370" s="1018">
        <f t="shared" si="25"/>
        <v>1</v>
      </c>
      <c r="Z370" s="1018">
        <f t="shared" si="26"/>
        <v>3</v>
      </c>
      <c r="AA370" s="1018">
        <f t="shared" si="27"/>
        <v>1</v>
      </c>
      <c r="AB370" s="1018">
        <f t="shared" si="24"/>
        <v>1</v>
      </c>
      <c r="AC370" s="1018">
        <f t="shared" si="25"/>
        <v>1</v>
      </c>
      <c r="AD370" s="1018">
        <f t="shared" si="26"/>
        <v>3</v>
      </c>
      <c r="AE370" s="1018">
        <f t="shared" si="27"/>
        <v>1</v>
      </c>
      <c r="AF370" s="1018">
        <f t="shared" si="24"/>
        <v>1</v>
      </c>
      <c r="AG370" s="1018">
        <f t="shared" si="25"/>
        <v>1</v>
      </c>
      <c r="AH370" s="1018">
        <f t="shared" si="26"/>
        <v>3</v>
      </c>
      <c r="AI370" s="1018">
        <f t="shared" si="27"/>
        <v>1</v>
      </c>
      <c r="AJ370" s="1018">
        <f t="shared" si="24"/>
        <v>1</v>
      </c>
      <c r="AK370" s="1018">
        <f t="shared" si="25"/>
        <v>1</v>
      </c>
      <c r="AL370" s="1018">
        <f t="shared" si="26"/>
        <v>3</v>
      </c>
      <c r="AM370" s="1018">
        <f t="shared" si="27"/>
        <v>1</v>
      </c>
      <c r="AN370" s="1018">
        <f t="shared" si="24"/>
        <v>1</v>
      </c>
      <c r="AO370" s="1018">
        <f t="shared" si="25"/>
        <v>1</v>
      </c>
      <c r="AP370" s="1018">
        <f t="shared" si="26"/>
        <v>3</v>
      </c>
      <c r="AQ370" s="1018">
        <f t="shared" si="27"/>
        <v>1</v>
      </c>
      <c r="AR370" s="1018">
        <f t="shared" si="24"/>
        <v>1</v>
      </c>
      <c r="AS370" s="1018">
        <f t="shared" si="25"/>
        <v>1</v>
      </c>
      <c r="AT370" s="1018">
        <f t="shared" si="26"/>
        <v>3</v>
      </c>
      <c r="AU370" s="1018">
        <f t="shared" si="27"/>
        <v>1</v>
      </c>
      <c r="AV370" s="314"/>
      <c r="AW370" s="314"/>
      <c r="AX370" s="243"/>
      <c r="AY370" s="235"/>
      <c r="AZ370" s="235"/>
      <c r="BA370" s="235"/>
    </row>
    <row r="371" spans="1:53" s="77" customFormat="1" ht="15" outlineLevel="1" x14ac:dyDescent="0.25">
      <c r="A371" s="233"/>
      <c r="B371" s="234"/>
      <c r="C371" s="244"/>
      <c r="D371" s="244"/>
      <c r="E371" s="244"/>
      <c r="F371" s="252"/>
      <c r="G371" s="252" t="str">
        <f>_xlfn.CONCAT(H255:M255)</f>
        <v>AYWAAa</v>
      </c>
      <c r="H371" s="361">
        <v>0</v>
      </c>
      <c r="I371" s="361">
        <v>0</v>
      </c>
      <c r="J371" s="361">
        <v>0</v>
      </c>
      <c r="K371" s="361">
        <v>0</v>
      </c>
      <c r="L371" s="1018">
        <f t="shared" si="56"/>
        <v>0</v>
      </c>
      <c r="M371" s="1018">
        <f t="shared" si="57"/>
        <v>0</v>
      </c>
      <c r="N371" s="1018">
        <f t="shared" si="58"/>
        <v>0</v>
      </c>
      <c r="O371" s="1018">
        <f t="shared" si="59"/>
        <v>0</v>
      </c>
      <c r="P371" s="1018">
        <f t="shared" si="24"/>
        <v>0</v>
      </c>
      <c r="Q371" s="1018">
        <f t="shared" si="25"/>
        <v>0</v>
      </c>
      <c r="R371" s="1018">
        <f t="shared" si="26"/>
        <v>0</v>
      </c>
      <c r="S371" s="1018">
        <f t="shared" si="27"/>
        <v>0</v>
      </c>
      <c r="T371" s="1018">
        <f t="shared" si="24"/>
        <v>0</v>
      </c>
      <c r="U371" s="1018">
        <f t="shared" si="25"/>
        <v>0</v>
      </c>
      <c r="V371" s="1018">
        <f t="shared" si="26"/>
        <v>0</v>
      </c>
      <c r="W371" s="1018">
        <f t="shared" si="27"/>
        <v>0</v>
      </c>
      <c r="X371" s="1018">
        <f t="shared" si="24"/>
        <v>0</v>
      </c>
      <c r="Y371" s="1018">
        <f t="shared" si="25"/>
        <v>0</v>
      </c>
      <c r="Z371" s="1018">
        <f t="shared" si="26"/>
        <v>0</v>
      </c>
      <c r="AA371" s="1018">
        <f t="shared" si="27"/>
        <v>0</v>
      </c>
      <c r="AB371" s="1018">
        <f t="shared" si="24"/>
        <v>0</v>
      </c>
      <c r="AC371" s="1018">
        <f t="shared" si="25"/>
        <v>0</v>
      </c>
      <c r="AD371" s="1018">
        <f t="shared" si="26"/>
        <v>0</v>
      </c>
      <c r="AE371" s="1018">
        <f t="shared" si="27"/>
        <v>0</v>
      </c>
      <c r="AF371" s="1018">
        <f t="shared" si="24"/>
        <v>0</v>
      </c>
      <c r="AG371" s="1018">
        <f t="shared" si="25"/>
        <v>0</v>
      </c>
      <c r="AH371" s="1018">
        <f t="shared" si="26"/>
        <v>0</v>
      </c>
      <c r="AI371" s="1018">
        <f t="shared" si="27"/>
        <v>0</v>
      </c>
      <c r="AJ371" s="1018">
        <f t="shared" si="24"/>
        <v>0</v>
      </c>
      <c r="AK371" s="1018">
        <f t="shared" si="25"/>
        <v>0</v>
      </c>
      <c r="AL371" s="1018">
        <f t="shared" si="26"/>
        <v>0</v>
      </c>
      <c r="AM371" s="1018">
        <f t="shared" si="27"/>
        <v>0</v>
      </c>
      <c r="AN371" s="1018">
        <f t="shared" si="24"/>
        <v>0</v>
      </c>
      <c r="AO371" s="1018">
        <f t="shared" si="25"/>
        <v>0</v>
      </c>
      <c r="AP371" s="1018">
        <f t="shared" si="26"/>
        <v>0</v>
      </c>
      <c r="AQ371" s="1018">
        <f t="shared" si="27"/>
        <v>0</v>
      </c>
      <c r="AR371" s="1018">
        <f t="shared" si="24"/>
        <v>0</v>
      </c>
      <c r="AS371" s="1018">
        <f t="shared" si="25"/>
        <v>0</v>
      </c>
      <c r="AT371" s="1018">
        <f t="shared" si="26"/>
        <v>0</v>
      </c>
      <c r="AU371" s="1018">
        <f t="shared" si="27"/>
        <v>0</v>
      </c>
      <c r="AV371" s="314"/>
      <c r="AW371" s="314"/>
      <c r="AX371" s="243"/>
      <c r="AY371" s="235"/>
      <c r="AZ371" s="235"/>
      <c r="BA371" s="235"/>
    </row>
    <row r="372" spans="1:53" s="77" customFormat="1" ht="15" outlineLevel="1" x14ac:dyDescent="0.25">
      <c r="A372" s="233"/>
      <c r="B372" s="234"/>
      <c r="C372" s="244"/>
      <c r="D372" s="244"/>
      <c r="E372" s="244"/>
      <c r="F372" s="252"/>
      <c r="G372" s="252" t="str">
        <f>_xlfn.CONCAT(H256:M256)</f>
        <v>AANWAa</v>
      </c>
      <c r="H372" s="361">
        <v>0</v>
      </c>
      <c r="I372" s="361">
        <v>0</v>
      </c>
      <c r="J372" s="361">
        <v>0</v>
      </c>
      <c r="K372" s="361">
        <v>0</v>
      </c>
      <c r="L372" s="1018">
        <f t="shared" si="56"/>
        <v>0</v>
      </c>
      <c r="M372" s="1018">
        <f t="shared" si="57"/>
        <v>0</v>
      </c>
      <c r="N372" s="1018">
        <f t="shared" si="58"/>
        <v>0</v>
      </c>
      <c r="O372" s="1018">
        <f t="shared" si="59"/>
        <v>0</v>
      </c>
      <c r="P372" s="1018">
        <f t="shared" si="24"/>
        <v>0</v>
      </c>
      <c r="Q372" s="1018">
        <f t="shared" si="25"/>
        <v>0</v>
      </c>
      <c r="R372" s="1018">
        <f t="shared" si="26"/>
        <v>0</v>
      </c>
      <c r="S372" s="1018">
        <f t="shared" si="27"/>
        <v>0</v>
      </c>
      <c r="T372" s="1018">
        <f t="shared" si="24"/>
        <v>0</v>
      </c>
      <c r="U372" s="1018">
        <f t="shared" si="25"/>
        <v>0</v>
      </c>
      <c r="V372" s="1018">
        <f t="shared" si="26"/>
        <v>0</v>
      </c>
      <c r="W372" s="1018">
        <f t="shared" si="27"/>
        <v>0</v>
      </c>
      <c r="X372" s="1018">
        <f t="shared" si="24"/>
        <v>0</v>
      </c>
      <c r="Y372" s="1018">
        <f t="shared" si="25"/>
        <v>0</v>
      </c>
      <c r="Z372" s="1018">
        <f t="shared" si="26"/>
        <v>0</v>
      </c>
      <c r="AA372" s="1018">
        <f t="shared" si="27"/>
        <v>0</v>
      </c>
      <c r="AB372" s="1018">
        <f t="shared" si="24"/>
        <v>0</v>
      </c>
      <c r="AC372" s="1018">
        <f t="shared" si="25"/>
        <v>0</v>
      </c>
      <c r="AD372" s="1018">
        <f t="shared" si="26"/>
        <v>0</v>
      </c>
      <c r="AE372" s="1018">
        <f t="shared" si="27"/>
        <v>0</v>
      </c>
      <c r="AF372" s="1018">
        <f t="shared" si="24"/>
        <v>0</v>
      </c>
      <c r="AG372" s="1018">
        <f t="shared" si="25"/>
        <v>0</v>
      </c>
      <c r="AH372" s="1018">
        <f t="shared" si="26"/>
        <v>0</v>
      </c>
      <c r="AI372" s="1018">
        <f t="shared" si="27"/>
        <v>0</v>
      </c>
      <c r="AJ372" s="1018">
        <f t="shared" si="24"/>
        <v>0</v>
      </c>
      <c r="AK372" s="1018">
        <f t="shared" si="25"/>
        <v>0</v>
      </c>
      <c r="AL372" s="1018">
        <f t="shared" si="26"/>
        <v>0</v>
      </c>
      <c r="AM372" s="1018">
        <f t="shared" si="27"/>
        <v>0</v>
      </c>
      <c r="AN372" s="1018">
        <f t="shared" si="24"/>
        <v>0</v>
      </c>
      <c r="AO372" s="1018">
        <f t="shared" si="25"/>
        <v>0</v>
      </c>
      <c r="AP372" s="1018">
        <f t="shared" si="26"/>
        <v>0</v>
      </c>
      <c r="AQ372" s="1018">
        <f t="shared" si="27"/>
        <v>0</v>
      </c>
      <c r="AR372" s="1018">
        <f t="shared" si="24"/>
        <v>0</v>
      </c>
      <c r="AS372" s="1018">
        <f t="shared" si="25"/>
        <v>0</v>
      </c>
      <c r="AT372" s="1018">
        <f t="shared" si="26"/>
        <v>0</v>
      </c>
      <c r="AU372" s="1018">
        <f t="shared" si="27"/>
        <v>0</v>
      </c>
      <c r="AV372" s="314"/>
      <c r="AW372" s="314"/>
      <c r="AX372" s="243"/>
      <c r="AY372" s="235"/>
      <c r="AZ372" s="235"/>
      <c r="BA372" s="235"/>
    </row>
    <row r="373" spans="1:53" s="77" customFormat="1" ht="15" outlineLevel="1" x14ac:dyDescent="0.25">
      <c r="A373" s="233"/>
      <c r="B373" s="234"/>
      <c r="C373" s="244"/>
      <c r="D373" s="244"/>
      <c r="E373" s="244"/>
      <c r="F373" s="252"/>
      <c r="G373" s="252" t="str">
        <f>_xlfn.CONCAT(H257:M257)</f>
        <v>AAANWa</v>
      </c>
      <c r="H373" s="361">
        <v>0</v>
      </c>
      <c r="I373" s="361">
        <v>0</v>
      </c>
      <c r="J373" s="361">
        <v>0</v>
      </c>
      <c r="K373" s="361">
        <v>0</v>
      </c>
      <c r="L373" s="1018">
        <f t="shared" si="56"/>
        <v>0</v>
      </c>
      <c r="M373" s="1018">
        <f t="shared" si="57"/>
        <v>0</v>
      </c>
      <c r="N373" s="1018">
        <f t="shared" si="58"/>
        <v>0</v>
      </c>
      <c r="O373" s="1018">
        <f t="shared" si="59"/>
        <v>0</v>
      </c>
      <c r="P373" s="1018">
        <f t="shared" si="24"/>
        <v>0</v>
      </c>
      <c r="Q373" s="1018">
        <f t="shared" si="25"/>
        <v>0</v>
      </c>
      <c r="R373" s="1018">
        <f t="shared" si="26"/>
        <v>0</v>
      </c>
      <c r="S373" s="1018">
        <f t="shared" si="27"/>
        <v>0</v>
      </c>
      <c r="T373" s="1018">
        <f t="shared" si="24"/>
        <v>0</v>
      </c>
      <c r="U373" s="1018">
        <f t="shared" si="25"/>
        <v>0</v>
      </c>
      <c r="V373" s="1018">
        <f t="shared" si="26"/>
        <v>0</v>
      </c>
      <c r="W373" s="1018">
        <f t="shared" si="27"/>
        <v>0</v>
      </c>
      <c r="X373" s="1018">
        <f t="shared" si="24"/>
        <v>0</v>
      </c>
      <c r="Y373" s="1018">
        <f t="shared" si="25"/>
        <v>0</v>
      </c>
      <c r="Z373" s="1018">
        <f t="shared" si="26"/>
        <v>0</v>
      </c>
      <c r="AA373" s="1018">
        <f t="shared" si="27"/>
        <v>0</v>
      </c>
      <c r="AB373" s="1018">
        <f t="shared" si="24"/>
        <v>0</v>
      </c>
      <c r="AC373" s="1018">
        <f t="shared" si="25"/>
        <v>0</v>
      </c>
      <c r="AD373" s="1018">
        <f t="shared" si="26"/>
        <v>0</v>
      </c>
      <c r="AE373" s="1018">
        <f t="shared" si="27"/>
        <v>0</v>
      </c>
      <c r="AF373" s="1018">
        <f t="shared" si="24"/>
        <v>0</v>
      </c>
      <c r="AG373" s="1018">
        <f t="shared" si="25"/>
        <v>0</v>
      </c>
      <c r="AH373" s="1018">
        <f t="shared" si="26"/>
        <v>0</v>
      </c>
      <c r="AI373" s="1018">
        <f t="shared" si="27"/>
        <v>0</v>
      </c>
      <c r="AJ373" s="1018">
        <f t="shared" si="24"/>
        <v>0</v>
      </c>
      <c r="AK373" s="1018">
        <f t="shared" si="25"/>
        <v>0</v>
      </c>
      <c r="AL373" s="1018">
        <f t="shared" si="26"/>
        <v>0</v>
      </c>
      <c r="AM373" s="1018">
        <f t="shared" si="27"/>
        <v>0</v>
      </c>
      <c r="AN373" s="1018">
        <f t="shared" si="24"/>
        <v>0</v>
      </c>
      <c r="AO373" s="1018">
        <f t="shared" si="25"/>
        <v>0</v>
      </c>
      <c r="AP373" s="1018">
        <f t="shared" si="26"/>
        <v>0</v>
      </c>
      <c r="AQ373" s="1018">
        <f t="shared" si="27"/>
        <v>0</v>
      </c>
      <c r="AR373" s="1018">
        <f t="shared" si="24"/>
        <v>0</v>
      </c>
      <c r="AS373" s="1018">
        <f t="shared" si="25"/>
        <v>0</v>
      </c>
      <c r="AT373" s="1018">
        <f t="shared" si="26"/>
        <v>0</v>
      </c>
      <c r="AU373" s="1018">
        <f t="shared" si="27"/>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_xlfn.CONCAT(H225:M225)</f>
        <v>AAAAAa</v>
      </c>
      <c r="H379" s="422">
        <v>0</v>
      </c>
      <c r="I379" s="422">
        <v>0</v>
      </c>
      <c r="J379" s="422">
        <v>0</v>
      </c>
      <c r="K379" s="422">
        <v>0</v>
      </c>
      <c r="L379" s="422">
        <v>0</v>
      </c>
      <c r="M379" s="422">
        <v>0</v>
      </c>
      <c r="N379" s="422">
        <v>0</v>
      </c>
      <c r="O379" s="422">
        <v>0</v>
      </c>
      <c r="P379" s="422">
        <v>0</v>
      </c>
      <c r="Q379" s="422">
        <v>0</v>
      </c>
      <c r="R379" s="422">
        <v>0</v>
      </c>
      <c r="S379" s="422">
        <v>0</v>
      </c>
      <c r="T379" s="422">
        <v>0</v>
      </c>
      <c r="U379" s="422">
        <v>0</v>
      </c>
      <c r="V379" s="422">
        <v>0</v>
      </c>
      <c r="W379" s="422">
        <v>0</v>
      </c>
      <c r="X379" s="422">
        <v>0</v>
      </c>
      <c r="Y379" s="422">
        <v>0</v>
      </c>
      <c r="Z379" s="422">
        <v>0</v>
      </c>
      <c r="AA379" s="422">
        <v>0</v>
      </c>
      <c r="AB379" s="422">
        <v>0</v>
      </c>
      <c r="AC379" s="422">
        <v>0</v>
      </c>
      <c r="AD379" s="422">
        <v>0</v>
      </c>
      <c r="AE379" s="422">
        <v>0</v>
      </c>
      <c r="AF379" s="422">
        <v>0</v>
      </c>
      <c r="AG379" s="422">
        <v>0</v>
      </c>
      <c r="AH379" s="422">
        <v>0</v>
      </c>
      <c r="AI379" s="422">
        <v>0</v>
      </c>
      <c r="AJ379" s="422">
        <v>0</v>
      </c>
      <c r="AK379" s="422">
        <v>0</v>
      </c>
      <c r="AL379" s="422">
        <v>0</v>
      </c>
      <c r="AM379" s="422">
        <v>0</v>
      </c>
      <c r="AN379" s="422">
        <v>0</v>
      </c>
      <c r="AO379" s="422">
        <v>0</v>
      </c>
      <c r="AP379" s="422">
        <v>0</v>
      </c>
      <c r="AQ379" s="422">
        <v>0</v>
      </c>
      <c r="AR379" s="422">
        <v>0</v>
      </c>
      <c r="AS379" s="422">
        <v>0</v>
      </c>
      <c r="AT379" s="422">
        <v>0</v>
      </c>
      <c r="AU379" s="422">
        <v>0</v>
      </c>
      <c r="AV379" s="314"/>
      <c r="AW379" s="314"/>
      <c r="AX379" s="243"/>
      <c r="AY379" s="235"/>
      <c r="AZ379" s="235"/>
      <c r="BA379" s="235"/>
    </row>
    <row r="380" spans="1:53" s="77" customFormat="1" ht="15" outlineLevel="1" x14ac:dyDescent="0.25">
      <c r="A380" s="233"/>
      <c r="B380" s="234"/>
      <c r="C380" s="244"/>
      <c r="D380" s="244"/>
      <c r="E380" s="244"/>
      <c r="F380" s="252"/>
      <c r="G380" s="741" t="str">
        <f>_xlfn.CONCAT(H226:M226)</f>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_xlfn.CONCAT(H227:M227)</f>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_xlfn.CONCAT(H228:M228)</f>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_xlfn.CONCAT(H229:M229)</f>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_xlfn.CONCAT(H230:M230)</f>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_xlfn.CONCAT(H231:M231)</f>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_xlfn.CONCAT(H232:M232)</f>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_xlfn.CONCAT(H233:M233)</f>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_xlfn.CONCAT(H234:M234)</f>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_xlfn.CONCAT(H235:M235)</f>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_xlfn.CONCAT(H236:M236)</f>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_xlfn.CONCAT(H237:M237)</f>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_xlfn.CONCAT(H238:M238)</f>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_xlfn.CONCAT(H239:M239)</f>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_xlfn.CONCAT(H240:M240)</f>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_xlfn.CONCAT(H241:M241)</f>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_xlfn.CONCAT(H242:M242)</f>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_xlfn.CONCAT(H243:M243)</f>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_xlfn.CONCAT(H244:M244)</f>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_xlfn.CONCAT(H245:M245)</f>
        <v>YYWNWl</v>
      </c>
      <c r="H399" s="361">
        <v>0</v>
      </c>
      <c r="I399" s="361">
        <v>0</v>
      </c>
      <c r="J399" s="361">
        <v>0</v>
      </c>
      <c r="K399" s="361">
        <v>0</v>
      </c>
      <c r="L399" s="1018">
        <f>H399</f>
        <v>0</v>
      </c>
      <c r="M399" s="1018">
        <f t="shared" ref="M399:AU406" si="60">I399</f>
        <v>0</v>
      </c>
      <c r="N399" s="1018">
        <f t="shared" si="60"/>
        <v>0</v>
      </c>
      <c r="O399" s="1018">
        <f t="shared" si="60"/>
        <v>0</v>
      </c>
      <c r="P399" s="1018">
        <f t="shared" si="60"/>
        <v>0</v>
      </c>
      <c r="Q399" s="1018">
        <f t="shared" si="60"/>
        <v>0</v>
      </c>
      <c r="R399" s="1018">
        <f t="shared" si="60"/>
        <v>0</v>
      </c>
      <c r="S399" s="1018">
        <f t="shared" si="60"/>
        <v>0</v>
      </c>
      <c r="T399" s="1018">
        <f t="shared" si="60"/>
        <v>0</v>
      </c>
      <c r="U399" s="1018">
        <f t="shared" si="60"/>
        <v>0</v>
      </c>
      <c r="V399" s="1018">
        <f t="shared" si="60"/>
        <v>0</v>
      </c>
      <c r="W399" s="1018">
        <f t="shared" si="60"/>
        <v>0</v>
      </c>
      <c r="X399" s="1018">
        <f t="shared" si="60"/>
        <v>0</v>
      </c>
      <c r="Y399" s="1018">
        <f t="shared" si="60"/>
        <v>0</v>
      </c>
      <c r="Z399" s="1018">
        <f t="shared" si="60"/>
        <v>0</v>
      </c>
      <c r="AA399" s="1018">
        <f t="shared" si="60"/>
        <v>0</v>
      </c>
      <c r="AB399" s="1018">
        <f t="shared" si="60"/>
        <v>0</v>
      </c>
      <c r="AC399" s="1018">
        <f t="shared" si="60"/>
        <v>0</v>
      </c>
      <c r="AD399" s="1018">
        <f t="shared" si="60"/>
        <v>0</v>
      </c>
      <c r="AE399" s="1018">
        <f t="shared" si="60"/>
        <v>0</v>
      </c>
      <c r="AF399" s="1018">
        <f t="shared" si="60"/>
        <v>0</v>
      </c>
      <c r="AG399" s="1018">
        <f t="shared" si="60"/>
        <v>0</v>
      </c>
      <c r="AH399" s="1018">
        <f t="shared" si="60"/>
        <v>0</v>
      </c>
      <c r="AI399" s="1018">
        <f t="shared" si="60"/>
        <v>0</v>
      </c>
      <c r="AJ399" s="1018">
        <f t="shared" si="60"/>
        <v>0</v>
      </c>
      <c r="AK399" s="1018">
        <f t="shared" si="60"/>
        <v>0</v>
      </c>
      <c r="AL399" s="1018">
        <f t="shared" si="60"/>
        <v>0</v>
      </c>
      <c r="AM399" s="1018">
        <f t="shared" si="60"/>
        <v>0</v>
      </c>
      <c r="AN399" s="1018">
        <f t="shared" si="60"/>
        <v>0</v>
      </c>
      <c r="AO399" s="1018">
        <f t="shared" si="60"/>
        <v>0</v>
      </c>
      <c r="AP399" s="1018">
        <f t="shared" si="60"/>
        <v>0</v>
      </c>
      <c r="AQ399" s="1018">
        <f t="shared" si="60"/>
        <v>0</v>
      </c>
      <c r="AR399" s="1018">
        <f t="shared" si="60"/>
        <v>0</v>
      </c>
      <c r="AS399" s="1018">
        <f t="shared" si="60"/>
        <v>0</v>
      </c>
      <c r="AT399" s="1018">
        <f t="shared" si="60"/>
        <v>0</v>
      </c>
      <c r="AU399" s="1018">
        <f t="shared" si="60"/>
        <v>0</v>
      </c>
      <c r="AV399" s="314"/>
      <c r="AW399" s="314"/>
      <c r="AX399" s="243"/>
      <c r="AY399" s="235"/>
      <c r="AZ399" s="235"/>
      <c r="BA399" s="235"/>
    </row>
    <row r="400" spans="1:53" s="77" customFormat="1" ht="15" outlineLevel="1" x14ac:dyDescent="0.25">
      <c r="A400" s="233"/>
      <c r="B400" s="234"/>
      <c r="C400" s="244"/>
      <c r="D400" s="244"/>
      <c r="E400" s="244"/>
      <c r="F400" s="252"/>
      <c r="G400" s="741" t="str">
        <f>_xlfn.CONCAT(H246:M246)</f>
        <v>YYLWNw</v>
      </c>
      <c r="H400" s="361">
        <v>40</v>
      </c>
      <c r="I400" s="361">
        <v>40</v>
      </c>
      <c r="J400" s="361">
        <v>0</v>
      </c>
      <c r="K400" s="361">
        <v>0</v>
      </c>
      <c r="L400" s="1018">
        <f t="shared" ref="L400:V411" si="61">H400</f>
        <v>40</v>
      </c>
      <c r="M400" s="1018">
        <f t="shared" si="60"/>
        <v>40</v>
      </c>
      <c r="N400" s="1018">
        <f t="shared" si="60"/>
        <v>0</v>
      </c>
      <c r="O400" s="1018">
        <f t="shared" si="60"/>
        <v>0</v>
      </c>
      <c r="P400" s="1018">
        <f t="shared" si="60"/>
        <v>40</v>
      </c>
      <c r="Q400" s="1018">
        <f t="shared" si="60"/>
        <v>40</v>
      </c>
      <c r="R400" s="1018">
        <f t="shared" si="60"/>
        <v>0</v>
      </c>
      <c r="S400" s="1018">
        <f t="shared" si="60"/>
        <v>0</v>
      </c>
      <c r="T400" s="1018">
        <f t="shared" si="60"/>
        <v>40</v>
      </c>
      <c r="U400" s="1018">
        <f t="shared" si="60"/>
        <v>40</v>
      </c>
      <c r="V400" s="1018">
        <f t="shared" si="60"/>
        <v>0</v>
      </c>
      <c r="W400" s="1018">
        <f t="shared" si="60"/>
        <v>0</v>
      </c>
      <c r="X400" s="1018">
        <f t="shared" si="60"/>
        <v>40</v>
      </c>
      <c r="Y400" s="1018">
        <f t="shared" si="60"/>
        <v>40</v>
      </c>
      <c r="Z400" s="1018">
        <f t="shared" si="60"/>
        <v>0</v>
      </c>
      <c r="AA400" s="1018">
        <f t="shared" si="60"/>
        <v>0</v>
      </c>
      <c r="AB400" s="1018">
        <f t="shared" si="60"/>
        <v>40</v>
      </c>
      <c r="AC400" s="1018">
        <f t="shared" si="60"/>
        <v>40</v>
      </c>
      <c r="AD400" s="1018">
        <f t="shared" si="60"/>
        <v>0</v>
      </c>
      <c r="AE400" s="1018">
        <f t="shared" si="60"/>
        <v>0</v>
      </c>
      <c r="AF400" s="1018">
        <f t="shared" si="60"/>
        <v>40</v>
      </c>
      <c r="AG400" s="1018">
        <f t="shared" si="60"/>
        <v>40</v>
      </c>
      <c r="AH400" s="1018">
        <f t="shared" si="60"/>
        <v>0</v>
      </c>
      <c r="AI400" s="1018">
        <f t="shared" si="60"/>
        <v>0</v>
      </c>
      <c r="AJ400" s="1018">
        <f t="shared" si="60"/>
        <v>40</v>
      </c>
      <c r="AK400" s="1018">
        <f t="shared" si="60"/>
        <v>40</v>
      </c>
      <c r="AL400" s="1018">
        <f t="shared" si="60"/>
        <v>0</v>
      </c>
      <c r="AM400" s="1018">
        <f t="shared" si="60"/>
        <v>0</v>
      </c>
      <c r="AN400" s="1018">
        <f t="shared" si="60"/>
        <v>40</v>
      </c>
      <c r="AO400" s="1018">
        <f t="shared" si="60"/>
        <v>40</v>
      </c>
      <c r="AP400" s="1018">
        <f t="shared" si="60"/>
        <v>0</v>
      </c>
      <c r="AQ400" s="1018">
        <f t="shared" si="60"/>
        <v>0</v>
      </c>
      <c r="AR400" s="1018">
        <f t="shared" si="60"/>
        <v>40</v>
      </c>
      <c r="AS400" s="1018">
        <f t="shared" si="60"/>
        <v>40</v>
      </c>
      <c r="AT400" s="1018">
        <f t="shared" si="60"/>
        <v>0</v>
      </c>
      <c r="AU400" s="1018">
        <f t="shared" si="60"/>
        <v>0</v>
      </c>
      <c r="AV400" s="314"/>
      <c r="AW400" s="314"/>
      <c r="AX400" s="243"/>
      <c r="AY400" s="235"/>
      <c r="AZ400" s="235"/>
      <c r="BA400" s="235"/>
    </row>
    <row r="401" spans="1:53" s="77" customFormat="1" ht="15" outlineLevel="1" x14ac:dyDescent="0.25">
      <c r="A401" s="233"/>
      <c r="B401" s="234"/>
      <c r="C401" s="244"/>
      <c r="D401" s="244"/>
      <c r="E401" s="244"/>
      <c r="F401" s="252"/>
      <c r="G401" s="741" t="str">
        <f>_xlfn.CONCAT(H247:M247)</f>
        <v>YYWLWz</v>
      </c>
      <c r="H401" s="361">
        <v>40</v>
      </c>
      <c r="I401" s="361">
        <v>40</v>
      </c>
      <c r="J401" s="361">
        <v>0</v>
      </c>
      <c r="K401" s="361">
        <v>0</v>
      </c>
      <c r="L401" s="1018">
        <f t="shared" si="61"/>
        <v>40</v>
      </c>
      <c r="M401" s="1018">
        <f t="shared" si="60"/>
        <v>40</v>
      </c>
      <c r="N401" s="1018">
        <f t="shared" si="60"/>
        <v>0</v>
      </c>
      <c r="O401" s="1018">
        <f t="shared" si="60"/>
        <v>0</v>
      </c>
      <c r="P401" s="1018">
        <f t="shared" si="60"/>
        <v>40</v>
      </c>
      <c r="Q401" s="1018">
        <f t="shared" si="60"/>
        <v>40</v>
      </c>
      <c r="R401" s="1018">
        <f t="shared" si="60"/>
        <v>0</v>
      </c>
      <c r="S401" s="1018">
        <f t="shared" si="60"/>
        <v>0</v>
      </c>
      <c r="T401" s="1018">
        <f t="shared" si="60"/>
        <v>40</v>
      </c>
      <c r="U401" s="1018">
        <f t="shared" si="60"/>
        <v>40</v>
      </c>
      <c r="V401" s="1018">
        <f t="shared" si="60"/>
        <v>0</v>
      </c>
      <c r="W401" s="1018">
        <f t="shared" si="60"/>
        <v>0</v>
      </c>
      <c r="X401" s="1018">
        <f t="shared" si="60"/>
        <v>40</v>
      </c>
      <c r="Y401" s="1018">
        <f t="shared" si="60"/>
        <v>40</v>
      </c>
      <c r="Z401" s="1018">
        <f t="shared" si="60"/>
        <v>0</v>
      </c>
      <c r="AA401" s="1018">
        <f t="shared" si="60"/>
        <v>0</v>
      </c>
      <c r="AB401" s="1018">
        <f t="shared" si="60"/>
        <v>40</v>
      </c>
      <c r="AC401" s="1018">
        <f t="shared" si="60"/>
        <v>40</v>
      </c>
      <c r="AD401" s="1018">
        <f t="shared" si="60"/>
        <v>0</v>
      </c>
      <c r="AE401" s="1018">
        <f t="shared" si="60"/>
        <v>0</v>
      </c>
      <c r="AF401" s="1018">
        <f t="shared" si="60"/>
        <v>40</v>
      </c>
      <c r="AG401" s="1018">
        <f t="shared" si="60"/>
        <v>40</v>
      </c>
      <c r="AH401" s="1018">
        <f t="shared" si="60"/>
        <v>0</v>
      </c>
      <c r="AI401" s="1018">
        <f t="shared" si="60"/>
        <v>0</v>
      </c>
      <c r="AJ401" s="1018">
        <f t="shared" si="60"/>
        <v>40</v>
      </c>
      <c r="AK401" s="1018">
        <f t="shared" si="60"/>
        <v>40</v>
      </c>
      <c r="AL401" s="1018">
        <f t="shared" si="60"/>
        <v>0</v>
      </c>
      <c r="AM401" s="1018">
        <f t="shared" si="60"/>
        <v>0</v>
      </c>
      <c r="AN401" s="1018">
        <f t="shared" si="60"/>
        <v>40</v>
      </c>
      <c r="AO401" s="1018">
        <f t="shared" si="60"/>
        <v>40</v>
      </c>
      <c r="AP401" s="1018">
        <f t="shared" si="60"/>
        <v>0</v>
      </c>
      <c r="AQ401" s="1018">
        <f t="shared" si="60"/>
        <v>0</v>
      </c>
      <c r="AR401" s="1018">
        <f t="shared" si="60"/>
        <v>40</v>
      </c>
      <c r="AS401" s="1018">
        <f t="shared" si="60"/>
        <v>40</v>
      </c>
      <c r="AT401" s="1018">
        <f t="shared" si="60"/>
        <v>0</v>
      </c>
      <c r="AU401" s="1018">
        <f t="shared" si="60"/>
        <v>0</v>
      </c>
      <c r="AV401" s="314"/>
      <c r="AW401" s="314"/>
      <c r="AX401" s="243"/>
      <c r="AY401" s="235"/>
      <c r="AZ401" s="235"/>
      <c r="BA401" s="235"/>
    </row>
    <row r="402" spans="1:53" s="77" customFormat="1" ht="15" outlineLevel="1" x14ac:dyDescent="0.25">
      <c r="A402" s="233"/>
      <c r="B402" s="234"/>
      <c r="C402" s="244"/>
      <c r="D402" s="244"/>
      <c r="E402" s="244"/>
      <c r="F402" s="252"/>
      <c r="G402" s="741" t="str">
        <f>_xlfn.CONCAT(H248:M248)</f>
        <v>YYNWLw</v>
      </c>
      <c r="H402" s="361">
        <v>25</v>
      </c>
      <c r="I402" s="361">
        <v>25</v>
      </c>
      <c r="J402" s="361">
        <v>0</v>
      </c>
      <c r="K402" s="361">
        <v>0</v>
      </c>
      <c r="L402" s="1018">
        <f t="shared" si="61"/>
        <v>25</v>
      </c>
      <c r="M402" s="1018">
        <f t="shared" si="60"/>
        <v>25</v>
      </c>
      <c r="N402" s="1018">
        <f t="shared" si="60"/>
        <v>0</v>
      </c>
      <c r="O402" s="1018">
        <f t="shared" si="60"/>
        <v>0</v>
      </c>
      <c r="P402" s="1018">
        <f t="shared" si="60"/>
        <v>25</v>
      </c>
      <c r="Q402" s="1018">
        <f t="shared" si="60"/>
        <v>25</v>
      </c>
      <c r="R402" s="1018">
        <f t="shared" si="60"/>
        <v>0</v>
      </c>
      <c r="S402" s="1018">
        <f t="shared" si="60"/>
        <v>0</v>
      </c>
      <c r="T402" s="1018">
        <f t="shared" si="60"/>
        <v>25</v>
      </c>
      <c r="U402" s="1018">
        <f t="shared" si="60"/>
        <v>25</v>
      </c>
      <c r="V402" s="1018">
        <f t="shared" si="60"/>
        <v>0</v>
      </c>
      <c r="W402" s="1018">
        <f t="shared" si="60"/>
        <v>0</v>
      </c>
      <c r="X402" s="1018">
        <f t="shared" si="60"/>
        <v>25</v>
      </c>
      <c r="Y402" s="1018">
        <f t="shared" si="60"/>
        <v>25</v>
      </c>
      <c r="Z402" s="1018">
        <f t="shared" si="60"/>
        <v>0</v>
      </c>
      <c r="AA402" s="1018">
        <f t="shared" si="60"/>
        <v>0</v>
      </c>
      <c r="AB402" s="1018">
        <f t="shared" si="60"/>
        <v>25</v>
      </c>
      <c r="AC402" s="1018">
        <f t="shared" si="60"/>
        <v>25</v>
      </c>
      <c r="AD402" s="1018">
        <f t="shared" si="60"/>
        <v>0</v>
      </c>
      <c r="AE402" s="1018">
        <f t="shared" si="60"/>
        <v>0</v>
      </c>
      <c r="AF402" s="1018">
        <f t="shared" si="60"/>
        <v>25</v>
      </c>
      <c r="AG402" s="1018">
        <f t="shared" si="60"/>
        <v>25</v>
      </c>
      <c r="AH402" s="1018">
        <f t="shared" si="60"/>
        <v>0</v>
      </c>
      <c r="AI402" s="1018">
        <f t="shared" si="60"/>
        <v>0</v>
      </c>
      <c r="AJ402" s="1018">
        <f t="shared" si="60"/>
        <v>25</v>
      </c>
      <c r="AK402" s="1018">
        <f t="shared" si="60"/>
        <v>25</v>
      </c>
      <c r="AL402" s="1018">
        <f t="shared" si="60"/>
        <v>0</v>
      </c>
      <c r="AM402" s="1018">
        <f t="shared" si="60"/>
        <v>0</v>
      </c>
      <c r="AN402" s="1018">
        <f t="shared" si="60"/>
        <v>25</v>
      </c>
      <c r="AO402" s="1018">
        <f t="shared" si="60"/>
        <v>25</v>
      </c>
      <c r="AP402" s="1018">
        <f t="shared" si="60"/>
        <v>0</v>
      </c>
      <c r="AQ402" s="1018">
        <f t="shared" si="60"/>
        <v>0</v>
      </c>
      <c r="AR402" s="1018">
        <f t="shared" si="60"/>
        <v>25</v>
      </c>
      <c r="AS402" s="1018">
        <f t="shared" si="60"/>
        <v>25</v>
      </c>
      <c r="AT402" s="1018">
        <f t="shared" si="60"/>
        <v>0</v>
      </c>
      <c r="AU402" s="1018">
        <f t="shared" si="60"/>
        <v>0</v>
      </c>
      <c r="AV402" s="314"/>
      <c r="AW402" s="314"/>
      <c r="AX402" s="243"/>
      <c r="AY402" s="235"/>
      <c r="AZ402" s="235"/>
      <c r="BA402" s="235"/>
    </row>
    <row r="403" spans="1:53" s="77" customFormat="1" ht="15" outlineLevel="1" x14ac:dyDescent="0.25">
      <c r="A403" s="233"/>
      <c r="B403" s="234"/>
      <c r="C403" s="244"/>
      <c r="D403" s="244"/>
      <c r="E403" s="244"/>
      <c r="F403" s="252"/>
      <c r="G403" s="741" t="str">
        <f>_xlfn.CONCAT(H249:M249)</f>
        <v>AYAAAw</v>
      </c>
      <c r="H403" s="361">
        <v>30</v>
      </c>
      <c r="I403" s="361">
        <v>20</v>
      </c>
      <c r="J403" s="361">
        <v>0</v>
      </c>
      <c r="K403" s="361">
        <v>0</v>
      </c>
      <c r="L403" s="1018">
        <f t="shared" si="61"/>
        <v>30</v>
      </c>
      <c r="M403" s="1018">
        <f t="shared" si="60"/>
        <v>20</v>
      </c>
      <c r="N403" s="1018">
        <f t="shared" si="60"/>
        <v>0</v>
      </c>
      <c r="O403" s="1018">
        <f t="shared" si="60"/>
        <v>0</v>
      </c>
      <c r="P403" s="1018">
        <f t="shared" si="60"/>
        <v>30</v>
      </c>
      <c r="Q403" s="1018">
        <f t="shared" si="60"/>
        <v>20</v>
      </c>
      <c r="R403" s="1018">
        <f t="shared" si="60"/>
        <v>0</v>
      </c>
      <c r="S403" s="1018">
        <f t="shared" si="60"/>
        <v>0</v>
      </c>
      <c r="T403" s="1018">
        <f t="shared" si="60"/>
        <v>30</v>
      </c>
      <c r="U403" s="1018">
        <f t="shared" si="60"/>
        <v>20</v>
      </c>
      <c r="V403" s="1018">
        <f t="shared" si="60"/>
        <v>0</v>
      </c>
      <c r="W403" s="1018">
        <f t="shared" si="60"/>
        <v>0</v>
      </c>
      <c r="X403" s="1018">
        <f t="shared" si="60"/>
        <v>30</v>
      </c>
      <c r="Y403" s="1018">
        <f t="shared" si="60"/>
        <v>20</v>
      </c>
      <c r="Z403" s="1018">
        <f t="shared" si="60"/>
        <v>0</v>
      </c>
      <c r="AA403" s="1018">
        <f t="shared" si="60"/>
        <v>0</v>
      </c>
      <c r="AB403" s="1018">
        <f t="shared" si="60"/>
        <v>30</v>
      </c>
      <c r="AC403" s="1018">
        <f t="shared" si="60"/>
        <v>20</v>
      </c>
      <c r="AD403" s="1018">
        <f t="shared" si="60"/>
        <v>0</v>
      </c>
      <c r="AE403" s="1018">
        <f t="shared" si="60"/>
        <v>0</v>
      </c>
      <c r="AF403" s="1018">
        <f t="shared" si="60"/>
        <v>30</v>
      </c>
      <c r="AG403" s="1018">
        <f t="shared" si="60"/>
        <v>20</v>
      </c>
      <c r="AH403" s="1018">
        <f t="shared" si="60"/>
        <v>0</v>
      </c>
      <c r="AI403" s="1018">
        <f t="shared" si="60"/>
        <v>0</v>
      </c>
      <c r="AJ403" s="1018">
        <f t="shared" si="60"/>
        <v>30</v>
      </c>
      <c r="AK403" s="1018">
        <f t="shared" si="60"/>
        <v>20</v>
      </c>
      <c r="AL403" s="1018">
        <f t="shared" si="60"/>
        <v>0</v>
      </c>
      <c r="AM403" s="1018">
        <f t="shared" si="60"/>
        <v>0</v>
      </c>
      <c r="AN403" s="1018">
        <f t="shared" si="60"/>
        <v>30</v>
      </c>
      <c r="AO403" s="1018">
        <f t="shared" si="60"/>
        <v>20</v>
      </c>
      <c r="AP403" s="1018">
        <f t="shared" si="60"/>
        <v>0</v>
      </c>
      <c r="AQ403" s="1018">
        <f t="shared" si="60"/>
        <v>0</v>
      </c>
      <c r="AR403" s="1018">
        <f t="shared" si="60"/>
        <v>30</v>
      </c>
      <c r="AS403" s="1018">
        <f t="shared" si="60"/>
        <v>20</v>
      </c>
      <c r="AT403" s="1018">
        <f t="shared" si="60"/>
        <v>0</v>
      </c>
      <c r="AU403" s="1018">
        <f t="shared" si="60"/>
        <v>0</v>
      </c>
      <c r="AV403" s="314"/>
      <c r="AW403" s="314"/>
      <c r="AX403" s="243"/>
      <c r="AY403" s="235"/>
      <c r="AZ403" s="235"/>
      <c r="BA403" s="235"/>
    </row>
    <row r="404" spans="1:53" s="77" customFormat="1" ht="15" outlineLevel="1" x14ac:dyDescent="0.25">
      <c r="A404" s="233"/>
      <c r="B404" s="234"/>
      <c r="C404" s="244"/>
      <c r="D404" s="244"/>
      <c r="E404" s="244"/>
      <c r="F404" s="252"/>
      <c r="G404" s="741" t="str">
        <f>_xlfn.CONCAT(H250:M250)</f>
        <v>AAWAAa</v>
      </c>
      <c r="H404" s="361">
        <v>0</v>
      </c>
      <c r="I404" s="361">
        <v>0</v>
      </c>
      <c r="J404" s="361">
        <v>0</v>
      </c>
      <c r="K404" s="361">
        <v>0</v>
      </c>
      <c r="L404" s="1018">
        <f t="shared" si="61"/>
        <v>0</v>
      </c>
      <c r="M404" s="1018">
        <f t="shared" si="60"/>
        <v>0</v>
      </c>
      <c r="N404" s="1018">
        <f t="shared" si="60"/>
        <v>0</v>
      </c>
      <c r="O404" s="1018">
        <f t="shared" si="60"/>
        <v>0</v>
      </c>
      <c r="P404" s="1018">
        <f t="shared" si="60"/>
        <v>0</v>
      </c>
      <c r="Q404" s="1018">
        <f t="shared" si="60"/>
        <v>0</v>
      </c>
      <c r="R404" s="1018">
        <f t="shared" si="60"/>
        <v>0</v>
      </c>
      <c r="S404" s="1018">
        <f t="shared" si="60"/>
        <v>0</v>
      </c>
      <c r="T404" s="1018">
        <f t="shared" si="60"/>
        <v>0</v>
      </c>
      <c r="U404" s="1018">
        <f t="shared" si="60"/>
        <v>0</v>
      </c>
      <c r="V404" s="1018">
        <f t="shared" si="60"/>
        <v>0</v>
      </c>
      <c r="W404" s="1018">
        <f t="shared" si="60"/>
        <v>0</v>
      </c>
      <c r="X404" s="1018">
        <f t="shared" si="60"/>
        <v>0</v>
      </c>
      <c r="Y404" s="1018">
        <f t="shared" si="60"/>
        <v>0</v>
      </c>
      <c r="Z404" s="1018">
        <f t="shared" si="60"/>
        <v>0</v>
      </c>
      <c r="AA404" s="1018">
        <f t="shared" si="60"/>
        <v>0</v>
      </c>
      <c r="AB404" s="1018">
        <f t="shared" si="60"/>
        <v>0</v>
      </c>
      <c r="AC404" s="1018">
        <f t="shared" si="60"/>
        <v>0</v>
      </c>
      <c r="AD404" s="1018">
        <f t="shared" si="60"/>
        <v>0</v>
      </c>
      <c r="AE404" s="1018">
        <f t="shared" si="60"/>
        <v>0</v>
      </c>
      <c r="AF404" s="1018">
        <f t="shared" si="60"/>
        <v>0</v>
      </c>
      <c r="AG404" s="1018">
        <f t="shared" si="60"/>
        <v>0</v>
      </c>
      <c r="AH404" s="1018">
        <f t="shared" si="60"/>
        <v>0</v>
      </c>
      <c r="AI404" s="1018">
        <f t="shared" si="60"/>
        <v>0</v>
      </c>
      <c r="AJ404" s="1018">
        <f t="shared" si="60"/>
        <v>0</v>
      </c>
      <c r="AK404" s="1018">
        <f t="shared" si="60"/>
        <v>0</v>
      </c>
      <c r="AL404" s="1018">
        <f t="shared" si="60"/>
        <v>0</v>
      </c>
      <c r="AM404" s="1018">
        <f t="shared" si="60"/>
        <v>0</v>
      </c>
      <c r="AN404" s="1018">
        <f t="shared" si="60"/>
        <v>0</v>
      </c>
      <c r="AO404" s="1018">
        <f t="shared" si="60"/>
        <v>0</v>
      </c>
      <c r="AP404" s="1018">
        <f t="shared" si="60"/>
        <v>0</v>
      </c>
      <c r="AQ404" s="1018">
        <f t="shared" si="60"/>
        <v>0</v>
      </c>
      <c r="AR404" s="1018">
        <f t="shared" si="60"/>
        <v>0</v>
      </c>
      <c r="AS404" s="1018">
        <f t="shared" si="60"/>
        <v>0</v>
      </c>
      <c r="AT404" s="1018">
        <f t="shared" si="60"/>
        <v>0</v>
      </c>
      <c r="AU404" s="1018">
        <f t="shared" si="60"/>
        <v>0</v>
      </c>
      <c r="AV404" s="314"/>
      <c r="AW404" s="314"/>
      <c r="AX404" s="243"/>
      <c r="AY404" s="235"/>
      <c r="AZ404" s="235"/>
      <c r="BA404" s="235"/>
    </row>
    <row r="405" spans="1:53" s="77" customFormat="1" ht="15" outlineLevel="1" x14ac:dyDescent="0.25">
      <c r="A405" s="233"/>
      <c r="B405" s="234"/>
      <c r="C405" s="244"/>
      <c r="D405" s="244"/>
      <c r="E405" s="244"/>
      <c r="F405" s="252"/>
      <c r="G405" s="741" t="str">
        <f>_xlfn.CONCAT(H251:M251)</f>
        <v>AAAWAa</v>
      </c>
      <c r="H405" s="361">
        <v>0</v>
      </c>
      <c r="I405" s="361">
        <v>0</v>
      </c>
      <c r="J405" s="361">
        <v>0</v>
      </c>
      <c r="K405" s="361">
        <v>0</v>
      </c>
      <c r="L405" s="1018">
        <f t="shared" si="61"/>
        <v>0</v>
      </c>
      <c r="M405" s="1018">
        <f t="shared" si="60"/>
        <v>0</v>
      </c>
      <c r="N405" s="1018">
        <f t="shared" si="60"/>
        <v>0</v>
      </c>
      <c r="O405" s="1018">
        <f t="shared" si="60"/>
        <v>0</v>
      </c>
      <c r="P405" s="1018">
        <f t="shared" si="60"/>
        <v>0</v>
      </c>
      <c r="Q405" s="1018">
        <f t="shared" si="60"/>
        <v>0</v>
      </c>
      <c r="R405" s="1018">
        <f t="shared" si="60"/>
        <v>0</v>
      </c>
      <c r="S405" s="1018">
        <f t="shared" si="60"/>
        <v>0</v>
      </c>
      <c r="T405" s="1018">
        <f t="shared" si="60"/>
        <v>0</v>
      </c>
      <c r="U405" s="1018">
        <f t="shared" si="60"/>
        <v>0</v>
      </c>
      <c r="V405" s="1018">
        <f t="shared" si="60"/>
        <v>0</v>
      </c>
      <c r="W405" s="1018">
        <f t="shared" si="60"/>
        <v>0</v>
      </c>
      <c r="X405" s="1018">
        <f t="shared" si="60"/>
        <v>0</v>
      </c>
      <c r="Y405" s="1018">
        <f t="shared" si="60"/>
        <v>0</v>
      </c>
      <c r="Z405" s="1018">
        <f t="shared" si="60"/>
        <v>0</v>
      </c>
      <c r="AA405" s="1018">
        <f t="shared" si="60"/>
        <v>0</v>
      </c>
      <c r="AB405" s="1018">
        <f t="shared" si="60"/>
        <v>0</v>
      </c>
      <c r="AC405" s="1018">
        <f t="shared" si="60"/>
        <v>0</v>
      </c>
      <c r="AD405" s="1018">
        <f t="shared" si="60"/>
        <v>0</v>
      </c>
      <c r="AE405" s="1018">
        <f t="shared" si="60"/>
        <v>0</v>
      </c>
      <c r="AF405" s="1018">
        <f t="shared" si="60"/>
        <v>0</v>
      </c>
      <c r="AG405" s="1018">
        <f t="shared" si="60"/>
        <v>0</v>
      </c>
      <c r="AH405" s="1018">
        <f t="shared" si="60"/>
        <v>0</v>
      </c>
      <c r="AI405" s="1018">
        <f t="shared" si="60"/>
        <v>0</v>
      </c>
      <c r="AJ405" s="1018">
        <f t="shared" si="60"/>
        <v>0</v>
      </c>
      <c r="AK405" s="1018">
        <f t="shared" si="60"/>
        <v>0</v>
      </c>
      <c r="AL405" s="1018">
        <f t="shared" si="60"/>
        <v>0</v>
      </c>
      <c r="AM405" s="1018">
        <f t="shared" si="60"/>
        <v>0</v>
      </c>
      <c r="AN405" s="1018">
        <f t="shared" si="60"/>
        <v>0</v>
      </c>
      <c r="AO405" s="1018">
        <f t="shared" si="60"/>
        <v>0</v>
      </c>
      <c r="AP405" s="1018">
        <f t="shared" si="60"/>
        <v>0</v>
      </c>
      <c r="AQ405" s="1018">
        <f t="shared" si="60"/>
        <v>0</v>
      </c>
      <c r="AR405" s="1018">
        <f t="shared" si="60"/>
        <v>0</v>
      </c>
      <c r="AS405" s="1018">
        <f t="shared" si="60"/>
        <v>0</v>
      </c>
      <c r="AT405" s="1018">
        <f t="shared" si="60"/>
        <v>0</v>
      </c>
      <c r="AU405" s="1018">
        <f t="shared" si="60"/>
        <v>0</v>
      </c>
      <c r="AV405" s="314"/>
      <c r="AW405" s="314"/>
      <c r="AX405" s="243"/>
      <c r="AY405" s="235"/>
      <c r="AZ405" s="235"/>
      <c r="BA405" s="235"/>
    </row>
    <row r="406" spans="1:53" s="77" customFormat="1" ht="15" outlineLevel="1" x14ac:dyDescent="0.25">
      <c r="A406" s="233"/>
      <c r="B406" s="234"/>
      <c r="C406" s="244"/>
      <c r="D406" s="244"/>
      <c r="E406" s="244"/>
      <c r="F406" s="252"/>
      <c r="G406" s="741" t="str">
        <f>_xlfn.CONCAT(H252:M252)</f>
        <v>YAAAWa</v>
      </c>
      <c r="H406" s="361">
        <v>0</v>
      </c>
      <c r="I406" s="361">
        <v>0</v>
      </c>
      <c r="J406" s="361">
        <v>0</v>
      </c>
      <c r="K406" s="361">
        <v>0</v>
      </c>
      <c r="L406" s="1018">
        <f t="shared" si="61"/>
        <v>0</v>
      </c>
      <c r="M406" s="1018">
        <f t="shared" si="60"/>
        <v>0</v>
      </c>
      <c r="N406" s="1018">
        <f t="shared" si="60"/>
        <v>0</v>
      </c>
      <c r="O406" s="1018">
        <f t="shared" si="60"/>
        <v>0</v>
      </c>
      <c r="P406" s="1018">
        <f t="shared" si="60"/>
        <v>0</v>
      </c>
      <c r="Q406" s="1018">
        <f t="shared" si="60"/>
        <v>0</v>
      </c>
      <c r="R406" s="1018">
        <f t="shared" si="60"/>
        <v>0</v>
      </c>
      <c r="S406" s="1018">
        <f t="shared" si="60"/>
        <v>0</v>
      </c>
      <c r="T406" s="1018">
        <f t="shared" si="60"/>
        <v>0</v>
      </c>
      <c r="U406" s="1018">
        <f t="shared" si="60"/>
        <v>0</v>
      </c>
      <c r="V406" s="1018">
        <f t="shared" si="60"/>
        <v>0</v>
      </c>
      <c r="W406" s="1018">
        <f t="shared" ref="W406:AL411" si="62">S406</f>
        <v>0</v>
      </c>
      <c r="X406" s="1018">
        <f t="shared" si="62"/>
        <v>0</v>
      </c>
      <c r="Y406" s="1018">
        <f t="shared" si="62"/>
        <v>0</v>
      </c>
      <c r="Z406" s="1018">
        <f t="shared" si="62"/>
        <v>0</v>
      </c>
      <c r="AA406" s="1018">
        <f t="shared" si="62"/>
        <v>0</v>
      </c>
      <c r="AB406" s="1018">
        <f t="shared" si="62"/>
        <v>0</v>
      </c>
      <c r="AC406" s="1018">
        <f t="shared" si="62"/>
        <v>0</v>
      </c>
      <c r="AD406" s="1018">
        <f t="shared" si="62"/>
        <v>0</v>
      </c>
      <c r="AE406" s="1018">
        <f t="shared" si="62"/>
        <v>0</v>
      </c>
      <c r="AF406" s="1018">
        <f t="shared" si="62"/>
        <v>0</v>
      </c>
      <c r="AG406" s="1018">
        <f t="shared" si="62"/>
        <v>0</v>
      </c>
      <c r="AH406" s="1018">
        <f t="shared" si="62"/>
        <v>0</v>
      </c>
      <c r="AI406" s="1018">
        <f t="shared" si="62"/>
        <v>0</v>
      </c>
      <c r="AJ406" s="1018">
        <f t="shared" si="62"/>
        <v>0</v>
      </c>
      <c r="AK406" s="1018">
        <f t="shared" si="62"/>
        <v>0</v>
      </c>
      <c r="AL406" s="1018">
        <f t="shared" si="62"/>
        <v>0</v>
      </c>
      <c r="AM406" s="1018">
        <f t="shared" ref="AM406:AU411" si="63">AI406</f>
        <v>0</v>
      </c>
      <c r="AN406" s="1018">
        <f t="shared" si="63"/>
        <v>0</v>
      </c>
      <c r="AO406" s="1018">
        <f t="shared" si="63"/>
        <v>0</v>
      </c>
      <c r="AP406" s="1018">
        <f t="shared" si="63"/>
        <v>0</v>
      </c>
      <c r="AQ406" s="1018">
        <f t="shared" si="63"/>
        <v>0</v>
      </c>
      <c r="AR406" s="1018">
        <f t="shared" si="63"/>
        <v>0</v>
      </c>
      <c r="AS406" s="1018">
        <f t="shared" si="63"/>
        <v>0</v>
      </c>
      <c r="AT406" s="1018">
        <f t="shared" si="63"/>
        <v>0</v>
      </c>
      <c r="AU406" s="1018">
        <f t="shared" si="63"/>
        <v>0</v>
      </c>
      <c r="AV406" s="314"/>
      <c r="AW406" s="314"/>
      <c r="AX406" s="243"/>
      <c r="AY406" s="235"/>
      <c r="AZ406" s="235"/>
      <c r="BA406" s="235"/>
    </row>
    <row r="407" spans="1:53" s="77" customFormat="1" ht="15" outlineLevel="1" x14ac:dyDescent="0.25">
      <c r="A407" s="233"/>
      <c r="B407" s="234"/>
      <c r="C407" s="244"/>
      <c r="D407" s="244"/>
      <c r="E407" s="244"/>
      <c r="F407" s="252"/>
      <c r="G407" s="741" t="str">
        <f>_xlfn.CONCAT(H253:M253)</f>
        <v>YAAANw</v>
      </c>
      <c r="H407" s="361">
        <v>40</v>
      </c>
      <c r="I407" s="361">
        <v>40</v>
      </c>
      <c r="J407" s="361">
        <v>0</v>
      </c>
      <c r="K407" s="361">
        <v>0</v>
      </c>
      <c r="L407" s="1018">
        <f t="shared" si="61"/>
        <v>40</v>
      </c>
      <c r="M407" s="1018">
        <f t="shared" si="61"/>
        <v>40</v>
      </c>
      <c r="N407" s="1018">
        <f t="shared" si="61"/>
        <v>0</v>
      </c>
      <c r="O407" s="1018">
        <f t="shared" si="61"/>
        <v>0</v>
      </c>
      <c r="P407" s="1018">
        <f t="shared" si="61"/>
        <v>40</v>
      </c>
      <c r="Q407" s="1018">
        <f t="shared" si="61"/>
        <v>40</v>
      </c>
      <c r="R407" s="1018">
        <f t="shared" si="61"/>
        <v>0</v>
      </c>
      <c r="S407" s="1018">
        <f t="shared" si="61"/>
        <v>0</v>
      </c>
      <c r="T407" s="1018">
        <f t="shared" si="61"/>
        <v>40</v>
      </c>
      <c r="U407" s="1018">
        <f t="shared" si="61"/>
        <v>40</v>
      </c>
      <c r="V407" s="1018">
        <f t="shared" si="61"/>
        <v>0</v>
      </c>
      <c r="W407" s="1018">
        <f t="shared" si="62"/>
        <v>0</v>
      </c>
      <c r="X407" s="1018">
        <f t="shared" si="62"/>
        <v>40</v>
      </c>
      <c r="Y407" s="1018">
        <f t="shared" si="62"/>
        <v>40</v>
      </c>
      <c r="Z407" s="1018">
        <f t="shared" si="62"/>
        <v>0</v>
      </c>
      <c r="AA407" s="1018">
        <f t="shared" si="62"/>
        <v>0</v>
      </c>
      <c r="AB407" s="1018">
        <f t="shared" si="62"/>
        <v>40</v>
      </c>
      <c r="AC407" s="1018">
        <f t="shared" si="62"/>
        <v>40</v>
      </c>
      <c r="AD407" s="1018">
        <f t="shared" si="62"/>
        <v>0</v>
      </c>
      <c r="AE407" s="1018">
        <f t="shared" si="62"/>
        <v>0</v>
      </c>
      <c r="AF407" s="1018">
        <f t="shared" si="62"/>
        <v>40</v>
      </c>
      <c r="AG407" s="1018">
        <f t="shared" si="62"/>
        <v>40</v>
      </c>
      <c r="AH407" s="1018">
        <f t="shared" si="62"/>
        <v>0</v>
      </c>
      <c r="AI407" s="1018">
        <f t="shared" si="62"/>
        <v>0</v>
      </c>
      <c r="AJ407" s="1018">
        <f t="shared" si="62"/>
        <v>40</v>
      </c>
      <c r="AK407" s="1018">
        <f t="shared" si="62"/>
        <v>40</v>
      </c>
      <c r="AL407" s="1018">
        <f t="shared" si="62"/>
        <v>0</v>
      </c>
      <c r="AM407" s="1018">
        <f t="shared" si="63"/>
        <v>0</v>
      </c>
      <c r="AN407" s="1018">
        <f t="shared" si="63"/>
        <v>40</v>
      </c>
      <c r="AO407" s="1018">
        <f t="shared" si="63"/>
        <v>40</v>
      </c>
      <c r="AP407" s="1018">
        <f t="shared" si="63"/>
        <v>0</v>
      </c>
      <c r="AQ407" s="1018">
        <f t="shared" si="63"/>
        <v>0</v>
      </c>
      <c r="AR407" s="1018">
        <f t="shared" si="63"/>
        <v>40</v>
      </c>
      <c r="AS407" s="1018">
        <f t="shared" si="63"/>
        <v>40</v>
      </c>
      <c r="AT407" s="1018">
        <f t="shared" si="63"/>
        <v>0</v>
      </c>
      <c r="AU407" s="1018">
        <f t="shared" si="63"/>
        <v>0</v>
      </c>
      <c r="AV407" s="314"/>
      <c r="AW407" s="314"/>
      <c r="AX407" s="243"/>
      <c r="AY407" s="235"/>
      <c r="AZ407" s="235"/>
      <c r="BA407" s="235"/>
    </row>
    <row r="408" spans="1:53" s="77" customFormat="1" ht="15" outlineLevel="1" x14ac:dyDescent="0.25">
      <c r="A408" s="233"/>
      <c r="B408" s="234"/>
      <c r="C408" s="244"/>
      <c r="D408" s="244"/>
      <c r="E408" s="244"/>
      <c r="F408" s="252"/>
      <c r="G408" s="741" t="str">
        <f>_xlfn.CONCAT(H254:M254)</f>
        <v>AYAAAz</v>
      </c>
      <c r="H408" s="361">
        <v>40</v>
      </c>
      <c r="I408" s="361">
        <v>40</v>
      </c>
      <c r="J408" s="361">
        <v>0</v>
      </c>
      <c r="K408" s="361">
        <v>0</v>
      </c>
      <c r="L408" s="1018">
        <f t="shared" si="61"/>
        <v>40</v>
      </c>
      <c r="M408" s="1018">
        <f t="shared" si="61"/>
        <v>40</v>
      </c>
      <c r="N408" s="1018">
        <f t="shared" si="61"/>
        <v>0</v>
      </c>
      <c r="O408" s="1018">
        <f t="shared" si="61"/>
        <v>0</v>
      </c>
      <c r="P408" s="1018">
        <f t="shared" si="61"/>
        <v>40</v>
      </c>
      <c r="Q408" s="1018">
        <f t="shared" si="61"/>
        <v>40</v>
      </c>
      <c r="R408" s="1018">
        <f t="shared" si="61"/>
        <v>0</v>
      </c>
      <c r="S408" s="1018">
        <f t="shared" si="61"/>
        <v>0</v>
      </c>
      <c r="T408" s="1018">
        <f t="shared" si="61"/>
        <v>40</v>
      </c>
      <c r="U408" s="1018">
        <f t="shared" si="61"/>
        <v>40</v>
      </c>
      <c r="V408" s="1018">
        <f t="shared" si="61"/>
        <v>0</v>
      </c>
      <c r="W408" s="1018">
        <f t="shared" si="62"/>
        <v>0</v>
      </c>
      <c r="X408" s="1018">
        <f t="shared" si="62"/>
        <v>40</v>
      </c>
      <c r="Y408" s="1018">
        <f t="shared" si="62"/>
        <v>40</v>
      </c>
      <c r="Z408" s="1018">
        <f t="shared" si="62"/>
        <v>0</v>
      </c>
      <c r="AA408" s="1018">
        <f t="shared" si="62"/>
        <v>0</v>
      </c>
      <c r="AB408" s="1018">
        <f t="shared" si="62"/>
        <v>40</v>
      </c>
      <c r="AC408" s="1018">
        <f t="shared" si="62"/>
        <v>40</v>
      </c>
      <c r="AD408" s="1018">
        <f t="shared" si="62"/>
        <v>0</v>
      </c>
      <c r="AE408" s="1018">
        <f t="shared" si="62"/>
        <v>0</v>
      </c>
      <c r="AF408" s="1018">
        <f t="shared" si="62"/>
        <v>40</v>
      </c>
      <c r="AG408" s="1018">
        <f t="shared" si="62"/>
        <v>40</v>
      </c>
      <c r="AH408" s="1018">
        <f t="shared" si="62"/>
        <v>0</v>
      </c>
      <c r="AI408" s="1018">
        <f t="shared" si="62"/>
        <v>0</v>
      </c>
      <c r="AJ408" s="1018">
        <f t="shared" si="62"/>
        <v>40</v>
      </c>
      <c r="AK408" s="1018">
        <f t="shared" si="62"/>
        <v>40</v>
      </c>
      <c r="AL408" s="1018">
        <f t="shared" si="62"/>
        <v>0</v>
      </c>
      <c r="AM408" s="1018">
        <f t="shared" si="63"/>
        <v>0</v>
      </c>
      <c r="AN408" s="1018">
        <f t="shared" si="63"/>
        <v>40</v>
      </c>
      <c r="AO408" s="1018">
        <f t="shared" si="63"/>
        <v>40</v>
      </c>
      <c r="AP408" s="1018">
        <f t="shared" si="63"/>
        <v>0</v>
      </c>
      <c r="AQ408" s="1018">
        <f t="shared" si="63"/>
        <v>0</v>
      </c>
      <c r="AR408" s="1018">
        <f t="shared" si="63"/>
        <v>40</v>
      </c>
      <c r="AS408" s="1018">
        <f t="shared" si="63"/>
        <v>40</v>
      </c>
      <c r="AT408" s="1018">
        <f t="shared" si="63"/>
        <v>0</v>
      </c>
      <c r="AU408" s="1018">
        <f t="shared" si="63"/>
        <v>0</v>
      </c>
      <c r="AV408" s="314"/>
      <c r="AW408" s="314"/>
      <c r="AX408" s="243"/>
      <c r="AY408" s="235"/>
      <c r="AZ408" s="235"/>
      <c r="BA408" s="235"/>
    </row>
    <row r="409" spans="1:53" s="77" customFormat="1" ht="15" outlineLevel="1" x14ac:dyDescent="0.25">
      <c r="A409" s="233"/>
      <c r="B409" s="234"/>
      <c r="C409" s="244"/>
      <c r="D409" s="244"/>
      <c r="E409" s="244"/>
      <c r="F409" s="252"/>
      <c r="G409" s="741" t="str">
        <f>_xlfn.CONCAT(H255:M255)</f>
        <v>AYWAAa</v>
      </c>
      <c r="H409" s="361">
        <v>0</v>
      </c>
      <c r="I409" s="361">
        <v>0</v>
      </c>
      <c r="J409" s="361">
        <v>0</v>
      </c>
      <c r="K409" s="361">
        <v>0</v>
      </c>
      <c r="L409" s="1018">
        <f t="shared" si="61"/>
        <v>0</v>
      </c>
      <c r="M409" s="1018">
        <f t="shared" si="61"/>
        <v>0</v>
      </c>
      <c r="N409" s="1018">
        <f t="shared" si="61"/>
        <v>0</v>
      </c>
      <c r="O409" s="1018">
        <f t="shared" si="61"/>
        <v>0</v>
      </c>
      <c r="P409" s="1018">
        <f t="shared" si="61"/>
        <v>0</v>
      </c>
      <c r="Q409" s="1018">
        <f t="shared" si="61"/>
        <v>0</v>
      </c>
      <c r="R409" s="1018">
        <f t="shared" si="61"/>
        <v>0</v>
      </c>
      <c r="S409" s="1018">
        <f t="shared" si="61"/>
        <v>0</v>
      </c>
      <c r="T409" s="1018">
        <f t="shared" si="61"/>
        <v>0</v>
      </c>
      <c r="U409" s="1018">
        <f t="shared" si="61"/>
        <v>0</v>
      </c>
      <c r="V409" s="1018">
        <f t="shared" si="61"/>
        <v>0</v>
      </c>
      <c r="W409" s="1018">
        <f t="shared" si="62"/>
        <v>0</v>
      </c>
      <c r="X409" s="1018">
        <f t="shared" si="62"/>
        <v>0</v>
      </c>
      <c r="Y409" s="1018">
        <f t="shared" si="62"/>
        <v>0</v>
      </c>
      <c r="Z409" s="1018">
        <f t="shared" si="62"/>
        <v>0</v>
      </c>
      <c r="AA409" s="1018">
        <f t="shared" si="62"/>
        <v>0</v>
      </c>
      <c r="AB409" s="1018">
        <f t="shared" si="62"/>
        <v>0</v>
      </c>
      <c r="AC409" s="1018">
        <f t="shared" si="62"/>
        <v>0</v>
      </c>
      <c r="AD409" s="1018">
        <f t="shared" si="62"/>
        <v>0</v>
      </c>
      <c r="AE409" s="1018">
        <f t="shared" si="62"/>
        <v>0</v>
      </c>
      <c r="AF409" s="1018">
        <f t="shared" si="62"/>
        <v>0</v>
      </c>
      <c r="AG409" s="1018">
        <f t="shared" si="62"/>
        <v>0</v>
      </c>
      <c r="AH409" s="1018">
        <f t="shared" si="62"/>
        <v>0</v>
      </c>
      <c r="AI409" s="1018">
        <f t="shared" si="62"/>
        <v>0</v>
      </c>
      <c r="AJ409" s="1018">
        <f t="shared" si="62"/>
        <v>0</v>
      </c>
      <c r="AK409" s="1018">
        <f t="shared" si="62"/>
        <v>0</v>
      </c>
      <c r="AL409" s="1018">
        <f t="shared" si="62"/>
        <v>0</v>
      </c>
      <c r="AM409" s="1018">
        <f t="shared" si="63"/>
        <v>0</v>
      </c>
      <c r="AN409" s="1018">
        <f t="shared" si="63"/>
        <v>0</v>
      </c>
      <c r="AO409" s="1018">
        <f t="shared" si="63"/>
        <v>0</v>
      </c>
      <c r="AP409" s="1018">
        <f t="shared" si="63"/>
        <v>0</v>
      </c>
      <c r="AQ409" s="1018">
        <f t="shared" si="63"/>
        <v>0</v>
      </c>
      <c r="AR409" s="1018">
        <f t="shared" si="63"/>
        <v>0</v>
      </c>
      <c r="AS409" s="1018">
        <f t="shared" si="63"/>
        <v>0</v>
      </c>
      <c r="AT409" s="1018">
        <f t="shared" si="63"/>
        <v>0</v>
      </c>
      <c r="AU409" s="1018">
        <f t="shared" si="63"/>
        <v>0</v>
      </c>
      <c r="AV409" s="314"/>
      <c r="AW409" s="314"/>
      <c r="AX409" s="243"/>
      <c r="AY409" s="235"/>
      <c r="AZ409" s="235"/>
      <c r="BA409" s="235"/>
    </row>
    <row r="410" spans="1:53" s="77" customFormat="1" ht="15" outlineLevel="1" x14ac:dyDescent="0.25">
      <c r="A410" s="233"/>
      <c r="B410" s="234"/>
      <c r="C410" s="244"/>
      <c r="D410" s="244"/>
      <c r="E410" s="244"/>
      <c r="F410" s="252"/>
      <c r="G410" s="741" t="str">
        <f>_xlfn.CONCAT(H256:M256)</f>
        <v>AANWAa</v>
      </c>
      <c r="H410" s="361">
        <v>0</v>
      </c>
      <c r="I410" s="361">
        <v>0</v>
      </c>
      <c r="J410" s="361">
        <v>0</v>
      </c>
      <c r="K410" s="361">
        <v>0</v>
      </c>
      <c r="L410" s="1018">
        <f t="shared" si="61"/>
        <v>0</v>
      </c>
      <c r="M410" s="1018">
        <f t="shared" si="61"/>
        <v>0</v>
      </c>
      <c r="N410" s="1018">
        <f t="shared" si="61"/>
        <v>0</v>
      </c>
      <c r="O410" s="1018">
        <f t="shared" si="61"/>
        <v>0</v>
      </c>
      <c r="P410" s="1018">
        <f t="shared" si="61"/>
        <v>0</v>
      </c>
      <c r="Q410" s="1018">
        <f t="shared" si="61"/>
        <v>0</v>
      </c>
      <c r="R410" s="1018">
        <f t="shared" si="61"/>
        <v>0</v>
      </c>
      <c r="S410" s="1018">
        <f t="shared" si="61"/>
        <v>0</v>
      </c>
      <c r="T410" s="1018">
        <f t="shared" si="61"/>
        <v>0</v>
      </c>
      <c r="U410" s="1018">
        <f t="shared" si="61"/>
        <v>0</v>
      </c>
      <c r="V410" s="1018">
        <f t="shared" si="61"/>
        <v>0</v>
      </c>
      <c r="W410" s="1018">
        <f t="shared" si="62"/>
        <v>0</v>
      </c>
      <c r="X410" s="1018">
        <f t="shared" si="62"/>
        <v>0</v>
      </c>
      <c r="Y410" s="1018">
        <f t="shared" si="62"/>
        <v>0</v>
      </c>
      <c r="Z410" s="1018">
        <f t="shared" si="62"/>
        <v>0</v>
      </c>
      <c r="AA410" s="1018">
        <f t="shared" si="62"/>
        <v>0</v>
      </c>
      <c r="AB410" s="1018">
        <f t="shared" si="62"/>
        <v>0</v>
      </c>
      <c r="AC410" s="1018">
        <f t="shared" si="62"/>
        <v>0</v>
      </c>
      <c r="AD410" s="1018">
        <f t="shared" si="62"/>
        <v>0</v>
      </c>
      <c r="AE410" s="1018">
        <f t="shared" si="62"/>
        <v>0</v>
      </c>
      <c r="AF410" s="1018">
        <f t="shared" si="62"/>
        <v>0</v>
      </c>
      <c r="AG410" s="1018">
        <f t="shared" si="62"/>
        <v>0</v>
      </c>
      <c r="AH410" s="1018">
        <f t="shared" si="62"/>
        <v>0</v>
      </c>
      <c r="AI410" s="1018">
        <f t="shared" si="62"/>
        <v>0</v>
      </c>
      <c r="AJ410" s="1018">
        <f t="shared" si="62"/>
        <v>0</v>
      </c>
      <c r="AK410" s="1018">
        <f t="shared" si="62"/>
        <v>0</v>
      </c>
      <c r="AL410" s="1018">
        <f t="shared" si="62"/>
        <v>0</v>
      </c>
      <c r="AM410" s="1018">
        <f t="shared" si="63"/>
        <v>0</v>
      </c>
      <c r="AN410" s="1018">
        <f t="shared" si="63"/>
        <v>0</v>
      </c>
      <c r="AO410" s="1018">
        <f t="shared" si="63"/>
        <v>0</v>
      </c>
      <c r="AP410" s="1018">
        <f t="shared" si="63"/>
        <v>0</v>
      </c>
      <c r="AQ410" s="1018">
        <f t="shared" si="63"/>
        <v>0</v>
      </c>
      <c r="AR410" s="1018">
        <f t="shared" si="63"/>
        <v>0</v>
      </c>
      <c r="AS410" s="1018">
        <f t="shared" si="63"/>
        <v>0</v>
      </c>
      <c r="AT410" s="1018">
        <f t="shared" si="63"/>
        <v>0</v>
      </c>
      <c r="AU410" s="1018">
        <f t="shared" si="63"/>
        <v>0</v>
      </c>
      <c r="AV410" s="314"/>
      <c r="AW410" s="314"/>
      <c r="AX410" s="243"/>
      <c r="AY410" s="235"/>
      <c r="AZ410" s="235"/>
      <c r="BA410" s="235"/>
    </row>
    <row r="411" spans="1:53" s="77" customFormat="1" ht="15" outlineLevel="1" x14ac:dyDescent="0.25">
      <c r="A411" s="233"/>
      <c r="B411" s="234"/>
      <c r="C411" s="244"/>
      <c r="D411" s="244"/>
      <c r="E411" s="244"/>
      <c r="F411" s="252"/>
      <c r="G411" s="741" t="str">
        <f>_xlfn.CONCAT(H257:M257)</f>
        <v>AAANWa</v>
      </c>
      <c r="H411" s="361">
        <v>0</v>
      </c>
      <c r="I411" s="361">
        <v>0</v>
      </c>
      <c r="J411" s="361">
        <v>0</v>
      </c>
      <c r="K411" s="361">
        <v>0</v>
      </c>
      <c r="L411" s="1018">
        <f t="shared" si="61"/>
        <v>0</v>
      </c>
      <c r="M411" s="1018">
        <f t="shared" si="61"/>
        <v>0</v>
      </c>
      <c r="N411" s="1018">
        <f t="shared" si="61"/>
        <v>0</v>
      </c>
      <c r="O411" s="1018">
        <f t="shared" si="61"/>
        <v>0</v>
      </c>
      <c r="P411" s="1018">
        <f t="shared" si="61"/>
        <v>0</v>
      </c>
      <c r="Q411" s="1018">
        <f t="shared" si="61"/>
        <v>0</v>
      </c>
      <c r="R411" s="1018">
        <f t="shared" si="61"/>
        <v>0</v>
      </c>
      <c r="S411" s="1018">
        <f t="shared" si="61"/>
        <v>0</v>
      </c>
      <c r="T411" s="1018">
        <f t="shared" si="61"/>
        <v>0</v>
      </c>
      <c r="U411" s="1018">
        <f t="shared" si="61"/>
        <v>0</v>
      </c>
      <c r="V411" s="1018">
        <f t="shared" si="61"/>
        <v>0</v>
      </c>
      <c r="W411" s="1018">
        <f t="shared" si="62"/>
        <v>0</v>
      </c>
      <c r="X411" s="1018">
        <f t="shared" si="62"/>
        <v>0</v>
      </c>
      <c r="Y411" s="1018">
        <f t="shared" si="62"/>
        <v>0</v>
      </c>
      <c r="Z411" s="1018">
        <f t="shared" si="62"/>
        <v>0</v>
      </c>
      <c r="AA411" s="1018">
        <f t="shared" si="62"/>
        <v>0</v>
      </c>
      <c r="AB411" s="1018">
        <f t="shared" si="62"/>
        <v>0</v>
      </c>
      <c r="AC411" s="1018">
        <f t="shared" si="62"/>
        <v>0</v>
      </c>
      <c r="AD411" s="1018">
        <f t="shared" si="62"/>
        <v>0</v>
      </c>
      <c r="AE411" s="1018">
        <f t="shared" si="62"/>
        <v>0</v>
      </c>
      <c r="AF411" s="1018">
        <f t="shared" si="62"/>
        <v>0</v>
      </c>
      <c r="AG411" s="1018">
        <f t="shared" si="62"/>
        <v>0</v>
      </c>
      <c r="AH411" s="1018">
        <f t="shared" si="62"/>
        <v>0</v>
      </c>
      <c r="AI411" s="1018">
        <f t="shared" si="62"/>
        <v>0</v>
      </c>
      <c r="AJ411" s="1018">
        <f t="shared" si="62"/>
        <v>0</v>
      </c>
      <c r="AK411" s="1018">
        <f t="shared" si="62"/>
        <v>0</v>
      </c>
      <c r="AL411" s="1018">
        <f t="shared" si="62"/>
        <v>0</v>
      </c>
      <c r="AM411" s="1018">
        <f t="shared" si="63"/>
        <v>0</v>
      </c>
      <c r="AN411" s="1018">
        <f t="shared" si="63"/>
        <v>0</v>
      </c>
      <c r="AO411" s="1018">
        <f t="shared" si="63"/>
        <v>0</v>
      </c>
      <c r="AP411" s="1018">
        <f t="shared" si="63"/>
        <v>0</v>
      </c>
      <c r="AQ411" s="1018">
        <f t="shared" si="63"/>
        <v>0</v>
      </c>
      <c r="AR411" s="1018">
        <f t="shared" si="63"/>
        <v>0</v>
      </c>
      <c r="AS411" s="1018">
        <f t="shared" si="63"/>
        <v>0</v>
      </c>
      <c r="AT411" s="1018">
        <f t="shared" si="63"/>
        <v>0</v>
      </c>
      <c r="AU411" s="1018">
        <f t="shared" si="63"/>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_xlfn.CONCAT(H225:M225)</f>
        <v>AAAAAa</v>
      </c>
      <c r="H417" s="422">
        <v>0</v>
      </c>
      <c r="I417" s="422">
        <v>0</v>
      </c>
      <c r="J417" s="422">
        <v>0</v>
      </c>
      <c r="K417" s="422">
        <v>0</v>
      </c>
      <c r="L417" s="422">
        <v>0</v>
      </c>
      <c r="M417" s="422">
        <v>0</v>
      </c>
      <c r="N417" s="422">
        <v>0</v>
      </c>
      <c r="O417" s="422">
        <v>0</v>
      </c>
      <c r="P417" s="422">
        <v>0</v>
      </c>
      <c r="Q417" s="422">
        <v>0</v>
      </c>
      <c r="R417" s="422">
        <v>0</v>
      </c>
      <c r="S417" s="422">
        <v>0</v>
      </c>
      <c r="T417" s="422">
        <v>0</v>
      </c>
      <c r="U417" s="422">
        <v>0</v>
      </c>
      <c r="V417" s="422">
        <v>0</v>
      </c>
      <c r="W417" s="422">
        <v>0</v>
      </c>
      <c r="X417" s="422">
        <v>0</v>
      </c>
      <c r="Y417" s="422">
        <v>0</v>
      </c>
      <c r="Z417" s="422">
        <v>0</v>
      </c>
      <c r="AA417" s="422">
        <v>0</v>
      </c>
      <c r="AB417" s="422">
        <v>0</v>
      </c>
      <c r="AC417" s="422">
        <v>0</v>
      </c>
      <c r="AD417" s="422">
        <v>0</v>
      </c>
      <c r="AE417" s="422">
        <v>0</v>
      </c>
      <c r="AF417" s="422">
        <v>0</v>
      </c>
      <c r="AG417" s="422">
        <v>0</v>
      </c>
      <c r="AH417" s="422">
        <v>0</v>
      </c>
      <c r="AI417" s="422">
        <v>0</v>
      </c>
      <c r="AJ417" s="422">
        <v>0</v>
      </c>
      <c r="AK417" s="422">
        <v>0</v>
      </c>
      <c r="AL417" s="422">
        <v>0</v>
      </c>
      <c r="AM417" s="422">
        <v>0</v>
      </c>
      <c r="AN417" s="422">
        <v>0</v>
      </c>
      <c r="AO417" s="422">
        <v>0</v>
      </c>
      <c r="AP417" s="422">
        <v>0</v>
      </c>
      <c r="AQ417" s="422">
        <v>0</v>
      </c>
      <c r="AR417" s="422">
        <v>0</v>
      </c>
      <c r="AS417" s="422">
        <v>0</v>
      </c>
      <c r="AT417" s="422">
        <v>0</v>
      </c>
      <c r="AU417" s="422">
        <v>0</v>
      </c>
      <c r="AV417" s="314"/>
      <c r="AW417" s="314"/>
      <c r="AX417" s="243"/>
      <c r="AY417" s="235"/>
      <c r="AZ417" s="235"/>
      <c r="BA417" s="235"/>
    </row>
    <row r="418" spans="1:53" s="77" customFormat="1" ht="15" outlineLevel="1" x14ac:dyDescent="0.25">
      <c r="A418" s="233"/>
      <c r="B418" s="234"/>
      <c r="C418" s="244"/>
      <c r="D418" s="244"/>
      <c r="E418" s="244"/>
      <c r="F418" s="252"/>
      <c r="G418" s="741" t="str">
        <f>_xlfn.CONCAT(H226:M226)</f>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_xlfn.CONCAT(H227:M227)</f>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_xlfn.CONCAT(H228:M228)</f>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_xlfn.CONCAT(H229:M229)</f>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_xlfn.CONCAT(H230:M230)</f>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_xlfn.CONCAT(H231:M231)</f>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_xlfn.CONCAT(H232:M232)</f>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_xlfn.CONCAT(H233:M233)</f>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_xlfn.CONCAT(H234:M234)</f>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_xlfn.CONCAT(H235:M235)</f>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_xlfn.CONCAT(H236:M236)</f>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_xlfn.CONCAT(H237:M237)</f>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_xlfn.CONCAT(H238:M238)</f>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_xlfn.CONCAT(H239:M239)</f>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_xlfn.CONCAT(H240:M240)</f>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_xlfn.CONCAT(H241:M241)</f>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_xlfn.CONCAT(H242:M242)</f>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_xlfn.CONCAT(H243:M243)</f>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_xlfn.CONCAT(H244:M244)</f>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_xlfn.CONCAT(H245:M245)</f>
        <v>YYWNWl</v>
      </c>
      <c r="H437" s="361">
        <f>IF(H399&gt;0,1,0)</f>
        <v>0</v>
      </c>
      <c r="I437" s="361">
        <f t="shared" ref="I437:K437" si="64">IF(I399&gt;0,1,0)</f>
        <v>0</v>
      </c>
      <c r="J437" s="361">
        <f t="shared" si="64"/>
        <v>0</v>
      </c>
      <c r="K437" s="361">
        <f t="shared" si="64"/>
        <v>0</v>
      </c>
      <c r="L437" s="1018">
        <f>H437</f>
        <v>0</v>
      </c>
      <c r="M437" s="1018">
        <f t="shared" ref="M437:AB449" si="65">I437</f>
        <v>0</v>
      </c>
      <c r="N437" s="1018">
        <f t="shared" si="65"/>
        <v>0</v>
      </c>
      <c r="O437" s="1018">
        <f t="shared" si="65"/>
        <v>0</v>
      </c>
      <c r="P437" s="1018">
        <f t="shared" si="65"/>
        <v>0</v>
      </c>
      <c r="Q437" s="1018">
        <f t="shared" si="65"/>
        <v>0</v>
      </c>
      <c r="R437" s="1018">
        <f t="shared" si="65"/>
        <v>0</v>
      </c>
      <c r="S437" s="1018">
        <f t="shared" si="65"/>
        <v>0</v>
      </c>
      <c r="T437" s="1018">
        <f t="shared" si="65"/>
        <v>0</v>
      </c>
      <c r="U437" s="1018">
        <f t="shared" si="65"/>
        <v>0</v>
      </c>
      <c r="V437" s="1018">
        <f t="shared" si="65"/>
        <v>0</v>
      </c>
      <c r="W437" s="1018">
        <f t="shared" si="65"/>
        <v>0</v>
      </c>
      <c r="X437" s="1018">
        <f t="shared" si="65"/>
        <v>0</v>
      </c>
      <c r="Y437" s="1018">
        <f t="shared" si="65"/>
        <v>0</v>
      </c>
      <c r="Z437" s="1018">
        <f t="shared" si="65"/>
        <v>0</v>
      </c>
      <c r="AA437" s="1018">
        <f t="shared" si="65"/>
        <v>0</v>
      </c>
      <c r="AB437" s="1018">
        <f t="shared" si="65"/>
        <v>0</v>
      </c>
      <c r="AC437" s="1018">
        <f t="shared" ref="AC437:AR449" si="66">Y437</f>
        <v>0</v>
      </c>
      <c r="AD437" s="1018">
        <f t="shared" si="66"/>
        <v>0</v>
      </c>
      <c r="AE437" s="1018">
        <f t="shared" si="66"/>
        <v>0</v>
      </c>
      <c r="AF437" s="1018">
        <f t="shared" si="66"/>
        <v>0</v>
      </c>
      <c r="AG437" s="1018">
        <f t="shared" si="66"/>
        <v>0</v>
      </c>
      <c r="AH437" s="1018">
        <f t="shared" si="66"/>
        <v>0</v>
      </c>
      <c r="AI437" s="1018">
        <f t="shared" si="66"/>
        <v>0</v>
      </c>
      <c r="AJ437" s="1018">
        <f t="shared" si="66"/>
        <v>0</v>
      </c>
      <c r="AK437" s="1018">
        <f t="shared" si="66"/>
        <v>0</v>
      </c>
      <c r="AL437" s="1018">
        <f t="shared" si="66"/>
        <v>0</v>
      </c>
      <c r="AM437" s="1018">
        <f t="shared" si="66"/>
        <v>0</v>
      </c>
      <c r="AN437" s="1018">
        <f t="shared" si="66"/>
        <v>0</v>
      </c>
      <c r="AO437" s="1018">
        <f t="shared" si="66"/>
        <v>0</v>
      </c>
      <c r="AP437" s="1018">
        <f t="shared" si="66"/>
        <v>0</v>
      </c>
      <c r="AQ437" s="1018">
        <f t="shared" si="66"/>
        <v>0</v>
      </c>
      <c r="AR437" s="1018">
        <f t="shared" si="66"/>
        <v>0</v>
      </c>
      <c r="AS437" s="1018">
        <f t="shared" ref="AS437:AU449" si="67">AO437</f>
        <v>0</v>
      </c>
      <c r="AT437" s="1018">
        <f t="shared" si="67"/>
        <v>0</v>
      </c>
      <c r="AU437" s="1018">
        <f t="shared" si="67"/>
        <v>0</v>
      </c>
      <c r="AV437" s="314"/>
      <c r="AW437" s="314"/>
      <c r="AX437" s="243"/>
      <c r="AY437" s="235"/>
      <c r="AZ437" s="235"/>
      <c r="BA437" s="235"/>
    </row>
    <row r="438" spans="1:91" s="77" customFormat="1" ht="15" outlineLevel="1" x14ac:dyDescent="0.25">
      <c r="A438" s="233"/>
      <c r="B438" s="234"/>
      <c r="C438" s="244"/>
      <c r="D438" s="244"/>
      <c r="E438" s="244"/>
      <c r="F438" s="252"/>
      <c r="G438" s="741" t="str">
        <f>_xlfn.CONCAT(H246:M246)</f>
        <v>YYLWNw</v>
      </c>
      <c r="H438" s="361">
        <f t="shared" ref="H438:K438" si="68">IF(H400&gt;0,1,0)</f>
        <v>1</v>
      </c>
      <c r="I438" s="361">
        <f t="shared" si="68"/>
        <v>1</v>
      </c>
      <c r="J438" s="361">
        <f t="shared" si="68"/>
        <v>0</v>
      </c>
      <c r="K438" s="361">
        <f t="shared" si="68"/>
        <v>0</v>
      </c>
      <c r="L438" s="1018">
        <f t="shared" ref="L438:L449" si="69">H438</f>
        <v>1</v>
      </c>
      <c r="M438" s="1018">
        <f t="shared" si="65"/>
        <v>1</v>
      </c>
      <c r="N438" s="1018">
        <f t="shared" si="65"/>
        <v>0</v>
      </c>
      <c r="O438" s="1018">
        <f t="shared" si="65"/>
        <v>0</v>
      </c>
      <c r="P438" s="1018">
        <f t="shared" si="65"/>
        <v>1</v>
      </c>
      <c r="Q438" s="1018">
        <f t="shared" si="65"/>
        <v>1</v>
      </c>
      <c r="R438" s="1018">
        <f t="shared" si="65"/>
        <v>0</v>
      </c>
      <c r="S438" s="1018">
        <f t="shared" si="65"/>
        <v>0</v>
      </c>
      <c r="T438" s="1018">
        <f t="shared" si="65"/>
        <v>1</v>
      </c>
      <c r="U438" s="1018">
        <f t="shared" si="65"/>
        <v>1</v>
      </c>
      <c r="V438" s="1018">
        <f t="shared" si="65"/>
        <v>0</v>
      </c>
      <c r="W438" s="1018">
        <f t="shared" si="65"/>
        <v>0</v>
      </c>
      <c r="X438" s="1018">
        <f t="shared" si="65"/>
        <v>1</v>
      </c>
      <c r="Y438" s="1018">
        <f t="shared" si="65"/>
        <v>1</v>
      </c>
      <c r="Z438" s="1018">
        <f t="shared" si="65"/>
        <v>0</v>
      </c>
      <c r="AA438" s="1018">
        <f t="shared" si="65"/>
        <v>0</v>
      </c>
      <c r="AB438" s="1018">
        <f t="shared" si="65"/>
        <v>1</v>
      </c>
      <c r="AC438" s="1018">
        <f t="shared" si="66"/>
        <v>1</v>
      </c>
      <c r="AD438" s="1018">
        <f t="shared" si="66"/>
        <v>0</v>
      </c>
      <c r="AE438" s="1018">
        <f t="shared" si="66"/>
        <v>0</v>
      </c>
      <c r="AF438" s="1018">
        <f t="shared" si="66"/>
        <v>1</v>
      </c>
      <c r="AG438" s="1018">
        <f t="shared" si="66"/>
        <v>1</v>
      </c>
      <c r="AH438" s="1018">
        <f t="shared" si="66"/>
        <v>0</v>
      </c>
      <c r="AI438" s="1018">
        <f t="shared" si="66"/>
        <v>0</v>
      </c>
      <c r="AJ438" s="1018">
        <f t="shared" si="66"/>
        <v>1</v>
      </c>
      <c r="AK438" s="1018">
        <f t="shared" si="66"/>
        <v>1</v>
      </c>
      <c r="AL438" s="1018">
        <f t="shared" si="66"/>
        <v>0</v>
      </c>
      <c r="AM438" s="1018">
        <f t="shared" si="66"/>
        <v>0</v>
      </c>
      <c r="AN438" s="1018">
        <f t="shared" si="66"/>
        <v>1</v>
      </c>
      <c r="AO438" s="1018">
        <f t="shared" si="66"/>
        <v>1</v>
      </c>
      <c r="AP438" s="1018">
        <f t="shared" si="66"/>
        <v>0</v>
      </c>
      <c r="AQ438" s="1018">
        <f t="shared" si="66"/>
        <v>0</v>
      </c>
      <c r="AR438" s="1018">
        <f t="shared" si="66"/>
        <v>1</v>
      </c>
      <c r="AS438" s="1018">
        <f t="shared" si="67"/>
        <v>1</v>
      </c>
      <c r="AT438" s="1018">
        <f t="shared" si="67"/>
        <v>0</v>
      </c>
      <c r="AU438" s="1018">
        <f t="shared" si="67"/>
        <v>0</v>
      </c>
      <c r="AV438" s="314"/>
      <c r="AW438" s="314"/>
      <c r="AX438" s="243"/>
      <c r="AY438" s="235"/>
      <c r="AZ438" s="235"/>
      <c r="BA438" s="235"/>
    </row>
    <row r="439" spans="1:91" s="77" customFormat="1" ht="15" outlineLevel="1" x14ac:dyDescent="0.25">
      <c r="A439" s="233"/>
      <c r="B439" s="234"/>
      <c r="C439" s="244"/>
      <c r="D439" s="244"/>
      <c r="E439" s="244"/>
      <c r="F439" s="252"/>
      <c r="G439" s="741" t="str">
        <f>_xlfn.CONCAT(H247:M247)</f>
        <v>YYWLWz</v>
      </c>
      <c r="H439" s="361">
        <f t="shared" ref="H439:K439" si="70">IF(H401&gt;0,1,0)</f>
        <v>1</v>
      </c>
      <c r="I439" s="361">
        <f t="shared" si="70"/>
        <v>1</v>
      </c>
      <c r="J439" s="361">
        <f t="shared" si="70"/>
        <v>0</v>
      </c>
      <c r="K439" s="361">
        <f t="shared" si="70"/>
        <v>0</v>
      </c>
      <c r="L439" s="1018">
        <f t="shared" si="69"/>
        <v>1</v>
      </c>
      <c r="M439" s="1018">
        <f t="shared" si="65"/>
        <v>1</v>
      </c>
      <c r="N439" s="1018">
        <f t="shared" si="65"/>
        <v>0</v>
      </c>
      <c r="O439" s="1018">
        <f t="shared" si="65"/>
        <v>0</v>
      </c>
      <c r="P439" s="1018">
        <f t="shared" si="65"/>
        <v>1</v>
      </c>
      <c r="Q439" s="1018">
        <f t="shared" si="65"/>
        <v>1</v>
      </c>
      <c r="R439" s="1018">
        <f t="shared" si="65"/>
        <v>0</v>
      </c>
      <c r="S439" s="1018">
        <f t="shared" si="65"/>
        <v>0</v>
      </c>
      <c r="T439" s="1018">
        <f t="shared" si="65"/>
        <v>1</v>
      </c>
      <c r="U439" s="1018">
        <f t="shared" si="65"/>
        <v>1</v>
      </c>
      <c r="V439" s="1018">
        <f t="shared" si="65"/>
        <v>0</v>
      </c>
      <c r="W439" s="1018">
        <f t="shared" si="65"/>
        <v>0</v>
      </c>
      <c r="X439" s="1018">
        <f t="shared" si="65"/>
        <v>1</v>
      </c>
      <c r="Y439" s="1018">
        <f t="shared" si="65"/>
        <v>1</v>
      </c>
      <c r="Z439" s="1018">
        <f t="shared" si="65"/>
        <v>0</v>
      </c>
      <c r="AA439" s="1018">
        <f t="shared" si="65"/>
        <v>0</v>
      </c>
      <c r="AB439" s="1018">
        <f t="shared" si="65"/>
        <v>1</v>
      </c>
      <c r="AC439" s="1018">
        <f t="shared" si="66"/>
        <v>1</v>
      </c>
      <c r="AD439" s="1018">
        <f t="shared" si="66"/>
        <v>0</v>
      </c>
      <c r="AE439" s="1018">
        <f t="shared" si="66"/>
        <v>0</v>
      </c>
      <c r="AF439" s="1018">
        <f t="shared" si="66"/>
        <v>1</v>
      </c>
      <c r="AG439" s="1018">
        <f t="shared" si="66"/>
        <v>1</v>
      </c>
      <c r="AH439" s="1018">
        <f t="shared" si="66"/>
        <v>0</v>
      </c>
      <c r="AI439" s="1018">
        <f t="shared" si="66"/>
        <v>0</v>
      </c>
      <c r="AJ439" s="1018">
        <f t="shared" si="66"/>
        <v>1</v>
      </c>
      <c r="AK439" s="1018">
        <f t="shared" si="66"/>
        <v>1</v>
      </c>
      <c r="AL439" s="1018">
        <f t="shared" si="66"/>
        <v>0</v>
      </c>
      <c r="AM439" s="1018">
        <f t="shared" si="66"/>
        <v>0</v>
      </c>
      <c r="AN439" s="1018">
        <f t="shared" si="66"/>
        <v>1</v>
      </c>
      <c r="AO439" s="1018">
        <f t="shared" si="66"/>
        <v>1</v>
      </c>
      <c r="AP439" s="1018">
        <f t="shared" si="66"/>
        <v>0</v>
      </c>
      <c r="AQ439" s="1018">
        <f t="shared" si="66"/>
        <v>0</v>
      </c>
      <c r="AR439" s="1018">
        <f t="shared" si="66"/>
        <v>1</v>
      </c>
      <c r="AS439" s="1018">
        <f t="shared" si="67"/>
        <v>1</v>
      </c>
      <c r="AT439" s="1018">
        <f t="shared" si="67"/>
        <v>0</v>
      </c>
      <c r="AU439" s="1018">
        <f t="shared" si="67"/>
        <v>0</v>
      </c>
      <c r="AV439" s="314"/>
      <c r="AW439" s="314"/>
      <c r="AX439" s="243"/>
      <c r="AY439" s="235"/>
      <c r="AZ439" s="235"/>
      <c r="BA439" s="235"/>
    </row>
    <row r="440" spans="1:91" s="77" customFormat="1" ht="15" outlineLevel="1" x14ac:dyDescent="0.25">
      <c r="A440" s="233"/>
      <c r="B440" s="234"/>
      <c r="C440" s="244"/>
      <c r="D440" s="244"/>
      <c r="E440" s="244"/>
      <c r="F440" s="252"/>
      <c r="G440" s="741" t="str">
        <f>_xlfn.CONCAT(H248:M248)</f>
        <v>YYNWLw</v>
      </c>
      <c r="H440" s="361">
        <f t="shared" ref="H440:K440" si="71">IF(H402&gt;0,1,0)</f>
        <v>1</v>
      </c>
      <c r="I440" s="361">
        <f t="shared" si="71"/>
        <v>1</v>
      </c>
      <c r="J440" s="361">
        <f t="shared" si="71"/>
        <v>0</v>
      </c>
      <c r="K440" s="361">
        <f t="shared" si="71"/>
        <v>0</v>
      </c>
      <c r="L440" s="1018">
        <f t="shared" si="69"/>
        <v>1</v>
      </c>
      <c r="M440" s="1018">
        <f t="shared" si="65"/>
        <v>1</v>
      </c>
      <c r="N440" s="1018">
        <f t="shared" si="65"/>
        <v>0</v>
      </c>
      <c r="O440" s="1018">
        <f t="shared" si="65"/>
        <v>0</v>
      </c>
      <c r="P440" s="1018">
        <f t="shared" si="65"/>
        <v>1</v>
      </c>
      <c r="Q440" s="1018">
        <f t="shared" si="65"/>
        <v>1</v>
      </c>
      <c r="R440" s="1018">
        <f t="shared" si="65"/>
        <v>0</v>
      </c>
      <c r="S440" s="1018">
        <f t="shared" si="65"/>
        <v>0</v>
      </c>
      <c r="T440" s="1018">
        <f t="shared" si="65"/>
        <v>1</v>
      </c>
      <c r="U440" s="1018">
        <f t="shared" si="65"/>
        <v>1</v>
      </c>
      <c r="V440" s="1018">
        <f t="shared" si="65"/>
        <v>0</v>
      </c>
      <c r="W440" s="1018">
        <f t="shared" si="65"/>
        <v>0</v>
      </c>
      <c r="X440" s="1018">
        <f t="shared" si="65"/>
        <v>1</v>
      </c>
      <c r="Y440" s="1018">
        <f t="shared" si="65"/>
        <v>1</v>
      </c>
      <c r="Z440" s="1018">
        <f t="shared" si="65"/>
        <v>0</v>
      </c>
      <c r="AA440" s="1018">
        <f t="shared" si="65"/>
        <v>0</v>
      </c>
      <c r="AB440" s="1018">
        <f t="shared" si="65"/>
        <v>1</v>
      </c>
      <c r="AC440" s="1018">
        <f t="shared" si="66"/>
        <v>1</v>
      </c>
      <c r="AD440" s="1018">
        <f t="shared" si="66"/>
        <v>0</v>
      </c>
      <c r="AE440" s="1018">
        <f t="shared" si="66"/>
        <v>0</v>
      </c>
      <c r="AF440" s="1018">
        <f t="shared" si="66"/>
        <v>1</v>
      </c>
      <c r="AG440" s="1018">
        <f t="shared" si="66"/>
        <v>1</v>
      </c>
      <c r="AH440" s="1018">
        <f t="shared" si="66"/>
        <v>0</v>
      </c>
      <c r="AI440" s="1018">
        <f t="shared" si="66"/>
        <v>0</v>
      </c>
      <c r="AJ440" s="1018">
        <f t="shared" si="66"/>
        <v>1</v>
      </c>
      <c r="AK440" s="1018">
        <f t="shared" si="66"/>
        <v>1</v>
      </c>
      <c r="AL440" s="1018">
        <f t="shared" si="66"/>
        <v>0</v>
      </c>
      <c r="AM440" s="1018">
        <f t="shared" si="66"/>
        <v>0</v>
      </c>
      <c r="AN440" s="1018">
        <f t="shared" si="66"/>
        <v>1</v>
      </c>
      <c r="AO440" s="1018">
        <f t="shared" si="66"/>
        <v>1</v>
      </c>
      <c r="AP440" s="1018">
        <f t="shared" si="66"/>
        <v>0</v>
      </c>
      <c r="AQ440" s="1018">
        <f t="shared" si="66"/>
        <v>0</v>
      </c>
      <c r="AR440" s="1018">
        <f t="shared" si="66"/>
        <v>1</v>
      </c>
      <c r="AS440" s="1018">
        <f t="shared" si="67"/>
        <v>1</v>
      </c>
      <c r="AT440" s="1018">
        <f t="shared" si="67"/>
        <v>0</v>
      </c>
      <c r="AU440" s="1018">
        <f t="shared" si="67"/>
        <v>0</v>
      </c>
      <c r="AV440" s="314"/>
      <c r="AW440" s="314"/>
      <c r="AX440" s="243"/>
      <c r="AY440" s="235"/>
      <c r="AZ440" s="235"/>
      <c r="BA440" s="235"/>
    </row>
    <row r="441" spans="1:91" s="77" customFormat="1" ht="15" outlineLevel="1" x14ac:dyDescent="0.25">
      <c r="A441" s="233"/>
      <c r="B441" s="234"/>
      <c r="C441" s="244"/>
      <c r="D441" s="244"/>
      <c r="E441" s="244"/>
      <c r="F441" s="252"/>
      <c r="G441" s="741" t="str">
        <f>_xlfn.CONCAT(H249:M249)</f>
        <v>AYAAAw</v>
      </c>
      <c r="H441" s="361">
        <f t="shared" ref="H441:K441" si="72">IF(H403&gt;0,1,0)</f>
        <v>1</v>
      </c>
      <c r="I441" s="361">
        <f t="shared" si="72"/>
        <v>1</v>
      </c>
      <c r="J441" s="361">
        <f t="shared" si="72"/>
        <v>0</v>
      </c>
      <c r="K441" s="361">
        <f t="shared" si="72"/>
        <v>0</v>
      </c>
      <c r="L441" s="1018">
        <f t="shared" si="69"/>
        <v>1</v>
      </c>
      <c r="M441" s="1018">
        <f t="shared" si="65"/>
        <v>1</v>
      </c>
      <c r="N441" s="1018">
        <f t="shared" si="65"/>
        <v>0</v>
      </c>
      <c r="O441" s="1018">
        <f t="shared" si="65"/>
        <v>0</v>
      </c>
      <c r="P441" s="1018">
        <f t="shared" si="65"/>
        <v>1</v>
      </c>
      <c r="Q441" s="1018">
        <f t="shared" si="65"/>
        <v>1</v>
      </c>
      <c r="R441" s="1018">
        <f t="shared" si="65"/>
        <v>0</v>
      </c>
      <c r="S441" s="1018">
        <f t="shared" si="65"/>
        <v>0</v>
      </c>
      <c r="T441" s="1018">
        <f t="shared" si="65"/>
        <v>1</v>
      </c>
      <c r="U441" s="1018">
        <f t="shared" si="65"/>
        <v>1</v>
      </c>
      <c r="V441" s="1018">
        <f t="shared" si="65"/>
        <v>0</v>
      </c>
      <c r="W441" s="1018">
        <f t="shared" si="65"/>
        <v>0</v>
      </c>
      <c r="X441" s="1018">
        <f t="shared" si="65"/>
        <v>1</v>
      </c>
      <c r="Y441" s="1018">
        <f t="shared" si="65"/>
        <v>1</v>
      </c>
      <c r="Z441" s="1018">
        <f t="shared" si="65"/>
        <v>0</v>
      </c>
      <c r="AA441" s="1018">
        <f t="shared" si="65"/>
        <v>0</v>
      </c>
      <c r="AB441" s="1018">
        <f t="shared" si="65"/>
        <v>1</v>
      </c>
      <c r="AC441" s="1018">
        <f t="shared" si="66"/>
        <v>1</v>
      </c>
      <c r="AD441" s="1018">
        <f t="shared" si="66"/>
        <v>0</v>
      </c>
      <c r="AE441" s="1018">
        <f t="shared" si="66"/>
        <v>0</v>
      </c>
      <c r="AF441" s="1018">
        <f t="shared" si="66"/>
        <v>1</v>
      </c>
      <c r="AG441" s="1018">
        <f t="shared" si="66"/>
        <v>1</v>
      </c>
      <c r="AH441" s="1018">
        <f t="shared" si="66"/>
        <v>0</v>
      </c>
      <c r="AI441" s="1018">
        <f t="shared" si="66"/>
        <v>0</v>
      </c>
      <c r="AJ441" s="1018">
        <f t="shared" si="66"/>
        <v>1</v>
      </c>
      <c r="AK441" s="1018">
        <f t="shared" si="66"/>
        <v>1</v>
      </c>
      <c r="AL441" s="1018">
        <f t="shared" si="66"/>
        <v>0</v>
      </c>
      <c r="AM441" s="1018">
        <f t="shared" si="66"/>
        <v>0</v>
      </c>
      <c r="AN441" s="1018">
        <f t="shared" si="66"/>
        <v>1</v>
      </c>
      <c r="AO441" s="1018">
        <f t="shared" si="66"/>
        <v>1</v>
      </c>
      <c r="AP441" s="1018">
        <f t="shared" si="66"/>
        <v>0</v>
      </c>
      <c r="AQ441" s="1018">
        <f t="shared" si="66"/>
        <v>0</v>
      </c>
      <c r="AR441" s="1018">
        <f t="shared" si="66"/>
        <v>1</v>
      </c>
      <c r="AS441" s="1018">
        <f t="shared" si="67"/>
        <v>1</v>
      </c>
      <c r="AT441" s="1018">
        <f t="shared" si="67"/>
        <v>0</v>
      </c>
      <c r="AU441" s="1018">
        <f t="shared" si="67"/>
        <v>0</v>
      </c>
      <c r="AV441" s="314"/>
      <c r="AW441" s="314"/>
      <c r="AX441" s="243"/>
      <c r="AY441" s="235"/>
      <c r="AZ441" s="235"/>
      <c r="BA441" s="235"/>
    </row>
    <row r="442" spans="1:91" s="77" customFormat="1" ht="15" outlineLevel="1" x14ac:dyDescent="0.25">
      <c r="A442" s="233"/>
      <c r="B442" s="234"/>
      <c r="C442" s="244"/>
      <c r="D442" s="244"/>
      <c r="E442" s="244"/>
      <c r="F442" s="252"/>
      <c r="G442" s="741" t="str">
        <f>_xlfn.CONCAT(H250:M250)</f>
        <v>AAWAAa</v>
      </c>
      <c r="H442" s="361">
        <f t="shared" ref="H442:K442" si="73">IF(H404&gt;0,1,0)</f>
        <v>0</v>
      </c>
      <c r="I442" s="361">
        <f t="shared" si="73"/>
        <v>0</v>
      </c>
      <c r="J442" s="361">
        <f t="shared" si="73"/>
        <v>0</v>
      </c>
      <c r="K442" s="361">
        <f t="shared" si="73"/>
        <v>0</v>
      </c>
      <c r="L442" s="1018">
        <f t="shared" si="69"/>
        <v>0</v>
      </c>
      <c r="M442" s="1018">
        <f t="shared" si="65"/>
        <v>0</v>
      </c>
      <c r="N442" s="1018">
        <f t="shared" si="65"/>
        <v>0</v>
      </c>
      <c r="O442" s="1018">
        <f t="shared" si="65"/>
        <v>0</v>
      </c>
      <c r="P442" s="1018">
        <f t="shared" si="65"/>
        <v>0</v>
      </c>
      <c r="Q442" s="1018">
        <f t="shared" si="65"/>
        <v>0</v>
      </c>
      <c r="R442" s="1018">
        <f t="shared" si="65"/>
        <v>0</v>
      </c>
      <c r="S442" s="1018">
        <f t="shared" si="65"/>
        <v>0</v>
      </c>
      <c r="T442" s="1018">
        <f t="shared" si="65"/>
        <v>0</v>
      </c>
      <c r="U442" s="1018">
        <f t="shared" si="65"/>
        <v>0</v>
      </c>
      <c r="V442" s="1018">
        <f t="shared" si="65"/>
        <v>0</v>
      </c>
      <c r="W442" s="1018">
        <f t="shared" si="65"/>
        <v>0</v>
      </c>
      <c r="X442" s="1018">
        <f t="shared" si="65"/>
        <v>0</v>
      </c>
      <c r="Y442" s="1018">
        <f t="shared" si="65"/>
        <v>0</v>
      </c>
      <c r="Z442" s="1018">
        <f t="shared" si="65"/>
        <v>0</v>
      </c>
      <c r="AA442" s="1018">
        <f t="shared" si="65"/>
        <v>0</v>
      </c>
      <c r="AB442" s="1018">
        <f t="shared" si="65"/>
        <v>0</v>
      </c>
      <c r="AC442" s="1018">
        <f t="shared" si="66"/>
        <v>0</v>
      </c>
      <c r="AD442" s="1018">
        <f t="shared" si="66"/>
        <v>0</v>
      </c>
      <c r="AE442" s="1018">
        <f t="shared" si="66"/>
        <v>0</v>
      </c>
      <c r="AF442" s="1018">
        <f t="shared" si="66"/>
        <v>0</v>
      </c>
      <c r="AG442" s="1018">
        <f t="shared" si="66"/>
        <v>0</v>
      </c>
      <c r="AH442" s="1018">
        <f t="shared" si="66"/>
        <v>0</v>
      </c>
      <c r="AI442" s="1018">
        <f t="shared" si="66"/>
        <v>0</v>
      </c>
      <c r="AJ442" s="1018">
        <f t="shared" si="66"/>
        <v>0</v>
      </c>
      <c r="AK442" s="1018">
        <f t="shared" si="66"/>
        <v>0</v>
      </c>
      <c r="AL442" s="1018">
        <f t="shared" si="66"/>
        <v>0</v>
      </c>
      <c r="AM442" s="1018">
        <f t="shared" si="66"/>
        <v>0</v>
      </c>
      <c r="AN442" s="1018">
        <f t="shared" si="66"/>
        <v>0</v>
      </c>
      <c r="AO442" s="1018">
        <f t="shared" si="66"/>
        <v>0</v>
      </c>
      <c r="AP442" s="1018">
        <f t="shared" si="66"/>
        <v>0</v>
      </c>
      <c r="AQ442" s="1018">
        <f t="shared" si="66"/>
        <v>0</v>
      </c>
      <c r="AR442" s="1018">
        <f t="shared" si="66"/>
        <v>0</v>
      </c>
      <c r="AS442" s="1018">
        <f t="shared" si="67"/>
        <v>0</v>
      </c>
      <c r="AT442" s="1018">
        <f t="shared" si="67"/>
        <v>0</v>
      </c>
      <c r="AU442" s="1018">
        <f t="shared" si="67"/>
        <v>0</v>
      </c>
      <c r="AV442" s="314"/>
      <c r="AW442" s="314"/>
      <c r="AX442" s="243"/>
      <c r="AY442" s="235"/>
      <c r="AZ442" s="235"/>
      <c r="BA442" s="235"/>
    </row>
    <row r="443" spans="1:91" s="77" customFormat="1" ht="15" outlineLevel="1" x14ac:dyDescent="0.25">
      <c r="A443" s="233"/>
      <c r="B443" s="234"/>
      <c r="C443" s="244"/>
      <c r="D443" s="244"/>
      <c r="E443" s="244"/>
      <c r="F443" s="252"/>
      <c r="G443" s="741" t="str">
        <f>_xlfn.CONCAT(H251:M251)</f>
        <v>AAAWAa</v>
      </c>
      <c r="H443" s="361">
        <f t="shared" ref="H443:K443" si="74">IF(H405&gt;0,1,0)</f>
        <v>0</v>
      </c>
      <c r="I443" s="361">
        <f t="shared" si="74"/>
        <v>0</v>
      </c>
      <c r="J443" s="361">
        <f t="shared" si="74"/>
        <v>0</v>
      </c>
      <c r="K443" s="361">
        <f t="shared" si="74"/>
        <v>0</v>
      </c>
      <c r="L443" s="1018">
        <f t="shared" si="69"/>
        <v>0</v>
      </c>
      <c r="M443" s="1018">
        <f t="shared" si="65"/>
        <v>0</v>
      </c>
      <c r="N443" s="1018">
        <f t="shared" si="65"/>
        <v>0</v>
      </c>
      <c r="O443" s="1018">
        <f t="shared" si="65"/>
        <v>0</v>
      </c>
      <c r="P443" s="1018">
        <f t="shared" si="65"/>
        <v>0</v>
      </c>
      <c r="Q443" s="1018">
        <f t="shared" si="65"/>
        <v>0</v>
      </c>
      <c r="R443" s="1018">
        <f t="shared" si="65"/>
        <v>0</v>
      </c>
      <c r="S443" s="1018">
        <f t="shared" si="65"/>
        <v>0</v>
      </c>
      <c r="T443" s="1018">
        <f t="shared" si="65"/>
        <v>0</v>
      </c>
      <c r="U443" s="1018">
        <f t="shared" si="65"/>
        <v>0</v>
      </c>
      <c r="V443" s="1018">
        <f t="shared" si="65"/>
        <v>0</v>
      </c>
      <c r="W443" s="1018">
        <f t="shared" si="65"/>
        <v>0</v>
      </c>
      <c r="X443" s="1018">
        <f t="shared" si="65"/>
        <v>0</v>
      </c>
      <c r="Y443" s="1018">
        <f t="shared" si="65"/>
        <v>0</v>
      </c>
      <c r="Z443" s="1018">
        <f t="shared" si="65"/>
        <v>0</v>
      </c>
      <c r="AA443" s="1018">
        <f t="shared" si="65"/>
        <v>0</v>
      </c>
      <c r="AB443" s="1018">
        <f t="shared" si="65"/>
        <v>0</v>
      </c>
      <c r="AC443" s="1018">
        <f t="shared" si="66"/>
        <v>0</v>
      </c>
      <c r="AD443" s="1018">
        <f t="shared" si="66"/>
        <v>0</v>
      </c>
      <c r="AE443" s="1018">
        <f t="shared" si="66"/>
        <v>0</v>
      </c>
      <c r="AF443" s="1018">
        <f t="shared" si="66"/>
        <v>0</v>
      </c>
      <c r="AG443" s="1018">
        <f t="shared" si="66"/>
        <v>0</v>
      </c>
      <c r="AH443" s="1018">
        <f t="shared" si="66"/>
        <v>0</v>
      </c>
      <c r="AI443" s="1018">
        <f t="shared" si="66"/>
        <v>0</v>
      </c>
      <c r="AJ443" s="1018">
        <f t="shared" si="66"/>
        <v>0</v>
      </c>
      <c r="AK443" s="1018">
        <f t="shared" si="66"/>
        <v>0</v>
      </c>
      <c r="AL443" s="1018">
        <f t="shared" si="66"/>
        <v>0</v>
      </c>
      <c r="AM443" s="1018">
        <f t="shared" si="66"/>
        <v>0</v>
      </c>
      <c r="AN443" s="1018">
        <f t="shared" si="66"/>
        <v>0</v>
      </c>
      <c r="AO443" s="1018">
        <f t="shared" si="66"/>
        <v>0</v>
      </c>
      <c r="AP443" s="1018">
        <f t="shared" si="66"/>
        <v>0</v>
      </c>
      <c r="AQ443" s="1018">
        <f t="shared" si="66"/>
        <v>0</v>
      </c>
      <c r="AR443" s="1018">
        <f t="shared" si="66"/>
        <v>0</v>
      </c>
      <c r="AS443" s="1018">
        <f t="shared" si="67"/>
        <v>0</v>
      </c>
      <c r="AT443" s="1018">
        <f t="shared" si="67"/>
        <v>0</v>
      </c>
      <c r="AU443" s="1018">
        <f t="shared" si="67"/>
        <v>0</v>
      </c>
      <c r="AV443" s="314"/>
      <c r="AW443" s="314"/>
      <c r="AX443" s="243"/>
      <c r="AY443" s="235"/>
      <c r="AZ443" s="235"/>
      <c r="BA443" s="235"/>
    </row>
    <row r="444" spans="1:91" s="77" customFormat="1" ht="15" outlineLevel="1" x14ac:dyDescent="0.25">
      <c r="A444" s="233"/>
      <c r="B444" s="234"/>
      <c r="C444" s="244"/>
      <c r="D444" s="244"/>
      <c r="E444" s="244"/>
      <c r="F444" s="252"/>
      <c r="G444" s="741" t="str">
        <f>_xlfn.CONCAT(H252:M252)</f>
        <v>YAAAWa</v>
      </c>
      <c r="H444" s="361">
        <f t="shared" ref="H444:K444" si="75">IF(H406&gt;0,1,0)</f>
        <v>0</v>
      </c>
      <c r="I444" s="361">
        <f t="shared" si="75"/>
        <v>0</v>
      </c>
      <c r="J444" s="361">
        <f t="shared" si="75"/>
        <v>0</v>
      </c>
      <c r="K444" s="361">
        <f t="shared" si="75"/>
        <v>0</v>
      </c>
      <c r="L444" s="1018">
        <f t="shared" si="69"/>
        <v>0</v>
      </c>
      <c r="M444" s="1018">
        <f t="shared" si="65"/>
        <v>0</v>
      </c>
      <c r="N444" s="1018">
        <f t="shared" si="65"/>
        <v>0</v>
      </c>
      <c r="O444" s="1018">
        <f t="shared" si="65"/>
        <v>0</v>
      </c>
      <c r="P444" s="1018">
        <f t="shared" si="65"/>
        <v>0</v>
      </c>
      <c r="Q444" s="1018">
        <f t="shared" si="65"/>
        <v>0</v>
      </c>
      <c r="R444" s="1018">
        <f t="shared" si="65"/>
        <v>0</v>
      </c>
      <c r="S444" s="1018">
        <f t="shared" si="65"/>
        <v>0</v>
      </c>
      <c r="T444" s="1018">
        <f t="shared" si="65"/>
        <v>0</v>
      </c>
      <c r="U444" s="1018">
        <f t="shared" si="65"/>
        <v>0</v>
      </c>
      <c r="V444" s="1018">
        <f t="shared" si="65"/>
        <v>0</v>
      </c>
      <c r="W444" s="1018">
        <f t="shared" si="65"/>
        <v>0</v>
      </c>
      <c r="X444" s="1018">
        <f t="shared" si="65"/>
        <v>0</v>
      </c>
      <c r="Y444" s="1018">
        <f t="shared" si="65"/>
        <v>0</v>
      </c>
      <c r="Z444" s="1018">
        <f t="shared" si="65"/>
        <v>0</v>
      </c>
      <c r="AA444" s="1018">
        <f t="shared" si="65"/>
        <v>0</v>
      </c>
      <c r="AB444" s="1018">
        <f t="shared" si="65"/>
        <v>0</v>
      </c>
      <c r="AC444" s="1018">
        <f t="shared" si="66"/>
        <v>0</v>
      </c>
      <c r="AD444" s="1018">
        <f t="shared" si="66"/>
        <v>0</v>
      </c>
      <c r="AE444" s="1018">
        <f t="shared" si="66"/>
        <v>0</v>
      </c>
      <c r="AF444" s="1018">
        <f t="shared" si="66"/>
        <v>0</v>
      </c>
      <c r="AG444" s="1018">
        <f t="shared" si="66"/>
        <v>0</v>
      </c>
      <c r="AH444" s="1018">
        <f t="shared" si="66"/>
        <v>0</v>
      </c>
      <c r="AI444" s="1018">
        <f t="shared" si="66"/>
        <v>0</v>
      </c>
      <c r="AJ444" s="1018">
        <f t="shared" si="66"/>
        <v>0</v>
      </c>
      <c r="AK444" s="1018">
        <f t="shared" si="66"/>
        <v>0</v>
      </c>
      <c r="AL444" s="1018">
        <f t="shared" si="66"/>
        <v>0</v>
      </c>
      <c r="AM444" s="1018">
        <f t="shared" si="66"/>
        <v>0</v>
      </c>
      <c r="AN444" s="1018">
        <f t="shared" si="66"/>
        <v>0</v>
      </c>
      <c r="AO444" s="1018">
        <f t="shared" si="66"/>
        <v>0</v>
      </c>
      <c r="AP444" s="1018">
        <f t="shared" si="66"/>
        <v>0</v>
      </c>
      <c r="AQ444" s="1018">
        <f t="shared" si="66"/>
        <v>0</v>
      </c>
      <c r="AR444" s="1018">
        <f t="shared" si="66"/>
        <v>0</v>
      </c>
      <c r="AS444" s="1018">
        <f t="shared" si="67"/>
        <v>0</v>
      </c>
      <c r="AT444" s="1018">
        <f t="shared" si="67"/>
        <v>0</v>
      </c>
      <c r="AU444" s="1018">
        <f t="shared" si="67"/>
        <v>0</v>
      </c>
      <c r="AV444" s="314"/>
      <c r="AW444" s="314"/>
      <c r="AX444" s="243"/>
      <c r="AY444" s="235"/>
      <c r="AZ444" s="235"/>
      <c r="BA444" s="235"/>
    </row>
    <row r="445" spans="1:91" s="77" customFormat="1" ht="15" outlineLevel="1" x14ac:dyDescent="0.25">
      <c r="A445" s="233"/>
      <c r="B445" s="234"/>
      <c r="C445" s="244"/>
      <c r="D445" s="244"/>
      <c r="E445" s="244"/>
      <c r="F445" s="252"/>
      <c r="G445" s="741" t="str">
        <f>_xlfn.CONCAT(H253:M253)</f>
        <v>YAAANw</v>
      </c>
      <c r="H445" s="361">
        <f t="shared" ref="H445:K445" si="76">IF(H407&gt;0,1,0)</f>
        <v>1</v>
      </c>
      <c r="I445" s="361">
        <f t="shared" si="76"/>
        <v>1</v>
      </c>
      <c r="J445" s="361">
        <f t="shared" si="76"/>
        <v>0</v>
      </c>
      <c r="K445" s="361">
        <f t="shared" si="76"/>
        <v>0</v>
      </c>
      <c r="L445" s="1018">
        <f t="shared" si="69"/>
        <v>1</v>
      </c>
      <c r="M445" s="1018">
        <f t="shared" si="65"/>
        <v>1</v>
      </c>
      <c r="N445" s="1018">
        <f t="shared" si="65"/>
        <v>0</v>
      </c>
      <c r="O445" s="1018">
        <f t="shared" si="65"/>
        <v>0</v>
      </c>
      <c r="P445" s="1018">
        <f t="shared" si="65"/>
        <v>1</v>
      </c>
      <c r="Q445" s="1018">
        <f t="shared" si="65"/>
        <v>1</v>
      </c>
      <c r="R445" s="1018">
        <f t="shared" si="65"/>
        <v>0</v>
      </c>
      <c r="S445" s="1018">
        <f t="shared" si="65"/>
        <v>0</v>
      </c>
      <c r="T445" s="1018">
        <f t="shared" si="65"/>
        <v>1</v>
      </c>
      <c r="U445" s="1018">
        <f t="shared" si="65"/>
        <v>1</v>
      </c>
      <c r="V445" s="1018">
        <f t="shared" si="65"/>
        <v>0</v>
      </c>
      <c r="W445" s="1018">
        <f t="shared" si="65"/>
        <v>0</v>
      </c>
      <c r="X445" s="1018">
        <f t="shared" si="65"/>
        <v>1</v>
      </c>
      <c r="Y445" s="1018">
        <f t="shared" si="65"/>
        <v>1</v>
      </c>
      <c r="Z445" s="1018">
        <f t="shared" si="65"/>
        <v>0</v>
      </c>
      <c r="AA445" s="1018">
        <f t="shared" si="65"/>
        <v>0</v>
      </c>
      <c r="AB445" s="1018">
        <f t="shared" si="65"/>
        <v>1</v>
      </c>
      <c r="AC445" s="1018">
        <f t="shared" si="66"/>
        <v>1</v>
      </c>
      <c r="AD445" s="1018">
        <f t="shared" si="66"/>
        <v>0</v>
      </c>
      <c r="AE445" s="1018">
        <f t="shared" si="66"/>
        <v>0</v>
      </c>
      <c r="AF445" s="1018">
        <f t="shared" si="66"/>
        <v>1</v>
      </c>
      <c r="AG445" s="1018">
        <f t="shared" si="66"/>
        <v>1</v>
      </c>
      <c r="AH445" s="1018">
        <f t="shared" si="66"/>
        <v>0</v>
      </c>
      <c r="AI445" s="1018">
        <f t="shared" si="66"/>
        <v>0</v>
      </c>
      <c r="AJ445" s="1018">
        <f t="shared" si="66"/>
        <v>1</v>
      </c>
      <c r="AK445" s="1018">
        <f t="shared" si="66"/>
        <v>1</v>
      </c>
      <c r="AL445" s="1018">
        <f t="shared" si="66"/>
        <v>0</v>
      </c>
      <c r="AM445" s="1018">
        <f t="shared" si="66"/>
        <v>0</v>
      </c>
      <c r="AN445" s="1018">
        <f t="shared" si="66"/>
        <v>1</v>
      </c>
      <c r="AO445" s="1018">
        <f t="shared" si="66"/>
        <v>1</v>
      </c>
      <c r="AP445" s="1018">
        <f t="shared" si="66"/>
        <v>0</v>
      </c>
      <c r="AQ445" s="1018">
        <f t="shared" si="66"/>
        <v>0</v>
      </c>
      <c r="AR445" s="1018">
        <f t="shared" si="66"/>
        <v>1</v>
      </c>
      <c r="AS445" s="1018">
        <f t="shared" si="67"/>
        <v>1</v>
      </c>
      <c r="AT445" s="1018">
        <f t="shared" si="67"/>
        <v>0</v>
      </c>
      <c r="AU445" s="1018">
        <f t="shared" si="67"/>
        <v>0</v>
      </c>
      <c r="AV445" s="314"/>
      <c r="AW445" s="314"/>
      <c r="AX445" s="243"/>
      <c r="AY445" s="235"/>
      <c r="AZ445" s="235"/>
      <c r="BA445" s="235"/>
    </row>
    <row r="446" spans="1:91" s="77" customFormat="1" ht="15" outlineLevel="1" x14ac:dyDescent="0.25">
      <c r="A446" s="233"/>
      <c r="B446" s="234"/>
      <c r="C446" s="244"/>
      <c r="D446" s="244"/>
      <c r="E446" s="244"/>
      <c r="F446" s="252"/>
      <c r="G446" s="741" t="str">
        <f>_xlfn.CONCAT(H254:M254)</f>
        <v>AYAAAz</v>
      </c>
      <c r="H446" s="361">
        <f t="shared" ref="H446:K446" si="77">IF(H408&gt;0,1,0)</f>
        <v>1</v>
      </c>
      <c r="I446" s="361">
        <f t="shared" si="77"/>
        <v>1</v>
      </c>
      <c r="J446" s="361">
        <f t="shared" si="77"/>
        <v>0</v>
      </c>
      <c r="K446" s="361">
        <f t="shared" si="77"/>
        <v>0</v>
      </c>
      <c r="L446" s="1018">
        <f t="shared" si="69"/>
        <v>1</v>
      </c>
      <c r="M446" s="1018">
        <f t="shared" si="65"/>
        <v>1</v>
      </c>
      <c r="N446" s="1018">
        <f t="shared" si="65"/>
        <v>0</v>
      </c>
      <c r="O446" s="1018">
        <f t="shared" si="65"/>
        <v>0</v>
      </c>
      <c r="P446" s="1018">
        <f t="shared" si="65"/>
        <v>1</v>
      </c>
      <c r="Q446" s="1018">
        <f t="shared" si="65"/>
        <v>1</v>
      </c>
      <c r="R446" s="1018">
        <f t="shared" si="65"/>
        <v>0</v>
      </c>
      <c r="S446" s="1018">
        <f t="shared" si="65"/>
        <v>0</v>
      </c>
      <c r="T446" s="1018">
        <f t="shared" si="65"/>
        <v>1</v>
      </c>
      <c r="U446" s="1018">
        <f t="shared" si="65"/>
        <v>1</v>
      </c>
      <c r="V446" s="1018">
        <f t="shared" si="65"/>
        <v>0</v>
      </c>
      <c r="W446" s="1018">
        <f t="shared" si="65"/>
        <v>0</v>
      </c>
      <c r="X446" s="1018">
        <f t="shared" si="65"/>
        <v>1</v>
      </c>
      <c r="Y446" s="1018">
        <f t="shared" si="65"/>
        <v>1</v>
      </c>
      <c r="Z446" s="1018">
        <f t="shared" si="65"/>
        <v>0</v>
      </c>
      <c r="AA446" s="1018">
        <f t="shared" si="65"/>
        <v>0</v>
      </c>
      <c r="AB446" s="1018">
        <f t="shared" si="65"/>
        <v>1</v>
      </c>
      <c r="AC446" s="1018">
        <f t="shared" si="66"/>
        <v>1</v>
      </c>
      <c r="AD446" s="1018">
        <f t="shared" si="66"/>
        <v>0</v>
      </c>
      <c r="AE446" s="1018">
        <f t="shared" si="66"/>
        <v>0</v>
      </c>
      <c r="AF446" s="1018">
        <f t="shared" si="66"/>
        <v>1</v>
      </c>
      <c r="AG446" s="1018">
        <f t="shared" si="66"/>
        <v>1</v>
      </c>
      <c r="AH446" s="1018">
        <f t="shared" si="66"/>
        <v>0</v>
      </c>
      <c r="AI446" s="1018">
        <f t="shared" si="66"/>
        <v>0</v>
      </c>
      <c r="AJ446" s="1018">
        <f t="shared" si="66"/>
        <v>1</v>
      </c>
      <c r="AK446" s="1018">
        <f t="shared" si="66"/>
        <v>1</v>
      </c>
      <c r="AL446" s="1018">
        <f t="shared" si="66"/>
        <v>0</v>
      </c>
      <c r="AM446" s="1018">
        <f t="shared" si="66"/>
        <v>0</v>
      </c>
      <c r="AN446" s="1018">
        <f t="shared" si="66"/>
        <v>1</v>
      </c>
      <c r="AO446" s="1018">
        <f t="shared" si="66"/>
        <v>1</v>
      </c>
      <c r="AP446" s="1018">
        <f t="shared" si="66"/>
        <v>0</v>
      </c>
      <c r="AQ446" s="1018">
        <f t="shared" si="66"/>
        <v>0</v>
      </c>
      <c r="AR446" s="1018">
        <f t="shared" si="66"/>
        <v>1</v>
      </c>
      <c r="AS446" s="1018">
        <f t="shared" si="67"/>
        <v>1</v>
      </c>
      <c r="AT446" s="1018">
        <f t="shared" si="67"/>
        <v>0</v>
      </c>
      <c r="AU446" s="1018">
        <f t="shared" si="67"/>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_xlfn.CONCAT(H255:M255)</f>
        <v>AYWAAa</v>
      </c>
      <c r="H447" s="361">
        <f t="shared" ref="H447:K447" si="78">IF(H409&gt;0,1,0)</f>
        <v>0</v>
      </c>
      <c r="I447" s="361">
        <f t="shared" si="78"/>
        <v>0</v>
      </c>
      <c r="J447" s="361">
        <f t="shared" si="78"/>
        <v>0</v>
      </c>
      <c r="K447" s="361">
        <f t="shared" si="78"/>
        <v>0</v>
      </c>
      <c r="L447" s="1018">
        <f t="shared" si="69"/>
        <v>0</v>
      </c>
      <c r="M447" s="1018">
        <f t="shared" si="65"/>
        <v>0</v>
      </c>
      <c r="N447" s="1018">
        <f t="shared" si="65"/>
        <v>0</v>
      </c>
      <c r="O447" s="1018">
        <f t="shared" si="65"/>
        <v>0</v>
      </c>
      <c r="P447" s="1018">
        <f t="shared" si="65"/>
        <v>0</v>
      </c>
      <c r="Q447" s="1018">
        <f t="shared" si="65"/>
        <v>0</v>
      </c>
      <c r="R447" s="1018">
        <f t="shared" si="65"/>
        <v>0</v>
      </c>
      <c r="S447" s="1018">
        <f t="shared" si="65"/>
        <v>0</v>
      </c>
      <c r="T447" s="1018">
        <f t="shared" si="65"/>
        <v>0</v>
      </c>
      <c r="U447" s="1018">
        <f t="shared" si="65"/>
        <v>0</v>
      </c>
      <c r="V447" s="1018">
        <f t="shared" si="65"/>
        <v>0</v>
      </c>
      <c r="W447" s="1018">
        <f t="shared" si="65"/>
        <v>0</v>
      </c>
      <c r="X447" s="1018">
        <f t="shared" si="65"/>
        <v>0</v>
      </c>
      <c r="Y447" s="1018">
        <f t="shared" si="65"/>
        <v>0</v>
      </c>
      <c r="Z447" s="1018">
        <f t="shared" si="65"/>
        <v>0</v>
      </c>
      <c r="AA447" s="1018">
        <f t="shared" si="65"/>
        <v>0</v>
      </c>
      <c r="AB447" s="1018">
        <f t="shared" si="65"/>
        <v>0</v>
      </c>
      <c r="AC447" s="1018">
        <f t="shared" si="66"/>
        <v>0</v>
      </c>
      <c r="AD447" s="1018">
        <f t="shared" si="66"/>
        <v>0</v>
      </c>
      <c r="AE447" s="1018">
        <f t="shared" si="66"/>
        <v>0</v>
      </c>
      <c r="AF447" s="1018">
        <f t="shared" si="66"/>
        <v>0</v>
      </c>
      <c r="AG447" s="1018">
        <f t="shared" si="66"/>
        <v>0</v>
      </c>
      <c r="AH447" s="1018">
        <f t="shared" si="66"/>
        <v>0</v>
      </c>
      <c r="AI447" s="1018">
        <f t="shared" si="66"/>
        <v>0</v>
      </c>
      <c r="AJ447" s="1018">
        <f t="shared" si="66"/>
        <v>0</v>
      </c>
      <c r="AK447" s="1018">
        <f t="shared" si="66"/>
        <v>0</v>
      </c>
      <c r="AL447" s="1018">
        <f t="shared" si="66"/>
        <v>0</v>
      </c>
      <c r="AM447" s="1018">
        <f t="shared" si="66"/>
        <v>0</v>
      </c>
      <c r="AN447" s="1018">
        <f t="shared" si="66"/>
        <v>0</v>
      </c>
      <c r="AO447" s="1018">
        <f t="shared" si="66"/>
        <v>0</v>
      </c>
      <c r="AP447" s="1018">
        <f t="shared" si="66"/>
        <v>0</v>
      </c>
      <c r="AQ447" s="1018">
        <f t="shared" si="66"/>
        <v>0</v>
      </c>
      <c r="AR447" s="1018">
        <f t="shared" si="66"/>
        <v>0</v>
      </c>
      <c r="AS447" s="1018">
        <f t="shared" si="67"/>
        <v>0</v>
      </c>
      <c r="AT447" s="1018">
        <f t="shared" si="67"/>
        <v>0</v>
      </c>
      <c r="AU447" s="1018">
        <f t="shared" si="67"/>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_xlfn.CONCAT(H256:M256)</f>
        <v>AANWAa</v>
      </c>
      <c r="H448" s="361">
        <f t="shared" ref="H448:K448" si="79">IF(H410&gt;0,1,0)</f>
        <v>0</v>
      </c>
      <c r="I448" s="361">
        <f t="shared" si="79"/>
        <v>0</v>
      </c>
      <c r="J448" s="361">
        <f t="shared" si="79"/>
        <v>0</v>
      </c>
      <c r="K448" s="361">
        <f t="shared" si="79"/>
        <v>0</v>
      </c>
      <c r="L448" s="1018">
        <f t="shared" si="69"/>
        <v>0</v>
      </c>
      <c r="M448" s="1018">
        <f t="shared" si="65"/>
        <v>0</v>
      </c>
      <c r="N448" s="1018">
        <f t="shared" si="65"/>
        <v>0</v>
      </c>
      <c r="O448" s="1018">
        <f t="shared" si="65"/>
        <v>0</v>
      </c>
      <c r="P448" s="1018">
        <f t="shared" si="65"/>
        <v>0</v>
      </c>
      <c r="Q448" s="1018">
        <f t="shared" si="65"/>
        <v>0</v>
      </c>
      <c r="R448" s="1018">
        <f t="shared" si="65"/>
        <v>0</v>
      </c>
      <c r="S448" s="1018">
        <f t="shared" si="65"/>
        <v>0</v>
      </c>
      <c r="T448" s="1018">
        <f t="shared" si="65"/>
        <v>0</v>
      </c>
      <c r="U448" s="1018">
        <f t="shared" si="65"/>
        <v>0</v>
      </c>
      <c r="V448" s="1018">
        <f t="shared" si="65"/>
        <v>0</v>
      </c>
      <c r="W448" s="1018">
        <f t="shared" si="65"/>
        <v>0</v>
      </c>
      <c r="X448" s="1018">
        <f t="shared" si="65"/>
        <v>0</v>
      </c>
      <c r="Y448" s="1018">
        <f t="shared" si="65"/>
        <v>0</v>
      </c>
      <c r="Z448" s="1018">
        <f t="shared" si="65"/>
        <v>0</v>
      </c>
      <c r="AA448" s="1018">
        <f t="shared" si="65"/>
        <v>0</v>
      </c>
      <c r="AB448" s="1018">
        <f t="shared" si="65"/>
        <v>0</v>
      </c>
      <c r="AC448" s="1018">
        <f t="shared" si="66"/>
        <v>0</v>
      </c>
      <c r="AD448" s="1018">
        <f t="shared" si="66"/>
        <v>0</v>
      </c>
      <c r="AE448" s="1018">
        <f t="shared" si="66"/>
        <v>0</v>
      </c>
      <c r="AF448" s="1018">
        <f t="shared" si="66"/>
        <v>0</v>
      </c>
      <c r="AG448" s="1018">
        <f t="shared" si="66"/>
        <v>0</v>
      </c>
      <c r="AH448" s="1018">
        <f t="shared" si="66"/>
        <v>0</v>
      </c>
      <c r="AI448" s="1018">
        <f t="shared" si="66"/>
        <v>0</v>
      </c>
      <c r="AJ448" s="1018">
        <f t="shared" si="66"/>
        <v>0</v>
      </c>
      <c r="AK448" s="1018">
        <f t="shared" si="66"/>
        <v>0</v>
      </c>
      <c r="AL448" s="1018">
        <f t="shared" si="66"/>
        <v>0</v>
      </c>
      <c r="AM448" s="1018">
        <f t="shared" si="66"/>
        <v>0</v>
      </c>
      <c r="AN448" s="1018">
        <f t="shared" si="66"/>
        <v>0</v>
      </c>
      <c r="AO448" s="1018">
        <f t="shared" si="66"/>
        <v>0</v>
      </c>
      <c r="AP448" s="1018">
        <f t="shared" si="66"/>
        <v>0</v>
      </c>
      <c r="AQ448" s="1018">
        <f t="shared" si="66"/>
        <v>0</v>
      </c>
      <c r="AR448" s="1018">
        <f t="shared" si="66"/>
        <v>0</v>
      </c>
      <c r="AS448" s="1018">
        <f t="shared" si="67"/>
        <v>0</v>
      </c>
      <c r="AT448" s="1018">
        <f t="shared" si="67"/>
        <v>0</v>
      </c>
      <c r="AU448" s="1018">
        <f t="shared" si="67"/>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_xlfn.CONCAT(H257:M257)</f>
        <v>AAANWa</v>
      </c>
      <c r="H449" s="361">
        <f t="shared" ref="H449:K449" si="80">IF(H411&gt;0,1,0)</f>
        <v>0</v>
      </c>
      <c r="I449" s="361">
        <f t="shared" si="80"/>
        <v>0</v>
      </c>
      <c r="J449" s="361">
        <f t="shared" si="80"/>
        <v>0</v>
      </c>
      <c r="K449" s="361">
        <f t="shared" si="80"/>
        <v>0</v>
      </c>
      <c r="L449" s="1018">
        <f t="shared" si="69"/>
        <v>0</v>
      </c>
      <c r="M449" s="1018">
        <f t="shared" si="65"/>
        <v>0</v>
      </c>
      <c r="N449" s="1018">
        <f t="shared" si="65"/>
        <v>0</v>
      </c>
      <c r="O449" s="1018">
        <f t="shared" si="65"/>
        <v>0</v>
      </c>
      <c r="P449" s="1018">
        <f t="shared" si="65"/>
        <v>0</v>
      </c>
      <c r="Q449" s="1018">
        <f t="shared" si="65"/>
        <v>0</v>
      </c>
      <c r="R449" s="1018">
        <f t="shared" si="65"/>
        <v>0</v>
      </c>
      <c r="S449" s="1018">
        <f t="shared" si="65"/>
        <v>0</v>
      </c>
      <c r="T449" s="1018">
        <f t="shared" si="65"/>
        <v>0</v>
      </c>
      <c r="U449" s="1018">
        <f t="shared" si="65"/>
        <v>0</v>
      </c>
      <c r="V449" s="1018">
        <f t="shared" si="65"/>
        <v>0</v>
      </c>
      <c r="W449" s="1018">
        <f t="shared" si="65"/>
        <v>0</v>
      </c>
      <c r="X449" s="1018">
        <f t="shared" si="65"/>
        <v>0</v>
      </c>
      <c r="Y449" s="1018">
        <f t="shared" si="65"/>
        <v>0</v>
      </c>
      <c r="Z449" s="1018">
        <f t="shared" si="65"/>
        <v>0</v>
      </c>
      <c r="AA449" s="1018">
        <f t="shared" si="65"/>
        <v>0</v>
      </c>
      <c r="AB449" s="1018">
        <f t="shared" si="65"/>
        <v>0</v>
      </c>
      <c r="AC449" s="1018">
        <f t="shared" si="66"/>
        <v>0</v>
      </c>
      <c r="AD449" s="1018">
        <f t="shared" si="66"/>
        <v>0</v>
      </c>
      <c r="AE449" s="1018">
        <f t="shared" si="66"/>
        <v>0</v>
      </c>
      <c r="AF449" s="1018">
        <f t="shared" si="66"/>
        <v>0</v>
      </c>
      <c r="AG449" s="1018">
        <f t="shared" si="66"/>
        <v>0</v>
      </c>
      <c r="AH449" s="1018">
        <f t="shared" si="66"/>
        <v>0</v>
      </c>
      <c r="AI449" s="1018">
        <f t="shared" si="66"/>
        <v>0</v>
      </c>
      <c r="AJ449" s="1018">
        <f t="shared" si="66"/>
        <v>0</v>
      </c>
      <c r="AK449" s="1018">
        <f t="shared" si="66"/>
        <v>0</v>
      </c>
      <c r="AL449" s="1018">
        <f t="shared" si="66"/>
        <v>0</v>
      </c>
      <c r="AM449" s="1018">
        <f t="shared" si="66"/>
        <v>0</v>
      </c>
      <c r="AN449" s="1018">
        <f t="shared" si="66"/>
        <v>0</v>
      </c>
      <c r="AO449" s="1018">
        <f t="shared" si="66"/>
        <v>0</v>
      </c>
      <c r="AP449" s="1018">
        <f t="shared" si="66"/>
        <v>0</v>
      </c>
      <c r="AQ449" s="1018">
        <f t="shared" si="66"/>
        <v>0</v>
      </c>
      <c r="AR449" s="1018">
        <f t="shared" si="66"/>
        <v>0</v>
      </c>
      <c r="AS449" s="1018">
        <f t="shared" si="67"/>
        <v>0</v>
      </c>
      <c r="AT449" s="1018">
        <f t="shared" si="67"/>
        <v>0</v>
      </c>
      <c r="AU449" s="1018">
        <f t="shared" si="67"/>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0"/>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0"/>
      <c r="I606" s="19"/>
      <c r="J606" s="1043" t="s">
        <v>1135</v>
      </c>
      <c r="K606" s="1044"/>
      <c r="L606" s="1044"/>
      <c r="M606" s="1044"/>
      <c r="N606" s="1044"/>
      <c r="O606" s="1044"/>
      <c r="P606" s="1044"/>
      <c r="Q606" s="1044"/>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0"/>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81">K617*$T$616+K615*(1-$T$616)</f>
        <v>1</v>
      </c>
      <c r="L616" s="984">
        <f t="shared" si="81"/>
        <v>1</v>
      </c>
      <c r="M616" s="984">
        <f t="shared" si="81"/>
        <v>1</v>
      </c>
      <c r="N616" s="984">
        <f t="shared" si="81"/>
        <v>1</v>
      </c>
      <c r="O616" s="984">
        <f t="shared" si="81"/>
        <v>1</v>
      </c>
      <c r="P616" s="984">
        <f t="shared" si="81"/>
        <v>1</v>
      </c>
      <c r="Q616" s="984">
        <f t="shared" si="81"/>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82">K630*$T$629+K628*(1-$T$629)</f>
        <v>1</v>
      </c>
      <c r="L629" s="984">
        <f t="shared" si="82"/>
        <v>1</v>
      </c>
      <c r="M629" s="984">
        <f t="shared" si="82"/>
        <v>1</v>
      </c>
      <c r="N629" s="984">
        <f t="shared" si="82"/>
        <v>1</v>
      </c>
      <c r="O629" s="984">
        <f t="shared" si="82"/>
        <v>1</v>
      </c>
      <c r="P629" s="984">
        <f t="shared" si="82"/>
        <v>1</v>
      </c>
      <c r="Q629" s="984">
        <f t="shared" si="82"/>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83">K633*$T$632+K631*(1-$T$632)</f>
        <v>1</v>
      </c>
      <c r="L632" s="984">
        <f t="shared" si="83"/>
        <v>1</v>
      </c>
      <c r="M632" s="984">
        <f t="shared" si="83"/>
        <v>1</v>
      </c>
      <c r="N632" s="984">
        <f t="shared" si="83"/>
        <v>1</v>
      </c>
      <c r="O632" s="984">
        <f t="shared" si="83"/>
        <v>1</v>
      </c>
      <c r="P632" s="984">
        <f t="shared" si="83"/>
        <v>1</v>
      </c>
      <c r="Q632" s="984">
        <f t="shared" si="83"/>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84">K639*$T$638+K637*(1-$T$638)</f>
        <v>1</v>
      </c>
      <c r="L638" s="984">
        <f t="shared" si="84"/>
        <v>1</v>
      </c>
      <c r="M638" s="984">
        <f t="shared" si="84"/>
        <v>1</v>
      </c>
      <c r="N638" s="984">
        <f t="shared" si="84"/>
        <v>1</v>
      </c>
      <c r="O638" s="984">
        <f t="shared" si="84"/>
        <v>1</v>
      </c>
      <c r="P638" s="984">
        <f t="shared" si="84"/>
        <v>1</v>
      </c>
      <c r="Q638" s="984">
        <f t="shared" si="84"/>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85">I666</f>
        <v>27.5</v>
      </c>
      <c r="J665" s="984">
        <f t="shared" si="85"/>
        <v>1</v>
      </c>
      <c r="K665" s="984">
        <f t="shared" si="85"/>
        <v>0</v>
      </c>
      <c r="L665" s="984">
        <f t="shared" si="85"/>
        <v>0</v>
      </c>
      <c r="M665" s="984">
        <f t="shared" si="85"/>
        <v>0</v>
      </c>
      <c r="N665" s="984">
        <f t="shared" si="85"/>
        <v>0</v>
      </c>
      <c r="O665" s="984">
        <f t="shared" si="85"/>
        <v>0</v>
      </c>
      <c r="P665" s="984">
        <f t="shared" si="85"/>
        <v>0</v>
      </c>
      <c r="Q665" s="985">
        <f t="shared" si="85"/>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86">I679</f>
        <v>27.5</v>
      </c>
      <c r="J678" s="984">
        <f t="shared" si="86"/>
        <v>1</v>
      </c>
      <c r="K678" s="984">
        <f t="shared" si="86"/>
        <v>0</v>
      </c>
      <c r="L678" s="984">
        <f t="shared" si="86"/>
        <v>0</v>
      </c>
      <c r="M678" s="984">
        <f t="shared" si="86"/>
        <v>0</v>
      </c>
      <c r="N678" s="984">
        <f t="shared" si="86"/>
        <v>0</v>
      </c>
      <c r="O678" s="984">
        <f t="shared" si="86"/>
        <v>0</v>
      </c>
      <c r="P678" s="984">
        <f t="shared" si="86"/>
        <v>0</v>
      </c>
      <c r="Q678" s="985">
        <f t="shared" si="86"/>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87">I682</f>
        <v>27.5</v>
      </c>
      <c r="J681" s="984">
        <f t="shared" si="87"/>
        <v>1</v>
      </c>
      <c r="K681" s="984">
        <f t="shared" si="87"/>
        <v>0</v>
      </c>
      <c r="L681" s="984">
        <f t="shared" si="87"/>
        <v>0</v>
      </c>
      <c r="M681" s="984">
        <f t="shared" si="87"/>
        <v>0</v>
      </c>
      <c r="N681" s="984">
        <f t="shared" si="87"/>
        <v>0</v>
      </c>
      <c r="O681" s="984">
        <f t="shared" si="87"/>
        <v>0</v>
      </c>
      <c r="P681" s="984">
        <f t="shared" si="87"/>
        <v>0</v>
      </c>
      <c r="Q681" s="985">
        <f t="shared" si="87"/>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88">I688</f>
        <v>27.5</v>
      </c>
      <c r="J687" s="984">
        <f t="shared" si="88"/>
        <v>1</v>
      </c>
      <c r="K687" s="984">
        <f t="shared" si="88"/>
        <v>0</v>
      </c>
      <c r="L687" s="984">
        <f t="shared" si="88"/>
        <v>0</v>
      </c>
      <c r="M687" s="984">
        <f t="shared" si="88"/>
        <v>0</v>
      </c>
      <c r="N687" s="984">
        <f t="shared" si="88"/>
        <v>0</v>
      </c>
      <c r="O687" s="984">
        <f t="shared" si="88"/>
        <v>0</v>
      </c>
      <c r="P687" s="984">
        <f t="shared" si="88"/>
        <v>0</v>
      </c>
      <c r="Q687" s="985">
        <f t="shared" si="88"/>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5" t="s">
        <v>822</v>
      </c>
      <c r="J58" s="1045"/>
      <c r="K58" s="1045"/>
      <c r="L58" s="1045" t="s">
        <v>823</v>
      </c>
      <c r="M58" s="1045"/>
      <c r="N58" s="1045"/>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5"/>
      <c r="F101" s="1046"/>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16"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7" t="s">
        <v>1158</v>
      </c>
      <c r="I57" s="1048"/>
      <c r="J57" s="1048"/>
      <c r="K57" s="1048"/>
      <c r="L57" s="1048"/>
      <c r="M57" s="1048"/>
      <c r="N57" s="1048"/>
      <c r="O57" s="1048"/>
      <c r="P57" s="1048"/>
      <c r="Q57" s="1048"/>
      <c r="R57" s="1048"/>
      <c r="S57" s="1048"/>
      <c r="T57" s="1049"/>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13" t="s">
        <v>169</v>
      </c>
      <c r="I125" s="113"/>
      <c r="J125" s="167">
        <v>43570</v>
      </c>
      <c r="K125" s="167">
        <v>43570</v>
      </c>
      <c r="L125" s="167">
        <v>43570</v>
      </c>
      <c r="M125" s="167">
        <v>43570</v>
      </c>
      <c r="N125" s="167">
        <v>43570</v>
      </c>
      <c r="O125" s="167">
        <v>43570</v>
      </c>
      <c r="P125" s="167">
        <v>43570</v>
      </c>
      <c r="Q125" s="167">
        <v>43570</v>
      </c>
      <c r="R125" s="167">
        <v>43570</v>
      </c>
      <c r="S125" s="167">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13" t="s">
        <v>170</v>
      </c>
      <c r="I126" s="113"/>
      <c r="J126" s="167">
        <v>43580</v>
      </c>
      <c r="K126" s="167">
        <v>43580</v>
      </c>
      <c r="L126" s="167">
        <v>43580</v>
      </c>
      <c r="M126" s="167">
        <v>43580</v>
      </c>
      <c r="N126" s="167">
        <v>43580</v>
      </c>
      <c r="O126" s="167">
        <v>43580</v>
      </c>
      <c r="P126" s="167">
        <v>43580</v>
      </c>
      <c r="Q126" s="167">
        <v>43580</v>
      </c>
      <c r="R126" s="167">
        <v>43580</v>
      </c>
      <c r="S126" s="167">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13" t="s">
        <v>287</v>
      </c>
      <c r="I127" s="113"/>
      <c r="J127" s="167">
        <v>43615</v>
      </c>
      <c r="K127" s="167">
        <v>43615</v>
      </c>
      <c r="L127" s="167">
        <v>43615</v>
      </c>
      <c r="M127" s="167">
        <v>43615</v>
      </c>
      <c r="N127" s="167">
        <v>43615</v>
      </c>
      <c r="O127" s="167">
        <v>43615</v>
      </c>
      <c r="P127" s="167">
        <v>43615</v>
      </c>
      <c r="Q127" s="167">
        <v>43615</v>
      </c>
      <c r="R127" s="167">
        <v>43615</v>
      </c>
      <c r="S127" s="167">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79"/>
      <c r="K574" s="679"/>
      <c r="L574" s="244"/>
      <c r="M574" s="186"/>
      <c r="N574" s="713" t="s">
        <v>898</v>
      </c>
      <c r="O574" s="186"/>
      <c r="P574" s="713" t="s">
        <v>895</v>
      </c>
      <c r="Q574" s="679"/>
      <c r="R574" s="107"/>
      <c r="S574" s="107"/>
      <c r="T574" s="107"/>
      <c r="U574" s="107"/>
      <c r="V574" s="107"/>
      <c r="W574" s="699"/>
      <c r="X574" s="699"/>
      <c r="Y574" s="699"/>
      <c r="Z574" s="699"/>
      <c r="AA574" s="783"/>
      <c r="AB574" s="783"/>
      <c r="AC574" s="783"/>
      <c r="AD574" s="699"/>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3" t="s">
        <v>897</v>
      </c>
      <c r="O575" s="244"/>
      <c r="P575" s="713" t="s">
        <v>896</v>
      </c>
      <c r="Q575" s="679"/>
      <c r="R575" s="107"/>
      <c r="S575" s="107"/>
      <c r="T575" s="107"/>
      <c r="U575" s="107"/>
      <c r="V575" s="107"/>
      <c r="W575" s="699"/>
      <c r="X575" s="699"/>
      <c r="Y575" s="699"/>
      <c r="Z575" s="699"/>
      <c r="AA575" s="783"/>
      <c r="AB575" s="783"/>
      <c r="AC575" s="783"/>
      <c r="AD575" s="699"/>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863</v>
      </c>
      <c r="O576" s="250"/>
      <c r="P576" s="250" t="s">
        <v>864</v>
      </c>
      <c r="Q576" s="679"/>
      <c r="R576" s="108"/>
      <c r="S576" s="131" t="s">
        <v>210</v>
      </c>
      <c r="T576" s="131"/>
      <c r="U576" s="250"/>
      <c r="V576" s="193" t="s">
        <v>204</v>
      </c>
      <c r="W576" s="700"/>
      <c r="X576" s="700"/>
      <c r="Y576" s="700"/>
      <c r="Z576" s="700"/>
      <c r="AA576" s="784"/>
      <c r="AB576" s="784"/>
      <c r="AC576" s="803" t="s">
        <v>953</v>
      </c>
      <c r="AD576" s="803"/>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859</v>
      </c>
      <c r="I577" s="108" t="s">
        <v>168</v>
      </c>
      <c r="J577" s="108" t="s">
        <v>211</v>
      </c>
      <c r="K577" s="108" t="s">
        <v>212</v>
      </c>
      <c r="L577" s="108" t="s">
        <v>214</v>
      </c>
      <c r="M577" s="250"/>
      <c r="N577" s="108" t="s">
        <v>213</v>
      </c>
      <c r="O577" s="250"/>
      <c r="P577" s="108" t="s">
        <v>213</v>
      </c>
      <c r="Q577" s="679"/>
      <c r="R577" s="250"/>
      <c r="S577" s="108" t="s">
        <v>216</v>
      </c>
      <c r="T577" s="108" t="s">
        <v>215</v>
      </c>
      <c r="U577" s="250"/>
      <c r="V577" s="193"/>
      <c r="W577" s="700"/>
      <c r="X577" s="700"/>
      <c r="Y577" s="700"/>
      <c r="Z577" s="700"/>
      <c r="AA577" s="784"/>
      <c r="AB577" s="784"/>
      <c r="AC577" s="798" t="s">
        <v>865</v>
      </c>
      <c r="AD577" s="798" t="s">
        <v>954</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79"/>
      <c r="R578" s="250"/>
      <c r="S578" s="108"/>
      <c r="T578" s="108"/>
      <c r="U578" s="250"/>
      <c r="V578" s="193"/>
      <c r="W578" s="700"/>
      <c r="X578" s="700"/>
      <c r="Y578" s="700"/>
      <c r="Z578" s="700"/>
      <c r="AA578" s="784"/>
      <c r="AB578" s="784"/>
      <c r="AC578" s="784"/>
      <c r="AD578" s="700"/>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877</v>
      </c>
      <c r="I580" s="132" t="s">
        <v>414</v>
      </c>
      <c r="J580" s="153">
        <v>0.72</v>
      </c>
      <c r="K580" s="800">
        <v>5.5E-2</v>
      </c>
      <c r="L580" s="130">
        <v>400</v>
      </c>
      <c r="M580" s="112"/>
      <c r="N580" s="801">
        <f t="shared" ref="N580:N611" si="316">$J580+$K580/2</f>
        <v>0.74749999999999994</v>
      </c>
      <c r="P580" s="801">
        <f t="shared" ref="P580:P611" si="317">$J580-$K580/2</f>
        <v>0.6925</v>
      </c>
      <c r="S580" s="802">
        <f>MAX($J464:$Q464)+$T464</f>
        <v>0.72000000000000008</v>
      </c>
      <c r="T580" s="802">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415</v>
      </c>
      <c r="J581" s="153">
        <v>0.72</v>
      </c>
      <c r="K581" s="800">
        <v>5.5E-2</v>
      </c>
      <c r="L581" s="130">
        <v>400</v>
      </c>
      <c r="M581" s="112"/>
      <c r="N581" s="801">
        <f t="shared" si="316"/>
        <v>0.74749999999999994</v>
      </c>
      <c r="P581" s="801">
        <f t="shared" si="317"/>
        <v>0.6925</v>
      </c>
      <c r="S581" s="802">
        <f t="shared" ref="S581:S644" si="319">MAX($J465:$Q465)+$T465</f>
        <v>0.72000000000000008</v>
      </c>
      <c r="T581" s="802">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416</v>
      </c>
      <c r="J582" s="153">
        <v>0.72</v>
      </c>
      <c r="K582" s="800">
        <v>5.5E-2</v>
      </c>
      <c r="L582" s="130">
        <v>800</v>
      </c>
      <c r="M582" s="112"/>
      <c r="N582" s="801">
        <f t="shared" si="316"/>
        <v>0.74749999999999994</v>
      </c>
      <c r="P582" s="801">
        <f t="shared" si="317"/>
        <v>0.6925</v>
      </c>
      <c r="S582" s="802">
        <f t="shared" si="319"/>
        <v>0.72000000000000008</v>
      </c>
      <c r="T582" s="802">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417</v>
      </c>
      <c r="J583" s="153">
        <v>0.72</v>
      </c>
      <c r="K583" s="800">
        <v>5.5E-2</v>
      </c>
      <c r="L583" s="130">
        <v>2000</v>
      </c>
      <c r="M583" s="112"/>
      <c r="N583" s="801">
        <f t="shared" si="316"/>
        <v>0.74749999999999994</v>
      </c>
      <c r="P583" s="801">
        <f t="shared" si="317"/>
        <v>0.6925</v>
      </c>
      <c r="S583" s="802">
        <f t="shared" si="319"/>
        <v>0.72000000000000008</v>
      </c>
      <c r="T583" s="802">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418</v>
      </c>
      <c r="J584" s="153">
        <v>0.68</v>
      </c>
      <c r="K584" s="800">
        <v>0.125</v>
      </c>
      <c r="L584" s="130">
        <v>2990</v>
      </c>
      <c r="M584" s="112"/>
      <c r="N584" s="801">
        <f t="shared" si="316"/>
        <v>0.74250000000000005</v>
      </c>
      <c r="P584" s="801">
        <f t="shared" si="317"/>
        <v>0.61750000000000005</v>
      </c>
      <c r="S584" s="802">
        <f t="shared" si="319"/>
        <v>0.72</v>
      </c>
      <c r="T584" s="802">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419</v>
      </c>
      <c r="J585" s="153">
        <v>0.66</v>
      </c>
      <c r="K585" s="800">
        <v>0.105</v>
      </c>
      <c r="L585" s="130">
        <v>3800</v>
      </c>
      <c r="M585" s="112"/>
      <c r="N585" s="801">
        <f t="shared" si="316"/>
        <v>0.71250000000000002</v>
      </c>
      <c r="P585" s="801">
        <f t="shared" si="317"/>
        <v>0.60750000000000004</v>
      </c>
      <c r="S585" s="802">
        <f t="shared" si="319"/>
        <v>0.63500000000000001</v>
      </c>
      <c r="T585" s="802">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420</v>
      </c>
      <c r="J586" s="153">
        <v>0.61</v>
      </c>
      <c r="K586" s="800">
        <v>0.105</v>
      </c>
      <c r="L586" s="130">
        <v>2500</v>
      </c>
      <c r="M586" s="112"/>
      <c r="N586" s="801">
        <f t="shared" si="316"/>
        <v>0.66249999999999998</v>
      </c>
      <c r="P586" s="801">
        <f t="shared" si="317"/>
        <v>0.5575</v>
      </c>
      <c r="S586" s="802">
        <f t="shared" si="319"/>
        <v>0.61</v>
      </c>
      <c r="T586" s="802">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421</v>
      </c>
      <c r="J587" s="153">
        <v>0.56999999999999995</v>
      </c>
      <c r="K587" s="800">
        <v>8.5000000000000006E-2</v>
      </c>
      <c r="L587" s="130">
        <v>1500</v>
      </c>
      <c r="M587" s="112"/>
      <c r="N587" s="801">
        <f t="shared" si="316"/>
        <v>0.61249999999999993</v>
      </c>
      <c r="P587" s="801">
        <f t="shared" si="317"/>
        <v>0.52749999999999997</v>
      </c>
      <c r="S587" s="802">
        <f t="shared" si="319"/>
        <v>0.6</v>
      </c>
      <c r="T587" s="802">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422</v>
      </c>
      <c r="J588" s="153">
        <v>0.54</v>
      </c>
      <c r="K588" s="800">
        <v>0.06</v>
      </c>
      <c r="L588" s="130">
        <v>800</v>
      </c>
      <c r="M588" s="112"/>
      <c r="N588" s="801">
        <f t="shared" si="316"/>
        <v>0.57000000000000006</v>
      </c>
      <c r="P588" s="801">
        <f t="shared" si="317"/>
        <v>0.51</v>
      </c>
      <c r="S588" s="802">
        <f t="shared" si="319"/>
        <v>0.58000000000000007</v>
      </c>
      <c r="T588" s="802">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423</v>
      </c>
      <c r="J589" s="189">
        <v>0.52</v>
      </c>
      <c r="K589" s="800">
        <v>0.04</v>
      </c>
      <c r="L589" s="130">
        <v>650</v>
      </c>
      <c r="M589" s="112"/>
      <c r="N589" s="801">
        <f t="shared" si="316"/>
        <v>0.54</v>
      </c>
      <c r="P589" s="801">
        <f t="shared" si="317"/>
        <v>0.5</v>
      </c>
      <c r="S589" s="802">
        <f t="shared" si="319"/>
        <v>0.55000000000000004</v>
      </c>
      <c r="T589" s="802">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427</v>
      </c>
      <c r="I590" s="132" t="s">
        <v>414</v>
      </c>
      <c r="J590" s="153">
        <v>0.68</v>
      </c>
      <c r="K590" s="800">
        <v>0.05</v>
      </c>
      <c r="L590" s="130">
        <v>150</v>
      </c>
      <c r="M590" s="112"/>
      <c r="N590" s="385">
        <f t="shared" si="316"/>
        <v>0.70500000000000007</v>
      </c>
      <c r="P590" s="385">
        <f t="shared" si="317"/>
        <v>0.65500000000000003</v>
      </c>
      <c r="S590" s="802">
        <f t="shared" si="319"/>
        <v>0.68</v>
      </c>
      <c r="T590" s="802">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415</v>
      </c>
      <c r="J591" s="153">
        <v>0.68</v>
      </c>
      <c r="K591" s="800">
        <v>0.05</v>
      </c>
      <c r="L591" s="130">
        <v>100</v>
      </c>
      <c r="M591" s="112"/>
      <c r="N591" s="385">
        <f t="shared" si="316"/>
        <v>0.70500000000000007</v>
      </c>
      <c r="P591" s="385">
        <f t="shared" si="317"/>
        <v>0.65500000000000003</v>
      </c>
      <c r="S591" s="802">
        <f t="shared" si="319"/>
        <v>0.68</v>
      </c>
      <c r="T591" s="802">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416</v>
      </c>
      <c r="J592" s="153">
        <v>0.68</v>
      </c>
      <c r="K592" s="800">
        <v>0.05</v>
      </c>
      <c r="L592" s="130">
        <v>200</v>
      </c>
      <c r="M592" s="112"/>
      <c r="N592" s="385">
        <f t="shared" si="316"/>
        <v>0.70500000000000007</v>
      </c>
      <c r="P592" s="385">
        <f t="shared" si="317"/>
        <v>0.65500000000000003</v>
      </c>
      <c r="S592" s="802">
        <f t="shared" si="319"/>
        <v>0.68</v>
      </c>
      <c r="T592" s="802">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417</v>
      </c>
      <c r="J593" s="153">
        <v>0.68</v>
      </c>
      <c r="K593" s="800">
        <v>0.05</v>
      </c>
      <c r="L593" s="130">
        <v>300</v>
      </c>
      <c r="M593" s="112"/>
      <c r="N593" s="385">
        <f t="shared" si="316"/>
        <v>0.70500000000000007</v>
      </c>
      <c r="P593" s="385">
        <f t="shared" si="317"/>
        <v>0.65500000000000003</v>
      </c>
      <c r="S593" s="802">
        <f t="shared" si="319"/>
        <v>0.68</v>
      </c>
      <c r="T593" s="802">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418</v>
      </c>
      <c r="J594" s="153">
        <v>0.67</v>
      </c>
      <c r="K594" s="800">
        <v>0.1</v>
      </c>
      <c r="L594" s="130">
        <v>1000</v>
      </c>
      <c r="M594" s="112"/>
      <c r="N594" s="385">
        <f t="shared" si="316"/>
        <v>0.72000000000000008</v>
      </c>
      <c r="P594" s="385">
        <f t="shared" si="317"/>
        <v>0.62</v>
      </c>
      <c r="S594" s="802">
        <f t="shared" si="319"/>
        <v>0.66999999999999993</v>
      </c>
      <c r="T594" s="802">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419</v>
      </c>
      <c r="J595" s="153">
        <v>0.6</v>
      </c>
      <c r="K595" s="800">
        <v>0.15</v>
      </c>
      <c r="L595" s="130">
        <v>4000</v>
      </c>
      <c r="M595" s="112"/>
      <c r="N595" s="385">
        <f t="shared" si="316"/>
        <v>0.67499999999999993</v>
      </c>
      <c r="P595" s="385">
        <f t="shared" si="317"/>
        <v>0.52500000000000002</v>
      </c>
      <c r="S595" s="802">
        <f t="shared" si="319"/>
        <v>0.56499999999999995</v>
      </c>
      <c r="T595" s="802">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420</v>
      </c>
      <c r="J596" s="153">
        <v>0.56999999999999995</v>
      </c>
      <c r="K596" s="800">
        <v>0.15</v>
      </c>
      <c r="L596" s="130">
        <v>3500</v>
      </c>
      <c r="M596" s="112"/>
      <c r="N596" s="385">
        <f t="shared" si="316"/>
        <v>0.64499999999999991</v>
      </c>
      <c r="P596" s="385">
        <f t="shared" si="317"/>
        <v>0.49499999999999994</v>
      </c>
      <c r="S596" s="802">
        <f t="shared" si="319"/>
        <v>0.53999999999999992</v>
      </c>
      <c r="T596" s="802">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421</v>
      </c>
      <c r="J597" s="153">
        <v>0.54</v>
      </c>
      <c r="K597" s="800">
        <v>0.1</v>
      </c>
      <c r="L597" s="130">
        <v>2200</v>
      </c>
      <c r="M597" s="112"/>
      <c r="N597" s="385">
        <f t="shared" si="316"/>
        <v>0.59000000000000008</v>
      </c>
      <c r="P597" s="385">
        <f t="shared" si="317"/>
        <v>0.49000000000000005</v>
      </c>
      <c r="S597" s="802">
        <f t="shared" si="319"/>
        <v>0.57999999999999996</v>
      </c>
      <c r="T597" s="802">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422</v>
      </c>
      <c r="J598" s="153">
        <v>0.52</v>
      </c>
      <c r="K598" s="800">
        <v>7.0000000000000007E-2</v>
      </c>
      <c r="L598" s="130">
        <v>1200</v>
      </c>
      <c r="M598" s="112"/>
      <c r="N598" s="385">
        <f t="shared" si="316"/>
        <v>0.55500000000000005</v>
      </c>
      <c r="P598" s="385">
        <f t="shared" si="317"/>
        <v>0.48499999999999999</v>
      </c>
      <c r="S598" s="802">
        <f t="shared" si="319"/>
        <v>0.57999999999999996</v>
      </c>
      <c r="T598" s="802">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423</v>
      </c>
      <c r="J599" s="189">
        <v>0.5</v>
      </c>
      <c r="K599" s="800">
        <v>0.05</v>
      </c>
      <c r="L599" s="130">
        <v>850</v>
      </c>
      <c r="M599" s="112"/>
      <c r="N599" s="385">
        <f t="shared" si="316"/>
        <v>0.52500000000000002</v>
      </c>
      <c r="P599" s="385">
        <f t="shared" si="317"/>
        <v>0.47499999999999998</v>
      </c>
      <c r="S599" s="802">
        <f t="shared" si="319"/>
        <v>0.55000000000000004</v>
      </c>
      <c r="T599" s="802">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845</v>
      </c>
      <c r="I600" s="132" t="s">
        <v>414</v>
      </c>
      <c r="J600" s="153">
        <v>0.68</v>
      </c>
      <c r="K600" s="800">
        <v>0.05</v>
      </c>
      <c r="L600" s="130">
        <v>150</v>
      </c>
      <c r="M600" s="112"/>
      <c r="N600" s="385">
        <f t="shared" si="316"/>
        <v>0.70500000000000007</v>
      </c>
      <c r="P600" s="385">
        <f t="shared" si="317"/>
        <v>0.65500000000000003</v>
      </c>
      <c r="S600" s="802">
        <f t="shared" si="319"/>
        <v>0.68</v>
      </c>
      <c r="T600" s="802">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415</v>
      </c>
      <c r="J601" s="153">
        <v>0.68</v>
      </c>
      <c r="K601" s="800">
        <v>0.05</v>
      </c>
      <c r="L601" s="130">
        <v>100</v>
      </c>
      <c r="M601" s="112"/>
      <c r="N601" s="385">
        <f t="shared" si="316"/>
        <v>0.70500000000000007</v>
      </c>
      <c r="P601" s="385">
        <f t="shared" si="317"/>
        <v>0.65500000000000003</v>
      </c>
      <c r="S601" s="802">
        <f t="shared" si="319"/>
        <v>0.68</v>
      </c>
      <c r="T601" s="802">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416</v>
      </c>
      <c r="J602" s="153">
        <v>0.68</v>
      </c>
      <c r="K602" s="800">
        <v>0.05</v>
      </c>
      <c r="L602" s="130">
        <v>200</v>
      </c>
      <c r="M602" s="112"/>
      <c r="N602" s="385">
        <f t="shared" si="316"/>
        <v>0.70500000000000007</v>
      </c>
      <c r="P602" s="385">
        <f t="shared" si="317"/>
        <v>0.65500000000000003</v>
      </c>
      <c r="S602" s="802">
        <f t="shared" si="319"/>
        <v>0.68</v>
      </c>
      <c r="T602" s="802">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417</v>
      </c>
      <c r="J603" s="153">
        <v>0.68</v>
      </c>
      <c r="K603" s="800">
        <v>0.05</v>
      </c>
      <c r="L603" s="130">
        <v>300</v>
      </c>
      <c r="M603" s="112"/>
      <c r="N603" s="385">
        <f t="shared" si="316"/>
        <v>0.70500000000000007</v>
      </c>
      <c r="P603" s="385">
        <f t="shared" si="317"/>
        <v>0.65500000000000003</v>
      </c>
      <c r="S603" s="802">
        <f t="shared" si="319"/>
        <v>0.68</v>
      </c>
      <c r="T603" s="802">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418</v>
      </c>
      <c r="J604" s="153">
        <v>0.67</v>
      </c>
      <c r="K604" s="800">
        <v>0.1</v>
      </c>
      <c r="L604" s="130">
        <v>1000</v>
      </c>
      <c r="M604" s="112"/>
      <c r="N604" s="385">
        <f t="shared" si="316"/>
        <v>0.72000000000000008</v>
      </c>
      <c r="P604" s="385">
        <f t="shared" si="317"/>
        <v>0.62</v>
      </c>
      <c r="S604" s="802">
        <f t="shared" si="319"/>
        <v>0.66999999999999993</v>
      </c>
      <c r="T604" s="802">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419</v>
      </c>
      <c r="J605" s="153">
        <v>0.6</v>
      </c>
      <c r="K605" s="800">
        <v>0.15</v>
      </c>
      <c r="L605" s="130">
        <v>4000</v>
      </c>
      <c r="M605" s="112"/>
      <c r="N605" s="385">
        <f t="shared" si="316"/>
        <v>0.67499999999999993</v>
      </c>
      <c r="P605" s="385">
        <f t="shared" si="317"/>
        <v>0.52500000000000002</v>
      </c>
      <c r="S605" s="802">
        <f t="shared" si="319"/>
        <v>0.56499999999999995</v>
      </c>
      <c r="T605" s="802">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420</v>
      </c>
      <c r="J606" s="153">
        <v>0.56999999999999995</v>
      </c>
      <c r="K606" s="800">
        <v>0.15</v>
      </c>
      <c r="L606" s="130">
        <v>3500</v>
      </c>
      <c r="M606" s="112"/>
      <c r="N606" s="385">
        <f t="shared" si="316"/>
        <v>0.64499999999999991</v>
      </c>
      <c r="P606" s="385">
        <f t="shared" si="317"/>
        <v>0.49499999999999994</v>
      </c>
      <c r="S606" s="802">
        <f t="shared" si="319"/>
        <v>0.53999999999999992</v>
      </c>
      <c r="T606" s="802">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421</v>
      </c>
      <c r="J607" s="153">
        <v>0.54</v>
      </c>
      <c r="K607" s="800">
        <v>0.1</v>
      </c>
      <c r="L607" s="130">
        <v>2200</v>
      </c>
      <c r="M607" s="112"/>
      <c r="N607" s="385">
        <f t="shared" si="316"/>
        <v>0.59000000000000008</v>
      </c>
      <c r="P607" s="385">
        <f t="shared" si="317"/>
        <v>0.49000000000000005</v>
      </c>
      <c r="S607" s="802">
        <f t="shared" si="319"/>
        <v>0.57999999999999996</v>
      </c>
      <c r="T607" s="802">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422</v>
      </c>
      <c r="J608" s="153">
        <v>0.52</v>
      </c>
      <c r="K608" s="800">
        <v>7.0000000000000007E-2</v>
      </c>
      <c r="L608" s="130">
        <v>1200</v>
      </c>
      <c r="M608" s="112"/>
      <c r="N608" s="385">
        <f t="shared" si="316"/>
        <v>0.55500000000000005</v>
      </c>
      <c r="P608" s="385">
        <f t="shared" si="317"/>
        <v>0.48499999999999999</v>
      </c>
      <c r="S608" s="802">
        <f t="shared" si="319"/>
        <v>0.57999999999999996</v>
      </c>
      <c r="T608" s="802">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423</v>
      </c>
      <c r="J609" s="189">
        <v>0.5</v>
      </c>
      <c r="K609" s="800">
        <v>0.05</v>
      </c>
      <c r="L609" s="130">
        <v>850</v>
      </c>
      <c r="M609" s="112"/>
      <c r="N609" s="385">
        <f t="shared" si="316"/>
        <v>0.52500000000000002</v>
      </c>
      <c r="P609" s="385">
        <f t="shared" si="317"/>
        <v>0.47499999999999998</v>
      </c>
      <c r="S609" s="802">
        <f t="shared" si="319"/>
        <v>0.55000000000000004</v>
      </c>
      <c r="T609" s="802">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846</v>
      </c>
      <c r="I610" s="132" t="s">
        <v>414</v>
      </c>
      <c r="J610" s="153">
        <v>0.68</v>
      </c>
      <c r="K610" s="800">
        <v>0.05</v>
      </c>
      <c r="L610" s="130">
        <v>150</v>
      </c>
      <c r="M610" s="112"/>
      <c r="N610" s="385">
        <f t="shared" si="316"/>
        <v>0.70500000000000007</v>
      </c>
      <c r="P610" s="385">
        <f t="shared" si="317"/>
        <v>0.65500000000000003</v>
      </c>
      <c r="S610" s="802">
        <f t="shared" si="319"/>
        <v>0.68</v>
      </c>
      <c r="T610" s="802">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415</v>
      </c>
      <c r="J611" s="153">
        <v>0.68</v>
      </c>
      <c r="K611" s="800">
        <v>0.05</v>
      </c>
      <c r="L611" s="130">
        <v>100</v>
      </c>
      <c r="M611" s="112"/>
      <c r="N611" s="385">
        <f t="shared" si="316"/>
        <v>0.70500000000000007</v>
      </c>
      <c r="P611" s="385">
        <f t="shared" si="317"/>
        <v>0.65500000000000003</v>
      </c>
      <c r="S611" s="802">
        <f t="shared" si="319"/>
        <v>0.68</v>
      </c>
      <c r="T611" s="802">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416</v>
      </c>
      <c r="J612" s="153">
        <v>0.68</v>
      </c>
      <c r="K612" s="800">
        <v>0.05</v>
      </c>
      <c r="L612" s="130">
        <v>200</v>
      </c>
      <c r="M612" s="112"/>
      <c r="N612" s="385">
        <f t="shared" ref="N612:N643" si="324">$J612+$K612/2</f>
        <v>0.70500000000000007</v>
      </c>
      <c r="P612" s="385">
        <f t="shared" ref="P612:P643" si="325">$J612-$K612/2</f>
        <v>0.65500000000000003</v>
      </c>
      <c r="S612" s="802">
        <f t="shared" si="319"/>
        <v>0.68</v>
      </c>
      <c r="T612" s="802">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417</v>
      </c>
      <c r="J613" s="153">
        <v>0.68</v>
      </c>
      <c r="K613" s="800">
        <v>0.05</v>
      </c>
      <c r="L613" s="130">
        <v>300</v>
      </c>
      <c r="M613" s="112"/>
      <c r="N613" s="385">
        <f t="shared" si="324"/>
        <v>0.70500000000000007</v>
      </c>
      <c r="P613" s="385">
        <f t="shared" si="325"/>
        <v>0.65500000000000003</v>
      </c>
      <c r="S613" s="802">
        <f t="shared" si="319"/>
        <v>0.68</v>
      </c>
      <c r="T613" s="802">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418</v>
      </c>
      <c r="J614" s="153">
        <v>0.67</v>
      </c>
      <c r="K614" s="800">
        <v>0.1</v>
      </c>
      <c r="L614" s="130">
        <v>1000</v>
      </c>
      <c r="M614" s="112"/>
      <c r="N614" s="385">
        <f t="shared" si="324"/>
        <v>0.72000000000000008</v>
      </c>
      <c r="P614" s="385">
        <f t="shared" si="325"/>
        <v>0.62</v>
      </c>
      <c r="S614" s="802">
        <f t="shared" si="319"/>
        <v>0.66999999999999993</v>
      </c>
      <c r="T614" s="802">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419</v>
      </c>
      <c r="J615" s="153">
        <v>0.6</v>
      </c>
      <c r="K615" s="800">
        <v>0.15</v>
      </c>
      <c r="L615" s="130">
        <v>4000</v>
      </c>
      <c r="M615" s="112"/>
      <c r="N615" s="385">
        <f t="shared" si="324"/>
        <v>0.67499999999999993</v>
      </c>
      <c r="P615" s="385">
        <f t="shared" si="325"/>
        <v>0.52500000000000002</v>
      </c>
      <c r="S615" s="802">
        <f t="shared" si="319"/>
        <v>0.56499999999999995</v>
      </c>
      <c r="T615" s="802">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420</v>
      </c>
      <c r="J616" s="153">
        <v>0.56999999999999995</v>
      </c>
      <c r="K616" s="800">
        <v>0.15</v>
      </c>
      <c r="L616" s="130">
        <v>3500</v>
      </c>
      <c r="M616" s="112"/>
      <c r="N616" s="385">
        <f t="shared" si="324"/>
        <v>0.64499999999999991</v>
      </c>
      <c r="P616" s="385">
        <f t="shared" si="325"/>
        <v>0.49499999999999994</v>
      </c>
      <c r="S616" s="802">
        <f t="shared" si="319"/>
        <v>0.53999999999999992</v>
      </c>
      <c r="T616" s="802">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421</v>
      </c>
      <c r="J617" s="153">
        <v>0.54</v>
      </c>
      <c r="K617" s="800">
        <v>0.1</v>
      </c>
      <c r="L617" s="130">
        <v>2200</v>
      </c>
      <c r="M617" s="112"/>
      <c r="N617" s="385">
        <f t="shared" si="324"/>
        <v>0.59000000000000008</v>
      </c>
      <c r="P617" s="385">
        <f t="shared" si="325"/>
        <v>0.49000000000000005</v>
      </c>
      <c r="S617" s="802">
        <f t="shared" si="319"/>
        <v>0.57999999999999996</v>
      </c>
      <c r="T617" s="802">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422</v>
      </c>
      <c r="J618" s="153">
        <v>0.52</v>
      </c>
      <c r="K618" s="800">
        <v>7.0000000000000007E-2</v>
      </c>
      <c r="L618" s="130">
        <v>1200</v>
      </c>
      <c r="M618" s="112"/>
      <c r="N618" s="385">
        <f t="shared" si="324"/>
        <v>0.55500000000000005</v>
      </c>
      <c r="P618" s="385">
        <f t="shared" si="325"/>
        <v>0.48499999999999999</v>
      </c>
      <c r="S618" s="802">
        <f t="shared" si="319"/>
        <v>0.57999999999999996</v>
      </c>
      <c r="T618" s="802">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423</v>
      </c>
      <c r="J619" s="189">
        <v>0.5</v>
      </c>
      <c r="K619" s="800">
        <v>0.05</v>
      </c>
      <c r="L619" s="130">
        <v>850</v>
      </c>
      <c r="M619" s="112"/>
      <c r="N619" s="385">
        <f t="shared" si="324"/>
        <v>0.52500000000000002</v>
      </c>
      <c r="P619" s="385">
        <f t="shared" si="325"/>
        <v>0.47499999999999998</v>
      </c>
      <c r="S619" s="802">
        <f t="shared" si="319"/>
        <v>0.55000000000000004</v>
      </c>
      <c r="T619" s="802">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847</v>
      </c>
      <c r="I620" s="132" t="s">
        <v>414</v>
      </c>
      <c r="J620" s="153">
        <v>0.68</v>
      </c>
      <c r="K620" s="800">
        <v>0.05</v>
      </c>
      <c r="L620" s="130">
        <v>150</v>
      </c>
      <c r="M620" s="112"/>
      <c r="N620" s="385">
        <f t="shared" si="324"/>
        <v>0.70500000000000007</v>
      </c>
      <c r="P620" s="385">
        <f t="shared" si="325"/>
        <v>0.65500000000000003</v>
      </c>
      <c r="S620" s="802">
        <f t="shared" si="319"/>
        <v>0.68</v>
      </c>
      <c r="T620" s="802">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415</v>
      </c>
      <c r="J621" s="153">
        <v>0.68</v>
      </c>
      <c r="K621" s="800">
        <v>0.05</v>
      </c>
      <c r="L621" s="130">
        <v>100</v>
      </c>
      <c r="M621" s="112"/>
      <c r="N621" s="385">
        <f t="shared" si="324"/>
        <v>0.70500000000000007</v>
      </c>
      <c r="P621" s="385">
        <f t="shared" si="325"/>
        <v>0.65500000000000003</v>
      </c>
      <c r="S621" s="802">
        <f t="shared" si="319"/>
        <v>0.68</v>
      </c>
      <c r="T621" s="802">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416</v>
      </c>
      <c r="J622" s="153">
        <v>0.68</v>
      </c>
      <c r="K622" s="800">
        <v>0.05</v>
      </c>
      <c r="L622" s="130">
        <v>200</v>
      </c>
      <c r="M622" s="112"/>
      <c r="N622" s="385">
        <f t="shared" si="324"/>
        <v>0.70500000000000007</v>
      </c>
      <c r="P622" s="385">
        <f t="shared" si="325"/>
        <v>0.65500000000000003</v>
      </c>
      <c r="S622" s="802">
        <f t="shared" si="319"/>
        <v>0.68</v>
      </c>
      <c r="T622" s="802">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417</v>
      </c>
      <c r="J623" s="153">
        <v>0.68</v>
      </c>
      <c r="K623" s="800">
        <v>0.05</v>
      </c>
      <c r="L623" s="130">
        <v>300</v>
      </c>
      <c r="M623" s="112"/>
      <c r="N623" s="385">
        <f t="shared" si="324"/>
        <v>0.70500000000000007</v>
      </c>
      <c r="P623" s="385">
        <f t="shared" si="325"/>
        <v>0.65500000000000003</v>
      </c>
      <c r="S623" s="802">
        <f t="shared" si="319"/>
        <v>0.68</v>
      </c>
      <c r="T623" s="802">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418</v>
      </c>
      <c r="J624" s="153">
        <v>0.67</v>
      </c>
      <c r="K624" s="800">
        <v>0.1</v>
      </c>
      <c r="L624" s="130">
        <v>1000</v>
      </c>
      <c r="M624" s="112"/>
      <c r="N624" s="385">
        <f t="shared" si="324"/>
        <v>0.72000000000000008</v>
      </c>
      <c r="P624" s="385">
        <f t="shared" si="325"/>
        <v>0.62</v>
      </c>
      <c r="S624" s="802">
        <f t="shared" si="319"/>
        <v>0.66999999999999993</v>
      </c>
      <c r="T624" s="802">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419</v>
      </c>
      <c r="J625" s="153">
        <v>0.6</v>
      </c>
      <c r="K625" s="800">
        <v>0.15</v>
      </c>
      <c r="L625" s="130">
        <v>4000</v>
      </c>
      <c r="M625" s="112"/>
      <c r="N625" s="385">
        <f t="shared" si="324"/>
        <v>0.67499999999999993</v>
      </c>
      <c r="P625" s="385">
        <f t="shared" si="325"/>
        <v>0.52500000000000002</v>
      </c>
      <c r="S625" s="802">
        <f t="shared" si="319"/>
        <v>0.56499999999999995</v>
      </c>
      <c r="T625" s="802">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420</v>
      </c>
      <c r="J626" s="153">
        <v>0.56999999999999995</v>
      </c>
      <c r="K626" s="800">
        <v>0.15</v>
      </c>
      <c r="L626" s="130">
        <v>3500</v>
      </c>
      <c r="M626" s="112"/>
      <c r="N626" s="385">
        <f t="shared" si="324"/>
        <v>0.64499999999999991</v>
      </c>
      <c r="P626" s="385">
        <f t="shared" si="325"/>
        <v>0.49499999999999994</v>
      </c>
      <c r="S626" s="802">
        <f t="shared" si="319"/>
        <v>0.53999999999999992</v>
      </c>
      <c r="T626" s="802">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421</v>
      </c>
      <c r="J627" s="153">
        <v>0.54</v>
      </c>
      <c r="K627" s="800">
        <v>0.1</v>
      </c>
      <c r="L627" s="130">
        <v>2200</v>
      </c>
      <c r="M627" s="112"/>
      <c r="N627" s="385">
        <f t="shared" si="324"/>
        <v>0.59000000000000008</v>
      </c>
      <c r="P627" s="385">
        <f t="shared" si="325"/>
        <v>0.49000000000000005</v>
      </c>
      <c r="S627" s="802">
        <f t="shared" si="319"/>
        <v>0.57999999999999996</v>
      </c>
      <c r="T627" s="802">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422</v>
      </c>
      <c r="J628" s="153">
        <v>0.52</v>
      </c>
      <c r="K628" s="800">
        <v>7.0000000000000007E-2</v>
      </c>
      <c r="L628" s="130">
        <v>1200</v>
      </c>
      <c r="M628" s="112"/>
      <c r="N628" s="385">
        <f t="shared" si="324"/>
        <v>0.55500000000000005</v>
      </c>
      <c r="P628" s="385">
        <f t="shared" si="325"/>
        <v>0.48499999999999999</v>
      </c>
      <c r="S628" s="802">
        <f t="shared" si="319"/>
        <v>0.57999999999999996</v>
      </c>
      <c r="T628" s="802">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423</v>
      </c>
      <c r="J629" s="189">
        <v>0.5</v>
      </c>
      <c r="K629" s="800">
        <v>0.05</v>
      </c>
      <c r="L629" s="130">
        <v>850</v>
      </c>
      <c r="M629" s="112"/>
      <c r="N629" s="385">
        <f t="shared" si="324"/>
        <v>0.52500000000000002</v>
      </c>
      <c r="P629" s="385">
        <f t="shared" si="325"/>
        <v>0.47499999999999998</v>
      </c>
      <c r="S629" s="802">
        <f t="shared" si="319"/>
        <v>0.55000000000000004</v>
      </c>
      <c r="T629" s="802">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848</v>
      </c>
      <c r="I630" s="132" t="s">
        <v>414</v>
      </c>
      <c r="J630" s="153">
        <v>0.68</v>
      </c>
      <c r="K630" s="800">
        <v>0.05</v>
      </c>
      <c r="L630" s="130">
        <v>150</v>
      </c>
      <c r="M630" s="112"/>
      <c r="N630" s="385">
        <f t="shared" si="324"/>
        <v>0.70500000000000007</v>
      </c>
      <c r="P630" s="385">
        <f t="shared" si="325"/>
        <v>0.65500000000000003</v>
      </c>
      <c r="S630" s="802">
        <f t="shared" si="319"/>
        <v>0.68</v>
      </c>
      <c r="T630" s="802">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415</v>
      </c>
      <c r="J631" s="153">
        <v>0.68</v>
      </c>
      <c r="K631" s="800">
        <v>0.05</v>
      </c>
      <c r="L631" s="130">
        <v>100</v>
      </c>
      <c r="M631" s="112"/>
      <c r="N631" s="385">
        <f t="shared" si="324"/>
        <v>0.70500000000000007</v>
      </c>
      <c r="P631" s="385">
        <f t="shared" si="325"/>
        <v>0.65500000000000003</v>
      </c>
      <c r="S631" s="802">
        <f t="shared" si="319"/>
        <v>0.68</v>
      </c>
      <c r="T631" s="802">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416</v>
      </c>
      <c r="J632" s="153">
        <v>0.68</v>
      </c>
      <c r="K632" s="800">
        <v>0.05</v>
      </c>
      <c r="L632" s="130">
        <v>200</v>
      </c>
      <c r="M632" s="112"/>
      <c r="N632" s="385">
        <f t="shared" si="324"/>
        <v>0.70500000000000007</v>
      </c>
      <c r="P632" s="385">
        <f t="shared" si="325"/>
        <v>0.65500000000000003</v>
      </c>
      <c r="S632" s="802">
        <f t="shared" si="319"/>
        <v>0.68</v>
      </c>
      <c r="T632" s="802">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417</v>
      </c>
      <c r="J633" s="153">
        <v>0.68</v>
      </c>
      <c r="K633" s="800">
        <v>0.05</v>
      </c>
      <c r="L633" s="130">
        <v>300</v>
      </c>
      <c r="M633" s="112"/>
      <c r="N633" s="385">
        <f t="shared" si="324"/>
        <v>0.70500000000000007</v>
      </c>
      <c r="P633" s="385">
        <f t="shared" si="325"/>
        <v>0.65500000000000003</v>
      </c>
      <c r="S633" s="802">
        <f t="shared" si="319"/>
        <v>0.68</v>
      </c>
      <c r="T633" s="802">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418</v>
      </c>
      <c r="J634" s="153">
        <v>0.67</v>
      </c>
      <c r="K634" s="800">
        <v>0.1</v>
      </c>
      <c r="L634" s="130">
        <v>1000</v>
      </c>
      <c r="M634" s="112"/>
      <c r="N634" s="385">
        <f t="shared" si="324"/>
        <v>0.72000000000000008</v>
      </c>
      <c r="P634" s="385">
        <f t="shared" si="325"/>
        <v>0.62</v>
      </c>
      <c r="S634" s="802">
        <f t="shared" si="319"/>
        <v>0.66999999999999993</v>
      </c>
      <c r="T634" s="802">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419</v>
      </c>
      <c r="J635" s="153">
        <v>0.6</v>
      </c>
      <c r="K635" s="800">
        <v>0.15</v>
      </c>
      <c r="L635" s="130">
        <v>4000</v>
      </c>
      <c r="M635" s="112"/>
      <c r="N635" s="385">
        <f t="shared" si="324"/>
        <v>0.67499999999999993</v>
      </c>
      <c r="P635" s="385">
        <f t="shared" si="325"/>
        <v>0.52500000000000002</v>
      </c>
      <c r="S635" s="802">
        <f t="shared" si="319"/>
        <v>0.56499999999999995</v>
      </c>
      <c r="T635" s="802">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420</v>
      </c>
      <c r="J636" s="153">
        <v>0.56999999999999995</v>
      </c>
      <c r="K636" s="800">
        <v>0.15</v>
      </c>
      <c r="L636" s="130">
        <v>3500</v>
      </c>
      <c r="M636" s="112"/>
      <c r="N636" s="385">
        <f t="shared" si="324"/>
        <v>0.64499999999999991</v>
      </c>
      <c r="P636" s="385">
        <f t="shared" si="325"/>
        <v>0.49499999999999994</v>
      </c>
      <c r="S636" s="802">
        <f t="shared" si="319"/>
        <v>0.53999999999999992</v>
      </c>
      <c r="T636" s="802">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421</v>
      </c>
      <c r="J637" s="153">
        <v>0.54</v>
      </c>
      <c r="K637" s="800">
        <v>0.1</v>
      </c>
      <c r="L637" s="130">
        <v>2200</v>
      </c>
      <c r="M637" s="112"/>
      <c r="N637" s="385">
        <f t="shared" si="324"/>
        <v>0.59000000000000008</v>
      </c>
      <c r="P637" s="385">
        <f t="shared" si="325"/>
        <v>0.49000000000000005</v>
      </c>
      <c r="S637" s="802">
        <f t="shared" si="319"/>
        <v>0.57999999999999996</v>
      </c>
      <c r="T637" s="802">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422</v>
      </c>
      <c r="J638" s="153">
        <v>0.52</v>
      </c>
      <c r="K638" s="800">
        <v>7.0000000000000007E-2</v>
      </c>
      <c r="L638" s="130">
        <v>1200</v>
      </c>
      <c r="M638" s="112"/>
      <c r="N638" s="385">
        <f t="shared" si="324"/>
        <v>0.55500000000000005</v>
      </c>
      <c r="P638" s="385">
        <f t="shared" si="325"/>
        <v>0.48499999999999999</v>
      </c>
      <c r="S638" s="802">
        <f t="shared" si="319"/>
        <v>0.57999999999999996</v>
      </c>
      <c r="T638" s="802">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423</v>
      </c>
      <c r="J639" s="189">
        <v>0.5</v>
      </c>
      <c r="K639" s="800">
        <v>0.05</v>
      </c>
      <c r="L639" s="130">
        <v>850</v>
      </c>
      <c r="M639" s="112"/>
      <c r="N639" s="385">
        <f t="shared" si="324"/>
        <v>0.52500000000000002</v>
      </c>
      <c r="P639" s="385">
        <f t="shared" si="325"/>
        <v>0.47499999999999998</v>
      </c>
      <c r="S639" s="802">
        <f t="shared" si="319"/>
        <v>0.55000000000000004</v>
      </c>
      <c r="T639" s="802">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849</v>
      </c>
      <c r="I640" s="132" t="s">
        <v>414</v>
      </c>
      <c r="J640" s="153">
        <v>0.68</v>
      </c>
      <c r="K640" s="800">
        <v>0.05</v>
      </c>
      <c r="L640" s="130">
        <v>150</v>
      </c>
      <c r="M640" s="112"/>
      <c r="N640" s="385">
        <f t="shared" si="324"/>
        <v>0.70500000000000007</v>
      </c>
      <c r="P640" s="385">
        <f t="shared" si="325"/>
        <v>0.65500000000000003</v>
      </c>
      <c r="S640" s="802">
        <f t="shared" si="319"/>
        <v>0.68</v>
      </c>
      <c r="T640" s="802">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415</v>
      </c>
      <c r="J641" s="153">
        <v>0.68</v>
      </c>
      <c r="K641" s="800">
        <v>0.05</v>
      </c>
      <c r="L641" s="130">
        <v>100</v>
      </c>
      <c r="M641" s="112"/>
      <c r="N641" s="385">
        <f t="shared" si="324"/>
        <v>0.70500000000000007</v>
      </c>
      <c r="P641" s="385">
        <f t="shared" si="325"/>
        <v>0.65500000000000003</v>
      </c>
      <c r="S641" s="802">
        <f t="shared" si="319"/>
        <v>0.68</v>
      </c>
      <c r="T641" s="802">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416</v>
      </c>
      <c r="J642" s="153">
        <v>0.68</v>
      </c>
      <c r="K642" s="800">
        <v>0.05</v>
      </c>
      <c r="L642" s="130">
        <v>200</v>
      </c>
      <c r="M642" s="112"/>
      <c r="N642" s="385">
        <f t="shared" si="324"/>
        <v>0.70500000000000007</v>
      </c>
      <c r="P642" s="385">
        <f t="shared" si="325"/>
        <v>0.65500000000000003</v>
      </c>
      <c r="S642" s="802">
        <f t="shared" si="319"/>
        <v>0.68</v>
      </c>
      <c r="T642" s="802">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417</v>
      </c>
      <c r="J643" s="153">
        <v>0.68</v>
      </c>
      <c r="K643" s="800">
        <v>0.05</v>
      </c>
      <c r="L643" s="130">
        <v>300</v>
      </c>
      <c r="M643" s="112"/>
      <c r="N643" s="385">
        <f t="shared" si="324"/>
        <v>0.70500000000000007</v>
      </c>
      <c r="P643" s="385">
        <f t="shared" si="325"/>
        <v>0.65500000000000003</v>
      </c>
      <c r="S643" s="802">
        <f t="shared" si="319"/>
        <v>0.68</v>
      </c>
      <c r="T643" s="802">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418</v>
      </c>
      <c r="J644" s="153">
        <v>0.67</v>
      </c>
      <c r="K644" s="800">
        <v>0.1</v>
      </c>
      <c r="L644" s="130">
        <v>1000</v>
      </c>
      <c r="M644" s="112"/>
      <c r="N644" s="385">
        <f t="shared" ref="N644:N679" si="327">$J644+$K644/2</f>
        <v>0.72000000000000008</v>
      </c>
      <c r="P644" s="385">
        <f t="shared" ref="P644:P679" si="328">$J644-$K644/2</f>
        <v>0.62</v>
      </c>
      <c r="S644" s="802">
        <f t="shared" si="319"/>
        <v>0.66999999999999993</v>
      </c>
      <c r="T644" s="802">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419</v>
      </c>
      <c r="J645" s="153">
        <v>0.6</v>
      </c>
      <c r="K645" s="800">
        <v>0.15</v>
      </c>
      <c r="L645" s="130">
        <v>4000</v>
      </c>
      <c r="M645" s="112"/>
      <c r="N645" s="385">
        <f t="shared" si="327"/>
        <v>0.67499999999999993</v>
      </c>
      <c r="P645" s="385">
        <f t="shared" si="328"/>
        <v>0.52500000000000002</v>
      </c>
      <c r="S645" s="802">
        <f t="shared" ref="S645:S679" si="330">MAX($J529:$Q529)+$T529</f>
        <v>0.56499999999999995</v>
      </c>
      <c r="T645" s="802">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420</v>
      </c>
      <c r="J646" s="153">
        <v>0.56999999999999995</v>
      </c>
      <c r="K646" s="800">
        <v>0.15</v>
      </c>
      <c r="L646" s="130">
        <v>3500</v>
      </c>
      <c r="M646" s="112"/>
      <c r="N646" s="385">
        <f t="shared" si="327"/>
        <v>0.64499999999999991</v>
      </c>
      <c r="P646" s="385">
        <f t="shared" si="328"/>
        <v>0.49499999999999994</v>
      </c>
      <c r="S646" s="802">
        <f t="shared" si="330"/>
        <v>0.53999999999999992</v>
      </c>
      <c r="T646" s="802">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421</v>
      </c>
      <c r="J647" s="153">
        <v>0.54</v>
      </c>
      <c r="K647" s="800">
        <v>0.1</v>
      </c>
      <c r="L647" s="130">
        <v>2200</v>
      </c>
      <c r="M647" s="112"/>
      <c r="N647" s="385">
        <f t="shared" si="327"/>
        <v>0.59000000000000008</v>
      </c>
      <c r="P647" s="385">
        <f t="shared" si="328"/>
        <v>0.49000000000000005</v>
      </c>
      <c r="S647" s="802">
        <f t="shared" si="330"/>
        <v>0.57999999999999996</v>
      </c>
      <c r="T647" s="802">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422</v>
      </c>
      <c r="J648" s="153">
        <v>0.52</v>
      </c>
      <c r="K648" s="800">
        <v>7.0000000000000007E-2</v>
      </c>
      <c r="L648" s="130">
        <v>1200</v>
      </c>
      <c r="M648" s="112"/>
      <c r="N648" s="385">
        <f t="shared" si="327"/>
        <v>0.55500000000000005</v>
      </c>
      <c r="P648" s="385">
        <f t="shared" si="328"/>
        <v>0.48499999999999999</v>
      </c>
      <c r="S648" s="802">
        <f t="shared" si="330"/>
        <v>0.57999999999999996</v>
      </c>
      <c r="T648" s="802">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423</v>
      </c>
      <c r="J649" s="189">
        <v>0.5</v>
      </c>
      <c r="K649" s="800">
        <v>0.05</v>
      </c>
      <c r="L649" s="130">
        <v>850</v>
      </c>
      <c r="M649" s="112"/>
      <c r="N649" s="385">
        <f t="shared" si="327"/>
        <v>0.52500000000000002</v>
      </c>
      <c r="P649" s="385">
        <f t="shared" si="328"/>
        <v>0.47499999999999998</v>
      </c>
      <c r="S649" s="802">
        <f t="shared" si="330"/>
        <v>0.55000000000000004</v>
      </c>
      <c r="T649" s="802">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850</v>
      </c>
      <c r="I650" s="132" t="s">
        <v>414</v>
      </c>
      <c r="J650" s="153">
        <v>0.68</v>
      </c>
      <c r="K650" s="800">
        <v>0.05</v>
      </c>
      <c r="L650" s="130">
        <v>150</v>
      </c>
      <c r="M650" s="112"/>
      <c r="N650" s="385">
        <f t="shared" si="327"/>
        <v>0.70500000000000007</v>
      </c>
      <c r="P650" s="385">
        <f t="shared" si="328"/>
        <v>0.65500000000000003</v>
      </c>
      <c r="S650" s="802">
        <f t="shared" si="330"/>
        <v>0.68</v>
      </c>
      <c r="T650" s="802">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415</v>
      </c>
      <c r="J651" s="153">
        <v>0.68</v>
      </c>
      <c r="K651" s="800">
        <v>0.05</v>
      </c>
      <c r="L651" s="130">
        <v>100</v>
      </c>
      <c r="M651" s="112"/>
      <c r="N651" s="385">
        <f t="shared" si="327"/>
        <v>0.70500000000000007</v>
      </c>
      <c r="P651" s="385">
        <f t="shared" si="328"/>
        <v>0.65500000000000003</v>
      </c>
      <c r="S651" s="802">
        <f t="shared" si="330"/>
        <v>0.68</v>
      </c>
      <c r="T651" s="802">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416</v>
      </c>
      <c r="J652" s="153">
        <v>0.68</v>
      </c>
      <c r="K652" s="800">
        <v>0.05</v>
      </c>
      <c r="L652" s="130">
        <v>200</v>
      </c>
      <c r="M652" s="112"/>
      <c r="N652" s="385">
        <f t="shared" si="327"/>
        <v>0.70500000000000007</v>
      </c>
      <c r="P652" s="385">
        <f t="shared" si="328"/>
        <v>0.65500000000000003</v>
      </c>
      <c r="S652" s="802">
        <f t="shared" si="330"/>
        <v>0.68</v>
      </c>
      <c r="T652" s="802">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417</v>
      </c>
      <c r="J653" s="153">
        <v>0.68</v>
      </c>
      <c r="K653" s="800">
        <v>0.05</v>
      </c>
      <c r="L653" s="130">
        <v>300</v>
      </c>
      <c r="M653" s="112"/>
      <c r="N653" s="385">
        <f t="shared" si="327"/>
        <v>0.70500000000000007</v>
      </c>
      <c r="P653" s="385">
        <f t="shared" si="328"/>
        <v>0.65500000000000003</v>
      </c>
      <c r="S653" s="802">
        <f t="shared" si="330"/>
        <v>0.68</v>
      </c>
      <c r="T653" s="802">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418</v>
      </c>
      <c r="J654" s="153">
        <v>0.67</v>
      </c>
      <c r="K654" s="800">
        <v>0.1</v>
      </c>
      <c r="L654" s="130">
        <v>1000</v>
      </c>
      <c r="M654" s="112"/>
      <c r="N654" s="385">
        <f t="shared" si="327"/>
        <v>0.72000000000000008</v>
      </c>
      <c r="P654" s="385">
        <f t="shared" si="328"/>
        <v>0.62</v>
      </c>
      <c r="S654" s="802">
        <f t="shared" si="330"/>
        <v>0.66999999999999993</v>
      </c>
      <c r="T654" s="802">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419</v>
      </c>
      <c r="J655" s="153">
        <v>0.6</v>
      </c>
      <c r="K655" s="800">
        <v>0.15</v>
      </c>
      <c r="L655" s="130">
        <v>4000</v>
      </c>
      <c r="M655" s="112"/>
      <c r="N655" s="385">
        <f t="shared" si="327"/>
        <v>0.67499999999999993</v>
      </c>
      <c r="P655" s="385">
        <f t="shared" si="328"/>
        <v>0.52500000000000002</v>
      </c>
      <c r="S655" s="802">
        <f t="shared" si="330"/>
        <v>0.56499999999999995</v>
      </c>
      <c r="T655" s="802">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420</v>
      </c>
      <c r="J656" s="153">
        <v>0.56999999999999995</v>
      </c>
      <c r="K656" s="800">
        <v>0.15</v>
      </c>
      <c r="L656" s="130">
        <v>3500</v>
      </c>
      <c r="M656" s="112"/>
      <c r="N656" s="385">
        <f t="shared" si="327"/>
        <v>0.64499999999999991</v>
      </c>
      <c r="P656" s="385">
        <f t="shared" si="328"/>
        <v>0.49499999999999994</v>
      </c>
      <c r="S656" s="802">
        <f t="shared" si="330"/>
        <v>0.53999999999999992</v>
      </c>
      <c r="T656" s="802">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421</v>
      </c>
      <c r="J657" s="153">
        <v>0.54</v>
      </c>
      <c r="K657" s="800">
        <v>0.1</v>
      </c>
      <c r="L657" s="130">
        <v>2200</v>
      </c>
      <c r="M657" s="112"/>
      <c r="N657" s="385">
        <f t="shared" si="327"/>
        <v>0.59000000000000008</v>
      </c>
      <c r="P657" s="385">
        <f t="shared" si="328"/>
        <v>0.49000000000000005</v>
      </c>
      <c r="S657" s="802">
        <f t="shared" si="330"/>
        <v>0.57999999999999996</v>
      </c>
      <c r="T657" s="802">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422</v>
      </c>
      <c r="J658" s="153">
        <v>0.52</v>
      </c>
      <c r="K658" s="800">
        <v>7.0000000000000007E-2</v>
      </c>
      <c r="L658" s="130">
        <v>1200</v>
      </c>
      <c r="M658" s="112"/>
      <c r="N658" s="385">
        <f t="shared" si="327"/>
        <v>0.55500000000000005</v>
      </c>
      <c r="P658" s="385">
        <f t="shared" si="328"/>
        <v>0.48499999999999999</v>
      </c>
      <c r="S658" s="802">
        <f t="shared" si="330"/>
        <v>0.57999999999999996</v>
      </c>
      <c r="T658" s="802">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423</v>
      </c>
      <c r="J659" s="189">
        <v>0.5</v>
      </c>
      <c r="K659" s="800">
        <v>0.05</v>
      </c>
      <c r="L659" s="130">
        <v>850</v>
      </c>
      <c r="M659" s="112"/>
      <c r="N659" s="385">
        <f t="shared" si="327"/>
        <v>0.52500000000000002</v>
      </c>
      <c r="P659" s="385">
        <f t="shared" si="328"/>
        <v>0.47499999999999998</v>
      </c>
      <c r="S659" s="802">
        <f t="shared" si="330"/>
        <v>0.55000000000000004</v>
      </c>
      <c r="T659" s="802">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851</v>
      </c>
      <c r="I660" s="132" t="s">
        <v>414</v>
      </c>
      <c r="J660" s="153">
        <v>0.68</v>
      </c>
      <c r="K660" s="800">
        <v>0.05</v>
      </c>
      <c r="L660" s="130">
        <v>150</v>
      </c>
      <c r="M660" s="112"/>
      <c r="N660" s="385">
        <f t="shared" si="327"/>
        <v>0.70500000000000007</v>
      </c>
      <c r="P660" s="385">
        <f t="shared" si="328"/>
        <v>0.65500000000000003</v>
      </c>
      <c r="S660" s="802">
        <f t="shared" si="330"/>
        <v>0.68</v>
      </c>
      <c r="T660" s="802">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415</v>
      </c>
      <c r="J661" s="153">
        <v>0.68</v>
      </c>
      <c r="K661" s="800">
        <v>0.05</v>
      </c>
      <c r="L661" s="130">
        <v>100</v>
      </c>
      <c r="M661" s="112"/>
      <c r="N661" s="385">
        <f t="shared" si="327"/>
        <v>0.70500000000000007</v>
      </c>
      <c r="P661" s="385">
        <f t="shared" si="328"/>
        <v>0.65500000000000003</v>
      </c>
      <c r="S661" s="802">
        <f t="shared" si="330"/>
        <v>0.68</v>
      </c>
      <c r="T661" s="802">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416</v>
      </c>
      <c r="J662" s="153">
        <v>0.68</v>
      </c>
      <c r="K662" s="800">
        <v>0.05</v>
      </c>
      <c r="L662" s="130">
        <v>200</v>
      </c>
      <c r="M662" s="112"/>
      <c r="N662" s="385">
        <f t="shared" si="327"/>
        <v>0.70500000000000007</v>
      </c>
      <c r="P662" s="385">
        <f t="shared" si="328"/>
        <v>0.65500000000000003</v>
      </c>
      <c r="S662" s="802">
        <f t="shared" si="330"/>
        <v>0.68</v>
      </c>
      <c r="T662" s="802">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417</v>
      </c>
      <c r="J663" s="153">
        <v>0.68</v>
      </c>
      <c r="K663" s="800">
        <v>0.05</v>
      </c>
      <c r="L663" s="130">
        <v>300</v>
      </c>
      <c r="M663" s="112"/>
      <c r="N663" s="385">
        <f t="shared" si="327"/>
        <v>0.70500000000000007</v>
      </c>
      <c r="P663" s="385">
        <f t="shared" si="328"/>
        <v>0.65500000000000003</v>
      </c>
      <c r="S663" s="802">
        <f t="shared" si="330"/>
        <v>0.68</v>
      </c>
      <c r="T663" s="802">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418</v>
      </c>
      <c r="J664" s="153">
        <v>0.67</v>
      </c>
      <c r="K664" s="800">
        <v>0.1</v>
      </c>
      <c r="L664" s="130">
        <v>1000</v>
      </c>
      <c r="M664" s="112"/>
      <c r="N664" s="385">
        <f t="shared" si="327"/>
        <v>0.72000000000000008</v>
      </c>
      <c r="P664" s="385">
        <f t="shared" si="328"/>
        <v>0.62</v>
      </c>
      <c r="S664" s="802">
        <f t="shared" si="330"/>
        <v>0.66999999999999993</v>
      </c>
      <c r="T664" s="802">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419</v>
      </c>
      <c r="J665" s="153">
        <v>0.6</v>
      </c>
      <c r="K665" s="800">
        <v>0.15</v>
      </c>
      <c r="L665" s="130">
        <v>4000</v>
      </c>
      <c r="M665" s="113"/>
      <c r="N665" s="385">
        <f t="shared" si="327"/>
        <v>0.67499999999999993</v>
      </c>
      <c r="P665" s="385">
        <f t="shared" si="328"/>
        <v>0.52500000000000002</v>
      </c>
      <c r="S665" s="802">
        <f t="shared" si="330"/>
        <v>0.56499999999999995</v>
      </c>
      <c r="T665" s="802">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420</v>
      </c>
      <c r="J666" s="153">
        <v>0.56999999999999995</v>
      </c>
      <c r="K666" s="800">
        <v>0.15</v>
      </c>
      <c r="L666" s="130">
        <v>3500</v>
      </c>
      <c r="M666" s="113"/>
      <c r="N666" s="385">
        <f t="shared" si="327"/>
        <v>0.64499999999999991</v>
      </c>
      <c r="P666" s="385">
        <f t="shared" si="328"/>
        <v>0.49499999999999994</v>
      </c>
      <c r="S666" s="802">
        <f t="shared" si="330"/>
        <v>0.53999999999999992</v>
      </c>
      <c r="T666" s="802">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421</v>
      </c>
      <c r="J667" s="153">
        <v>0.54</v>
      </c>
      <c r="K667" s="800">
        <v>0.1</v>
      </c>
      <c r="L667" s="130">
        <v>2200</v>
      </c>
      <c r="M667" s="113"/>
      <c r="N667" s="385">
        <f t="shared" si="327"/>
        <v>0.59000000000000008</v>
      </c>
      <c r="P667" s="385">
        <f t="shared" si="328"/>
        <v>0.49000000000000005</v>
      </c>
      <c r="S667" s="802">
        <f t="shared" si="330"/>
        <v>0.57999999999999996</v>
      </c>
      <c r="T667" s="802">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422</v>
      </c>
      <c r="J668" s="153">
        <v>0.52</v>
      </c>
      <c r="K668" s="800">
        <v>7.0000000000000007E-2</v>
      </c>
      <c r="L668" s="130">
        <v>1200</v>
      </c>
      <c r="M668" s="113"/>
      <c r="N668" s="385">
        <f t="shared" si="327"/>
        <v>0.55500000000000005</v>
      </c>
      <c r="P668" s="385">
        <f t="shared" si="328"/>
        <v>0.48499999999999999</v>
      </c>
      <c r="S668" s="802">
        <f t="shared" si="330"/>
        <v>0.57999999999999996</v>
      </c>
      <c r="T668" s="802">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423</v>
      </c>
      <c r="J669" s="189">
        <v>0.5</v>
      </c>
      <c r="K669" s="800">
        <v>0.05</v>
      </c>
      <c r="L669" s="130">
        <v>850</v>
      </c>
      <c r="M669" s="113"/>
      <c r="N669" s="385">
        <f t="shared" si="327"/>
        <v>0.52500000000000002</v>
      </c>
      <c r="P669" s="385">
        <f t="shared" si="328"/>
        <v>0.47499999999999998</v>
      </c>
      <c r="S669" s="802">
        <f t="shared" si="330"/>
        <v>0.55000000000000004</v>
      </c>
      <c r="T669" s="802">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852</v>
      </c>
      <c r="I670" s="132" t="s">
        <v>414</v>
      </c>
      <c r="J670" s="153">
        <v>0.68</v>
      </c>
      <c r="K670" s="800">
        <v>0.05</v>
      </c>
      <c r="L670" s="130">
        <v>150</v>
      </c>
      <c r="M670" s="113"/>
      <c r="N670" s="385">
        <f t="shared" si="327"/>
        <v>0.70500000000000007</v>
      </c>
      <c r="P670" s="385">
        <f t="shared" si="328"/>
        <v>0.65500000000000003</v>
      </c>
      <c r="S670" s="802">
        <f t="shared" si="330"/>
        <v>0.68</v>
      </c>
      <c r="T670" s="802">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415</v>
      </c>
      <c r="J671" s="153">
        <v>0.68</v>
      </c>
      <c r="K671" s="800">
        <v>0.05</v>
      </c>
      <c r="L671" s="130">
        <v>100</v>
      </c>
      <c r="M671" s="113"/>
      <c r="N671" s="385">
        <f t="shared" si="327"/>
        <v>0.70500000000000007</v>
      </c>
      <c r="P671" s="385">
        <f t="shared" si="328"/>
        <v>0.65500000000000003</v>
      </c>
      <c r="S671" s="802">
        <f t="shared" si="330"/>
        <v>0.68</v>
      </c>
      <c r="T671" s="802">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416</v>
      </c>
      <c r="J672" s="153">
        <v>0.68</v>
      </c>
      <c r="K672" s="800">
        <v>0.05</v>
      </c>
      <c r="L672" s="130">
        <v>200</v>
      </c>
      <c r="M672" s="113"/>
      <c r="N672" s="385">
        <f t="shared" si="327"/>
        <v>0.70500000000000007</v>
      </c>
      <c r="P672" s="385">
        <f t="shared" si="328"/>
        <v>0.65500000000000003</v>
      </c>
      <c r="S672" s="802">
        <f t="shared" si="330"/>
        <v>0.68</v>
      </c>
      <c r="T672" s="802">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417</v>
      </c>
      <c r="J673" s="153">
        <v>0.68</v>
      </c>
      <c r="K673" s="800">
        <v>0.05</v>
      </c>
      <c r="L673" s="130">
        <v>300</v>
      </c>
      <c r="M673" s="113"/>
      <c r="N673" s="385">
        <f t="shared" si="327"/>
        <v>0.70500000000000007</v>
      </c>
      <c r="P673" s="385">
        <f t="shared" si="328"/>
        <v>0.65500000000000003</v>
      </c>
      <c r="S673" s="802">
        <f t="shared" si="330"/>
        <v>0.68</v>
      </c>
      <c r="T673" s="802">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418</v>
      </c>
      <c r="J674" s="153">
        <v>0.67</v>
      </c>
      <c r="K674" s="800">
        <v>0.1</v>
      </c>
      <c r="L674" s="130">
        <v>1000</v>
      </c>
      <c r="M674" s="113"/>
      <c r="N674" s="385">
        <f t="shared" si="327"/>
        <v>0.72000000000000008</v>
      </c>
      <c r="P674" s="385">
        <f t="shared" si="328"/>
        <v>0.62</v>
      </c>
      <c r="S674" s="802">
        <f t="shared" si="330"/>
        <v>0.66999999999999993</v>
      </c>
      <c r="T674" s="802">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419</v>
      </c>
      <c r="J675" s="153">
        <v>0.6</v>
      </c>
      <c r="K675" s="800">
        <v>0.15</v>
      </c>
      <c r="L675" s="130">
        <v>4000</v>
      </c>
      <c r="M675" s="113"/>
      <c r="N675" s="385">
        <f t="shared" si="327"/>
        <v>0.67499999999999993</v>
      </c>
      <c r="P675" s="385">
        <f t="shared" si="328"/>
        <v>0.52500000000000002</v>
      </c>
      <c r="S675" s="802">
        <f t="shared" si="330"/>
        <v>0.56499999999999995</v>
      </c>
      <c r="T675" s="802">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420</v>
      </c>
      <c r="J676" s="153">
        <v>0.56999999999999995</v>
      </c>
      <c r="K676" s="800">
        <v>0.15</v>
      </c>
      <c r="L676" s="130">
        <v>3500</v>
      </c>
      <c r="M676" s="113"/>
      <c r="N676" s="385">
        <f t="shared" si="327"/>
        <v>0.64499999999999991</v>
      </c>
      <c r="P676" s="385">
        <f t="shared" si="328"/>
        <v>0.49499999999999994</v>
      </c>
      <c r="S676" s="802">
        <f t="shared" si="330"/>
        <v>0.53999999999999992</v>
      </c>
      <c r="T676" s="802">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421</v>
      </c>
      <c r="J677" s="153">
        <v>0.54</v>
      </c>
      <c r="K677" s="800">
        <v>0.1</v>
      </c>
      <c r="L677" s="130">
        <v>2200</v>
      </c>
      <c r="M677" s="113"/>
      <c r="N677" s="385">
        <f t="shared" si="327"/>
        <v>0.59000000000000008</v>
      </c>
      <c r="P677" s="385">
        <f t="shared" si="328"/>
        <v>0.49000000000000005</v>
      </c>
      <c r="S677" s="802">
        <f t="shared" si="330"/>
        <v>0.57999999999999996</v>
      </c>
      <c r="T677" s="802">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422</v>
      </c>
      <c r="J678" s="153">
        <v>0.52</v>
      </c>
      <c r="K678" s="800">
        <v>7.0000000000000007E-2</v>
      </c>
      <c r="L678" s="130">
        <v>1200</v>
      </c>
      <c r="M678" s="113"/>
      <c r="N678" s="385">
        <f t="shared" si="327"/>
        <v>0.55500000000000005</v>
      </c>
      <c r="P678" s="385">
        <f t="shared" si="328"/>
        <v>0.48499999999999999</v>
      </c>
      <c r="S678" s="802">
        <f t="shared" si="330"/>
        <v>0.57999999999999996</v>
      </c>
      <c r="T678" s="802">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423</v>
      </c>
      <c r="J679" s="189">
        <v>0.5</v>
      </c>
      <c r="K679" s="800">
        <v>0.05</v>
      </c>
      <c r="L679" s="130">
        <v>850</v>
      </c>
      <c r="M679" s="113"/>
      <c r="N679" s="385">
        <f t="shared" si="327"/>
        <v>0.52500000000000002</v>
      </c>
      <c r="P679" s="385">
        <f t="shared" si="328"/>
        <v>0.47499999999999998</v>
      </c>
      <c r="S679" s="802">
        <f t="shared" si="330"/>
        <v>0.55000000000000004</v>
      </c>
      <c r="T679" s="802">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7"/>
      <c r="R693" s="777"/>
      <c r="S693" s="777"/>
      <c r="T693" s="107"/>
      <c r="U693" s="699"/>
      <c r="V693" s="699"/>
      <c r="W693" s="699"/>
      <c r="X693" s="699"/>
      <c r="Y693" s="699"/>
      <c r="Z693" s="107"/>
      <c r="AA693" s="783"/>
      <c r="AB693" s="783"/>
      <c r="AC693" s="783"/>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7"/>
      <c r="R694" s="777"/>
      <c r="S694" s="777"/>
      <c r="T694" s="107"/>
      <c r="U694" s="699"/>
      <c r="V694" s="699"/>
      <c r="W694" s="699"/>
      <c r="X694" s="699"/>
      <c r="Y694" s="699"/>
      <c r="Z694" s="107"/>
      <c r="AA694" s="783"/>
      <c r="AB694" s="783"/>
      <c r="AC694" s="783"/>
      <c r="AD694" s="107"/>
      <c r="AE694" s="91"/>
      <c r="AF694" s="128"/>
    </row>
    <row r="695" spans="1:32" ht="13.15" customHeight="1" outlineLevel="1" x14ac:dyDescent="0.25">
      <c r="A695" s="75"/>
      <c r="B695" s="127"/>
      <c r="C695" s="93"/>
      <c r="D695" s="93"/>
      <c r="E695" s="93"/>
      <c r="F695" s="93"/>
      <c r="G695" s="93"/>
      <c r="H695" s="93"/>
      <c r="I695" s="193"/>
      <c r="J695" s="193"/>
      <c r="K695" s="108"/>
      <c r="L695" s="1043"/>
      <c r="M695" s="1044"/>
      <c r="N695" s="1044"/>
      <c r="O695" s="108"/>
      <c r="P695" s="108"/>
      <c r="Q695" s="250"/>
      <c r="R695" s="250"/>
      <c r="S695" s="250"/>
      <c r="T695" s="108"/>
      <c r="U695" s="250"/>
      <c r="V695" s="250"/>
      <c r="W695" s="250"/>
      <c r="X695" s="250"/>
      <c r="Y695" s="250"/>
      <c r="Z695" s="108"/>
      <c r="AA695" s="784"/>
      <c r="AB695" s="784"/>
      <c r="AC695" s="784"/>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4"/>
      <c r="AB696" s="784"/>
      <c r="AC696" s="784"/>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4"/>
      <c r="AB697" s="784"/>
      <c r="AC697" s="784"/>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1" t="s">
        <v>219</v>
      </c>
      <c r="H699" s="197"/>
      <c r="I699" s="197"/>
      <c r="J699" s="198"/>
      <c r="K699" s="199"/>
      <c r="L699" s="199" t="s">
        <v>400</v>
      </c>
      <c r="M699" s="134" t="s">
        <v>413</v>
      </c>
      <c r="N699" s="134" t="s">
        <v>59</v>
      </c>
      <c r="O699" s="134" t="s">
        <v>60</v>
      </c>
      <c r="P699" s="134" t="s">
        <v>61</v>
      </c>
      <c r="Q699" s="134" t="s">
        <v>62</v>
      </c>
      <c r="R699" s="134" t="s">
        <v>944</v>
      </c>
      <c r="S699" s="134" t="s">
        <v>945</v>
      </c>
      <c r="T699" s="134" t="s">
        <v>946</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412</v>
      </c>
      <c r="M700" s="1026">
        <v>0.5</v>
      </c>
      <c r="N700" s="1026">
        <v>1</v>
      </c>
      <c r="O700" s="1026">
        <v>4</v>
      </c>
      <c r="P700" s="1026">
        <v>2</v>
      </c>
      <c r="Q700" s="1026">
        <v>4</v>
      </c>
      <c r="R700" s="1026">
        <v>6</v>
      </c>
      <c r="S700" s="1026">
        <v>4</v>
      </c>
      <c r="T700" s="1026">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6">
        <v>0.5</v>
      </c>
      <c r="N701" s="1026">
        <v>1</v>
      </c>
      <c r="O701" s="1026">
        <v>4</v>
      </c>
      <c r="P701" s="1026">
        <v>2</v>
      </c>
      <c r="Q701" s="1026">
        <v>4</v>
      </c>
      <c r="R701" s="1026">
        <v>6</v>
      </c>
      <c r="S701" s="1026">
        <v>4</v>
      </c>
      <c r="T701" s="1026">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6">
        <v>0.5</v>
      </c>
      <c r="N702" s="1026">
        <v>1</v>
      </c>
      <c r="O702" s="1026">
        <v>4</v>
      </c>
      <c r="P702" s="1026">
        <v>2</v>
      </c>
      <c r="Q702" s="1026">
        <v>4</v>
      </c>
      <c r="R702" s="1026">
        <v>6</v>
      </c>
      <c r="S702" s="1026">
        <v>4</v>
      </c>
      <c r="T702" s="1026">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6">
        <v>0.5</v>
      </c>
      <c r="N703" s="1026">
        <v>1</v>
      </c>
      <c r="O703" s="1026">
        <v>4</v>
      </c>
      <c r="P703" s="1026">
        <v>2</v>
      </c>
      <c r="Q703" s="1026">
        <v>4</v>
      </c>
      <c r="R703" s="1026">
        <v>6</v>
      </c>
      <c r="S703" s="1026">
        <v>4</v>
      </c>
      <c r="T703" s="1026">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6">
        <v>0.5</v>
      </c>
      <c r="N704" s="1026">
        <v>1</v>
      </c>
      <c r="O704" s="1026">
        <v>4</v>
      </c>
      <c r="P704" s="1026">
        <v>2</v>
      </c>
      <c r="Q704" s="1026">
        <v>4</v>
      </c>
      <c r="R704" s="1026">
        <v>6</v>
      </c>
      <c r="S704" s="1026">
        <v>4</v>
      </c>
      <c r="T704" s="1026">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6">
        <v>0.5</v>
      </c>
      <c r="N705" s="1026">
        <v>1</v>
      </c>
      <c r="O705" s="1026">
        <v>4</v>
      </c>
      <c r="P705" s="1026">
        <v>2</v>
      </c>
      <c r="Q705" s="1026">
        <v>4</v>
      </c>
      <c r="R705" s="1026">
        <v>6</v>
      </c>
      <c r="S705" s="1026">
        <v>4</v>
      </c>
      <c r="T705" s="1026">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6">
        <v>0.5</v>
      </c>
      <c r="N706" s="1026">
        <v>1</v>
      </c>
      <c r="O706" s="1026">
        <v>4</v>
      </c>
      <c r="P706" s="1026">
        <v>2</v>
      </c>
      <c r="Q706" s="1026">
        <v>4</v>
      </c>
      <c r="R706" s="1026">
        <v>6</v>
      </c>
      <c r="S706" s="1026">
        <v>4</v>
      </c>
      <c r="T706" s="1026">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6">
        <v>0.5</v>
      </c>
      <c r="N707" s="1026">
        <v>1</v>
      </c>
      <c r="O707" s="1026">
        <v>4</v>
      </c>
      <c r="P707" s="1026">
        <v>2</v>
      </c>
      <c r="Q707" s="1026">
        <v>4</v>
      </c>
      <c r="R707" s="1026">
        <v>6</v>
      </c>
      <c r="S707" s="1026">
        <v>4</v>
      </c>
      <c r="T707" s="1026">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6">
        <v>0.5</v>
      </c>
      <c r="N708" s="1026">
        <v>1</v>
      </c>
      <c r="O708" s="1026">
        <v>4</v>
      </c>
      <c r="P708" s="1026">
        <v>2</v>
      </c>
      <c r="Q708" s="1026">
        <v>4</v>
      </c>
      <c r="R708" s="1026">
        <v>6</v>
      </c>
      <c r="S708" s="1026">
        <v>4</v>
      </c>
      <c r="T708" s="1026">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6">
        <v>0.5</v>
      </c>
      <c r="N709" s="1026">
        <v>1</v>
      </c>
      <c r="O709" s="1026">
        <v>4</v>
      </c>
      <c r="P709" s="1026">
        <v>2</v>
      </c>
      <c r="Q709" s="1026">
        <v>4</v>
      </c>
      <c r="R709" s="1026">
        <v>6</v>
      </c>
      <c r="S709" s="1026">
        <v>4</v>
      </c>
      <c r="T709" s="1026">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699"/>
      <c r="V722" s="699"/>
      <c r="W722" s="699"/>
      <c r="X722" s="699"/>
      <c r="Y722" s="699"/>
      <c r="Z722" s="107"/>
      <c r="AA722" s="783"/>
      <c r="AB722" s="783"/>
      <c r="AC722" s="783"/>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699"/>
      <c r="V723" s="699"/>
      <c r="W723" s="699"/>
      <c r="X723" s="699"/>
      <c r="Y723" s="699"/>
      <c r="Z723" s="107"/>
      <c r="AA723" s="783"/>
      <c r="AB723" s="783"/>
      <c r="AC723" s="783"/>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4"/>
      <c r="AB724" s="784"/>
      <c r="AC724" s="784"/>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4"/>
      <c r="AB725" s="784"/>
      <c r="AC725" s="784"/>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4"/>
      <c r="AB726" s="784"/>
      <c r="AC726" s="784"/>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414</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415</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416</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417</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418</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419</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420</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421</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422</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423</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958</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7"/>
      <c r="P750" s="777"/>
      <c r="Q750" s="777"/>
      <c r="R750" s="107"/>
      <c r="S750" s="107"/>
      <c r="T750" s="107"/>
      <c r="U750" s="699"/>
      <c r="V750" s="699"/>
      <c r="W750" s="699"/>
      <c r="X750" s="699"/>
      <c r="Y750" s="699"/>
      <c r="Z750" s="107"/>
      <c r="AA750" s="783"/>
      <c r="AB750" s="783"/>
      <c r="AC750" s="783"/>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7"/>
      <c r="P751" s="777"/>
      <c r="Q751" s="777"/>
      <c r="R751" s="107"/>
      <c r="S751" s="107"/>
      <c r="T751" s="107"/>
      <c r="U751" s="699"/>
      <c r="V751" s="699"/>
      <c r="W751" s="699"/>
      <c r="X751" s="699"/>
      <c r="Y751" s="699"/>
      <c r="Z751" s="107"/>
      <c r="AA751" s="783"/>
      <c r="AB751" s="783"/>
      <c r="AC751" s="783"/>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4"/>
      <c r="AB752" s="784"/>
      <c r="AC752" s="784"/>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413</v>
      </c>
      <c r="L753" s="108" t="s">
        <v>59</v>
      </c>
      <c r="M753" s="108" t="s">
        <v>60</v>
      </c>
      <c r="N753" s="108" t="s">
        <v>61</v>
      </c>
      <c r="O753" s="250" t="s">
        <v>62</v>
      </c>
      <c r="P753" s="250" t="s">
        <v>944</v>
      </c>
      <c r="Q753" s="250" t="s">
        <v>945</v>
      </c>
      <c r="R753" s="250" t="s">
        <v>946</v>
      </c>
      <c r="S753" s="108"/>
      <c r="T753" s="108"/>
      <c r="U753" s="250"/>
      <c r="V753" s="250"/>
      <c r="W753" s="250"/>
      <c r="X753" s="250"/>
      <c r="Y753" s="250"/>
      <c r="Z753" s="108"/>
      <c r="AA753" s="784"/>
      <c r="AB753" s="784"/>
      <c r="AC753" s="784"/>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414</v>
      </c>
      <c r="K754" s="1027">
        <v>100</v>
      </c>
      <c r="L754" s="1027">
        <v>100</v>
      </c>
      <c r="M754" s="1027">
        <v>100</v>
      </c>
      <c r="N754" s="1027">
        <v>100</v>
      </c>
      <c r="O754" s="1027">
        <v>100</v>
      </c>
      <c r="P754" s="1027">
        <v>100</v>
      </c>
      <c r="Q754" s="1027">
        <v>100</v>
      </c>
      <c r="R754" s="1027">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415</v>
      </c>
      <c r="K755" s="1027">
        <v>100</v>
      </c>
      <c r="L755" s="1027">
        <v>100</v>
      </c>
      <c r="M755" s="1027">
        <v>100</v>
      </c>
      <c r="N755" s="1027">
        <v>100</v>
      </c>
      <c r="O755" s="1027">
        <v>100</v>
      </c>
      <c r="P755" s="1027">
        <v>100</v>
      </c>
      <c r="Q755" s="1027">
        <v>100</v>
      </c>
      <c r="R755" s="1027">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416</v>
      </c>
      <c r="K756" s="1027">
        <v>100</v>
      </c>
      <c r="L756" s="1027">
        <v>100</v>
      </c>
      <c r="M756" s="1027">
        <v>100</v>
      </c>
      <c r="N756" s="1027">
        <v>100</v>
      </c>
      <c r="O756" s="1027">
        <v>100</v>
      </c>
      <c r="P756" s="1027">
        <v>100</v>
      </c>
      <c r="Q756" s="1027">
        <v>100</v>
      </c>
      <c r="R756" s="1027">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417</v>
      </c>
      <c r="K757" s="1027">
        <v>100</v>
      </c>
      <c r="L757" s="1027">
        <v>100</v>
      </c>
      <c r="M757" s="1027">
        <v>100</v>
      </c>
      <c r="N757" s="1027">
        <v>100</v>
      </c>
      <c r="O757" s="1027">
        <v>100</v>
      </c>
      <c r="P757" s="1027">
        <v>100</v>
      </c>
      <c r="Q757" s="1027">
        <v>100</v>
      </c>
      <c r="R757" s="1027">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418</v>
      </c>
      <c r="K758" s="1027">
        <v>500</v>
      </c>
      <c r="L758" s="1027">
        <v>800</v>
      </c>
      <c r="M758" s="1027">
        <v>800</v>
      </c>
      <c r="N758" s="1027">
        <v>800</v>
      </c>
      <c r="O758" s="1027">
        <v>800</v>
      </c>
      <c r="P758" s="1027">
        <v>800</v>
      </c>
      <c r="Q758" s="1027">
        <v>800</v>
      </c>
      <c r="R758" s="1027">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419</v>
      </c>
      <c r="K759" s="1027">
        <v>500</v>
      </c>
      <c r="L759" s="1027">
        <v>800</v>
      </c>
      <c r="M759" s="1027">
        <v>800</v>
      </c>
      <c r="N759" s="1027">
        <v>800</v>
      </c>
      <c r="O759" s="1027">
        <v>800</v>
      </c>
      <c r="P759" s="1027">
        <v>800</v>
      </c>
      <c r="Q759" s="1027">
        <v>800</v>
      </c>
      <c r="R759" s="1027">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420</v>
      </c>
      <c r="K760" s="1027">
        <v>500</v>
      </c>
      <c r="L760" s="1027">
        <v>800</v>
      </c>
      <c r="M760" s="1027">
        <v>800</v>
      </c>
      <c r="N760" s="1027">
        <v>800</v>
      </c>
      <c r="O760" s="1027">
        <v>800</v>
      </c>
      <c r="P760" s="1027">
        <v>800</v>
      </c>
      <c r="Q760" s="1027">
        <v>800</v>
      </c>
      <c r="R760" s="1027">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421</v>
      </c>
      <c r="K761" s="1027">
        <v>500</v>
      </c>
      <c r="L761" s="1027">
        <v>800</v>
      </c>
      <c r="M761" s="1027">
        <v>800</v>
      </c>
      <c r="N761" s="1027">
        <v>800</v>
      </c>
      <c r="O761" s="1027">
        <v>800</v>
      </c>
      <c r="P761" s="1027">
        <v>800</v>
      </c>
      <c r="Q761" s="1027">
        <v>800</v>
      </c>
      <c r="R761" s="1027">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422</v>
      </c>
      <c r="K762" s="1027">
        <v>500</v>
      </c>
      <c r="L762" s="1027">
        <v>800</v>
      </c>
      <c r="M762" s="1027">
        <v>800</v>
      </c>
      <c r="N762" s="1027">
        <v>800</v>
      </c>
      <c r="O762" s="1027">
        <v>800</v>
      </c>
      <c r="P762" s="1027">
        <v>800</v>
      </c>
      <c r="Q762" s="1027">
        <v>800</v>
      </c>
      <c r="R762" s="1027">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423</v>
      </c>
      <c r="K763" s="1027">
        <v>500</v>
      </c>
      <c r="L763" s="1027">
        <v>800</v>
      </c>
      <c r="M763" s="1027">
        <v>800</v>
      </c>
      <c r="N763" s="1027">
        <v>800</v>
      </c>
      <c r="O763" s="1027">
        <v>800</v>
      </c>
      <c r="P763" s="1027">
        <v>800</v>
      </c>
      <c r="Q763" s="1027">
        <v>800</v>
      </c>
      <c r="R763" s="1027">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799</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803</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1009</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0" t="s">
        <v>801</v>
      </c>
      <c r="N777" s="107"/>
      <c r="O777" s="107"/>
      <c r="P777" s="107"/>
      <c r="Q777" s="107"/>
      <c r="R777" s="107"/>
      <c r="S777" s="107"/>
      <c r="T777" s="107"/>
      <c r="U777" s="699"/>
      <c r="V777" s="699"/>
      <c r="W777" s="699"/>
      <c r="X777" s="699"/>
      <c r="Y777" s="699"/>
      <c r="Z777" s="107"/>
      <c r="AA777" s="783"/>
      <c r="AB777" s="783"/>
      <c r="AC777" s="783"/>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6"/>
      <c r="M778" s="640" t="s">
        <v>800</v>
      </c>
      <c r="N778" s="131"/>
      <c r="O778" s="131"/>
      <c r="P778" s="131"/>
      <c r="Q778" s="323"/>
      <c r="R778" s="626"/>
      <c r="S778" s="626"/>
      <c r="T778" s="626"/>
      <c r="U778" s="699"/>
      <c r="V778" s="699"/>
      <c r="W778" s="699"/>
      <c r="X778" s="699"/>
      <c r="Y778" s="699"/>
      <c r="Z778" s="626"/>
      <c r="AA778" s="783"/>
      <c r="AB778" s="783"/>
      <c r="AC778" s="783"/>
      <c r="AD778" s="626"/>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976</v>
      </c>
      <c r="N779" s="131"/>
      <c r="O779" s="131"/>
      <c r="P779" s="131"/>
      <c r="Q779" s="177"/>
      <c r="R779" s="107"/>
      <c r="S779" s="107"/>
      <c r="T779" s="107"/>
      <c r="U779" s="699"/>
      <c r="V779" s="699"/>
      <c r="W779" s="699"/>
      <c r="X779" s="699"/>
      <c r="Y779" s="699"/>
      <c r="Z779" s="107"/>
      <c r="AA779" s="783"/>
      <c r="AB779" s="783"/>
      <c r="AC779" s="783"/>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388</v>
      </c>
      <c r="N780" s="131"/>
      <c r="O780" s="131"/>
      <c r="P780" s="131"/>
      <c r="Q780" s="108"/>
      <c r="R780" s="108"/>
      <c r="S780" s="108"/>
      <c r="T780" s="108"/>
      <c r="U780" s="250"/>
      <c r="V780" s="250"/>
      <c r="W780" s="250"/>
      <c r="X780" s="250"/>
      <c r="Y780" s="250"/>
      <c r="Z780" s="108"/>
      <c r="AA780" s="784"/>
      <c r="AB780" s="784"/>
      <c r="AC780" s="784"/>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5" t="s">
        <v>209</v>
      </c>
      <c r="N781" s="635" t="s">
        <v>402</v>
      </c>
      <c r="O781" s="635" t="s">
        <v>401</v>
      </c>
      <c r="P781" s="635" t="s">
        <v>208</v>
      </c>
      <c r="Q781" s="108" t="s">
        <v>798</v>
      </c>
      <c r="R781" s="108"/>
      <c r="S781" s="108"/>
      <c r="T781" s="108"/>
      <c r="U781" s="250"/>
      <c r="V781" s="250"/>
      <c r="W781" s="250"/>
      <c r="X781" s="250"/>
      <c r="Y781" s="250"/>
      <c r="Z781" s="108"/>
      <c r="AA781" s="784"/>
      <c r="AB781" s="784"/>
      <c r="AC781" s="784"/>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3" t="s">
        <v>414</v>
      </c>
      <c r="L782" s="354">
        <v>0.5</v>
      </c>
      <c r="M782" s="636">
        <v>9</v>
      </c>
      <c r="N782" s="636">
        <v>10</v>
      </c>
      <c r="O782" s="636">
        <v>10.5</v>
      </c>
      <c r="P782" s="636">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4" t="s">
        <v>415</v>
      </c>
      <c r="L783" s="355">
        <v>0.5</v>
      </c>
      <c r="M783" s="637">
        <v>9.5</v>
      </c>
      <c r="N783" s="637">
        <v>10</v>
      </c>
      <c r="O783" s="637">
        <v>11</v>
      </c>
      <c r="P783" s="637">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4" t="s">
        <v>416</v>
      </c>
      <c r="L784" s="355">
        <v>0.5</v>
      </c>
      <c r="M784" s="637">
        <v>10.5</v>
      </c>
      <c r="N784" s="637">
        <v>11</v>
      </c>
      <c r="O784" s="637">
        <v>11.5</v>
      </c>
      <c r="P784" s="637">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4" t="s">
        <v>417</v>
      </c>
      <c r="L785" s="355">
        <v>0.5</v>
      </c>
      <c r="M785" s="637">
        <v>11</v>
      </c>
      <c r="N785" s="637">
        <v>11.5</v>
      </c>
      <c r="O785" s="637">
        <v>12</v>
      </c>
      <c r="P785" s="637">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4" t="s">
        <v>418</v>
      </c>
      <c r="L786" s="355">
        <v>0.5</v>
      </c>
      <c r="M786" s="637">
        <v>10</v>
      </c>
      <c r="N786" s="637">
        <v>11</v>
      </c>
      <c r="O786" s="637">
        <v>12</v>
      </c>
      <c r="P786" s="637">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4" t="s">
        <v>419</v>
      </c>
      <c r="L787" s="355">
        <v>0.5</v>
      </c>
      <c r="M787" s="637">
        <v>8</v>
      </c>
      <c r="N787" s="637">
        <v>8.5</v>
      </c>
      <c r="O787" s="637">
        <v>9.5</v>
      </c>
      <c r="P787" s="637">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4" t="s">
        <v>420</v>
      </c>
      <c r="L788" s="356">
        <v>0.5</v>
      </c>
      <c r="M788" s="638">
        <v>7</v>
      </c>
      <c r="N788" s="638">
        <v>8</v>
      </c>
      <c r="O788" s="638">
        <v>9</v>
      </c>
      <c r="P788" s="638">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4" t="s">
        <v>421</v>
      </c>
      <c r="L789" s="356">
        <v>0.5</v>
      </c>
      <c r="M789" s="638">
        <v>7</v>
      </c>
      <c r="N789" s="638">
        <v>8</v>
      </c>
      <c r="O789" s="638">
        <v>9</v>
      </c>
      <c r="P789" s="638">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4" t="s">
        <v>422</v>
      </c>
      <c r="L790" s="356">
        <v>0.5</v>
      </c>
      <c r="M790" s="638">
        <v>6</v>
      </c>
      <c r="N790" s="638">
        <v>7</v>
      </c>
      <c r="O790" s="638">
        <v>8</v>
      </c>
      <c r="P790" s="638">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5" t="s">
        <v>423</v>
      </c>
      <c r="L791" s="358">
        <v>0.5</v>
      </c>
      <c r="M791" s="639">
        <v>5.5</v>
      </c>
      <c r="N791" s="639">
        <v>6.5</v>
      </c>
      <c r="O791" s="639">
        <v>8</v>
      </c>
      <c r="P791" s="639">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977</v>
      </c>
      <c r="H793" s="112"/>
      <c r="I793" s="112"/>
      <c r="J793" s="112"/>
      <c r="K793" s="112"/>
      <c r="L793" s="641">
        <v>6.5</v>
      </c>
      <c r="M793" s="112" t="s">
        <v>804</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0" priority="69" stopIfTrue="1">
      <formula>OR($M$440:$M441=1)</formula>
    </cfRule>
  </conditionalFormatting>
  <conditionalFormatting sqref="K445:K450">
    <cfRule type="expression" dxfId="9" priority="77" stopIfTrue="1">
      <formula>OR($M$440:$M445=1)</formula>
    </cfRule>
  </conditionalFormatting>
  <conditionalFormatting sqref="T464:T563 J464:Q563">
    <cfRule type="expression" dxfId="8" priority="49" stopIfTrue="1">
      <formula>OR(OFFSET($M$441,0,$AC464,$AD464,1)=1)</formula>
    </cfRule>
  </conditionalFormatting>
  <conditionalFormatting sqref="N580:N679">
    <cfRule type="expression" dxfId="7" priority="83" stopIfTrue="1">
      <formula>AND(N580&lt;$S580,OFFSET($M$441,$AD580,$AC580,1,1)&gt;0)</formula>
    </cfRule>
  </conditionalFormatting>
  <conditionalFormatting sqref="P580:P679">
    <cfRule type="expression" dxfId="6" priority="135" stopIfTrue="1">
      <formula>AND(P580&gt;$T580,OFFSET($M$441,$AD580,$AC580,1,1)&gt;0)</formula>
    </cfRule>
  </conditionalFormatting>
  <conditionalFormatting sqref="K441:K444">
    <cfRule type="expression" dxfId="5" priority="1" stopIfTrue="1">
      <formula>OR($M$441:$M441=1)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56" t="s">
        <v>1140</v>
      </c>
      <c r="K18" s="1057"/>
      <c r="L18" s="1057"/>
      <c r="M18" s="1057"/>
      <c r="N18" s="1057"/>
      <c r="O18" s="1057"/>
      <c r="P18" s="1057"/>
      <c r="Q18" s="1057"/>
      <c r="R18" s="1057"/>
      <c r="S18" s="1057"/>
      <c r="T18" s="1057"/>
      <c r="U18" s="1057"/>
      <c r="V18" s="1057"/>
      <c r="W18" s="1057"/>
      <c r="X18" s="1058"/>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44655.883562499999</v>
      </c>
      <c r="J21" s="1059" t="s">
        <v>1156</v>
      </c>
      <c r="K21" s="1059"/>
      <c r="L21" s="1059"/>
      <c r="M21" s="1059"/>
      <c r="N21" s="1059"/>
      <c r="O21" s="1059"/>
      <c r="P21" s="1059"/>
      <c r="Q21" s="1059"/>
      <c r="R21" s="1059"/>
      <c r="S21" s="1059"/>
      <c r="T21" s="1059"/>
      <c r="U21" s="1059"/>
      <c r="V21" s="1059"/>
      <c r="W21" s="1059"/>
      <c r="X21" s="1059"/>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0" t="s">
        <v>564</v>
      </c>
      <c r="AD260" s="1061"/>
      <c r="AE260" s="1061"/>
      <c r="AF260" s="1062"/>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3"/>
      <c r="AD261" s="1064"/>
      <c r="AE261" s="1064"/>
      <c r="AF261" s="1065"/>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66"/>
      <c r="AD262" s="1067"/>
      <c r="AE262" s="1067"/>
      <c r="AF262" s="1068"/>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0" t="s">
        <v>567</v>
      </c>
      <c r="AD263" s="1061"/>
      <c r="AE263" s="1061"/>
      <c r="AF263" s="1062"/>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66"/>
      <c r="AD264" s="1067"/>
      <c r="AE264" s="1067"/>
      <c r="AF264" s="1068"/>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69" t="s">
        <v>1148</v>
      </c>
      <c r="P317" s="1070"/>
      <c r="Q317" s="1070"/>
      <c r="R317" s="1070"/>
      <c r="S317" s="1070"/>
      <c r="T317" s="1070"/>
      <c r="U317" s="1070"/>
      <c r="V317" s="1070"/>
      <c r="W317" s="1070"/>
      <c r="X317" s="1071"/>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2"/>
      <c r="P318" s="1073"/>
      <c r="Q318" s="1073"/>
      <c r="R318" s="1073"/>
      <c r="S318" s="1073"/>
      <c r="T318" s="1073"/>
      <c r="U318" s="1073"/>
      <c r="V318" s="1073"/>
      <c r="W318" s="1073"/>
      <c r="X318" s="1074"/>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2"/>
      <c r="P319" s="1073"/>
      <c r="Q319" s="1073"/>
      <c r="R319" s="1073"/>
      <c r="S319" s="1073"/>
      <c r="T319" s="1073"/>
      <c r="U319" s="1073"/>
      <c r="V319" s="1073"/>
      <c r="W319" s="1073"/>
      <c r="X319" s="1074"/>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5"/>
      <c r="P320" s="1076"/>
      <c r="Q320" s="1076"/>
      <c r="R320" s="1076"/>
      <c r="S320" s="1076"/>
      <c r="T320" s="1076"/>
      <c r="U320" s="1076"/>
      <c r="V320" s="1076"/>
      <c r="W320" s="1076"/>
      <c r="X320" s="1077"/>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87" t="s">
        <v>989</v>
      </c>
      <c r="Q379" s="1087"/>
      <c r="R379" s="1087"/>
      <c r="S379" s="1087"/>
      <c r="T379" s="1087"/>
      <c r="U379" s="1087"/>
      <c r="V379" s="1087"/>
      <c r="W379" s="1087"/>
      <c r="X379" s="1087"/>
      <c r="Y379" s="1087"/>
      <c r="Z379" s="1088"/>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2"/>
      <c r="Q380" s="1082"/>
      <c r="R380" s="1082"/>
      <c r="S380" s="1082"/>
      <c r="T380" s="1082"/>
      <c r="U380" s="1082"/>
      <c r="V380" s="1082"/>
      <c r="W380" s="1082"/>
      <c r="X380" s="1082"/>
      <c r="Y380" s="1082"/>
      <c r="Z380" s="1089"/>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2"/>
      <c r="Q381" s="1082"/>
      <c r="R381" s="1082"/>
      <c r="S381" s="1082"/>
      <c r="T381" s="1082"/>
      <c r="U381" s="1082"/>
      <c r="V381" s="1082"/>
      <c r="W381" s="1082"/>
      <c r="X381" s="1082"/>
      <c r="Y381" s="1082"/>
      <c r="Z381" s="1089"/>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2"/>
      <c r="Q382" s="1082"/>
      <c r="R382" s="1082"/>
      <c r="S382" s="1082"/>
      <c r="T382" s="1082"/>
      <c r="U382" s="1082"/>
      <c r="V382" s="1082"/>
      <c r="W382" s="1082"/>
      <c r="X382" s="1082"/>
      <c r="Y382" s="1082"/>
      <c r="Z382" s="1089"/>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2"/>
      <c r="Q383" s="1082"/>
      <c r="R383" s="1082"/>
      <c r="S383" s="1082"/>
      <c r="T383" s="1082"/>
      <c r="U383" s="1082"/>
      <c r="V383" s="1082"/>
      <c r="W383" s="1082"/>
      <c r="X383" s="1082"/>
      <c r="Y383" s="1082"/>
      <c r="Z383" s="1089"/>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2"/>
      <c r="Q384" s="1082"/>
      <c r="R384" s="1082"/>
      <c r="S384" s="1082"/>
      <c r="T384" s="1082"/>
      <c r="U384" s="1082"/>
      <c r="V384" s="1082"/>
      <c r="W384" s="1082"/>
      <c r="X384" s="1082"/>
      <c r="Y384" s="1082"/>
      <c r="Z384" s="1089"/>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2"/>
      <c r="Q385" s="1082"/>
      <c r="R385" s="1082"/>
      <c r="S385" s="1082"/>
      <c r="T385" s="1082"/>
      <c r="U385" s="1082"/>
      <c r="V385" s="1082"/>
      <c r="W385" s="1082"/>
      <c r="X385" s="1082"/>
      <c r="Y385" s="1082"/>
      <c r="Z385" s="1089"/>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0"/>
      <c r="Q386" s="1090"/>
      <c r="R386" s="1090"/>
      <c r="S386" s="1090"/>
      <c r="T386" s="1090"/>
      <c r="U386" s="1090"/>
      <c r="V386" s="1090"/>
      <c r="W386" s="1090"/>
      <c r="X386" s="1090"/>
      <c r="Y386" s="1090"/>
      <c r="Z386" s="1091"/>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78" t="s">
        <v>1145</v>
      </c>
      <c r="X839" s="1079"/>
      <c r="Y839" s="1079"/>
      <c r="Z839" s="1079"/>
      <c r="AA839" s="1080"/>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1"/>
      <c r="X840" s="1082"/>
      <c r="Y840" s="1082"/>
      <c r="Z840" s="1082"/>
      <c r="AA840" s="1083"/>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1"/>
      <c r="X841" s="1082"/>
      <c r="Y841" s="1082"/>
      <c r="Z841" s="1082"/>
      <c r="AA841" s="1083"/>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1"/>
      <c r="X842" s="1082"/>
      <c r="Y842" s="1082"/>
      <c r="Z842" s="1082"/>
      <c r="AA842" s="1083"/>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1"/>
      <c r="X843" s="1082"/>
      <c r="Y843" s="1082"/>
      <c r="Z843" s="1082"/>
      <c r="AA843" s="1083"/>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1"/>
      <c r="X844" s="1082"/>
      <c r="Y844" s="1082"/>
      <c r="Z844" s="1082"/>
      <c r="AA844" s="1083"/>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1"/>
      <c r="X845" s="1082"/>
      <c r="Y845" s="1082"/>
      <c r="Z845" s="1082"/>
      <c r="AA845" s="1083"/>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1"/>
      <c r="X846" s="1082"/>
      <c r="Y846" s="1082"/>
      <c r="Z846" s="1082"/>
      <c r="AA846" s="1083"/>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1"/>
      <c r="X847" s="1082"/>
      <c r="Y847" s="1082"/>
      <c r="Z847" s="1082"/>
      <c r="AA847" s="1083"/>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1"/>
      <c r="X848" s="1082"/>
      <c r="Y848" s="1082"/>
      <c r="Z848" s="1082"/>
      <c r="AA848" s="1083"/>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1"/>
      <c r="X849" s="1082"/>
      <c r="Y849" s="1082"/>
      <c r="Z849" s="1082"/>
      <c r="AA849" s="1083"/>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1"/>
      <c r="X850" s="1082"/>
      <c r="Y850" s="1082"/>
      <c r="Z850" s="1082"/>
      <c r="AA850" s="1083"/>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1"/>
      <c r="X851" s="1082"/>
      <c r="Y851" s="1082"/>
      <c r="Z851" s="1082"/>
      <c r="AA851" s="1083"/>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1"/>
      <c r="X852" s="1082"/>
      <c r="Y852" s="1082"/>
      <c r="Z852" s="1082"/>
      <c r="AA852" s="1083"/>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1"/>
      <c r="X853" s="1082"/>
      <c r="Y853" s="1082"/>
      <c r="Z853" s="1082"/>
      <c r="AA853" s="1083"/>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1"/>
      <c r="X854" s="1082"/>
      <c r="Y854" s="1082"/>
      <c r="Z854" s="1082"/>
      <c r="AA854" s="1083"/>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1"/>
      <c r="X855" s="1082"/>
      <c r="Y855" s="1082"/>
      <c r="Z855" s="1082"/>
      <c r="AA855" s="1083"/>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4"/>
      <c r="X856" s="1085"/>
      <c r="Y856" s="1085"/>
      <c r="Z856" s="1085"/>
      <c r="AA856" s="1086"/>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0" t="s">
        <v>723</v>
      </c>
      <c r="I879" s="1051"/>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2"/>
      <c r="I880" s="1053"/>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4"/>
      <c r="I881" s="1055"/>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0" t="s">
        <v>729</v>
      </c>
      <c r="I883" s="1051"/>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2"/>
      <c r="I884" s="1053"/>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4"/>
      <c r="I885" s="1055"/>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0" t="s">
        <v>731</v>
      </c>
      <c r="I887" s="1051"/>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2"/>
      <c r="I888" s="1053"/>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4"/>
      <c r="I889" s="1055"/>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0" t="s">
        <v>733</v>
      </c>
      <c r="I891" s="1051"/>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2"/>
      <c r="I892" s="1053"/>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4"/>
      <c r="I893" s="1055"/>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0" t="s">
        <v>735</v>
      </c>
      <c r="I895" s="1051"/>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2"/>
      <c r="I896" s="1053"/>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4"/>
      <c r="I897" s="1055"/>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0"/>
      <c r="I899" s="1051"/>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2"/>
      <c r="I900" s="1053"/>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4"/>
      <c r="I901" s="1055"/>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0"/>
      <c r="I903" s="1051"/>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2"/>
      <c r="I904" s="1053"/>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4"/>
      <c r="I905" s="1055"/>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0"/>
      <c r="I907" s="1051"/>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2"/>
      <c r="I908" s="1053"/>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4"/>
      <c r="I909" s="1055"/>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0" t="s">
        <v>1151</v>
      </c>
      <c r="I911" s="1051"/>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2"/>
      <c r="I912" s="1053"/>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4"/>
      <c r="I913" s="1055"/>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0" t="s">
        <v>1152</v>
      </c>
      <c r="I915" s="1051"/>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2"/>
      <c r="I916" s="1053"/>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4"/>
      <c r="I917" s="1055"/>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0" t="s">
        <v>1153</v>
      </c>
      <c r="I919" s="1051"/>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2"/>
      <c r="I920" s="1053"/>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4"/>
      <c r="I921" s="1055"/>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0" t="s">
        <v>1153</v>
      </c>
      <c r="I923" s="1051"/>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2"/>
      <c r="I924" s="1053"/>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4"/>
      <c r="I925" s="1055"/>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0" t="s">
        <v>1153</v>
      </c>
      <c r="I927" s="1051"/>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2"/>
      <c r="I928" s="1053"/>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4"/>
      <c r="I929" s="1055"/>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0" t="s">
        <v>744</v>
      </c>
      <c r="I931" s="1051"/>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2"/>
      <c r="I932" s="1053"/>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4"/>
      <c r="I933" s="1055"/>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0" t="s">
        <v>746</v>
      </c>
      <c r="I935" s="1051"/>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2"/>
      <c r="I936" s="1053"/>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4"/>
      <c r="I937" s="1055"/>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0" t="s">
        <v>748</v>
      </c>
      <c r="I939" s="1051"/>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2"/>
      <c r="I940" s="1053"/>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4"/>
      <c r="I941" s="1055"/>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0"/>
      <c r="I943" s="1051"/>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2"/>
      <c r="I944" s="1053"/>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4"/>
      <c r="I945" s="1055"/>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0" t="s">
        <v>751</v>
      </c>
      <c r="I947" s="1051"/>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2"/>
      <c r="I948" s="1053"/>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4"/>
      <c r="I949" s="1055"/>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0" t="s">
        <v>753</v>
      </c>
      <c r="I951" s="1051"/>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2"/>
      <c r="I952" s="1053"/>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4"/>
      <c r="I953" s="1055"/>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0" t="s">
        <v>755</v>
      </c>
      <c r="I955" s="1051"/>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2"/>
      <c r="I956" s="1053"/>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4"/>
      <c r="I957" s="1055"/>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0" t="s">
        <v>757</v>
      </c>
      <c r="I959" s="1051"/>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2"/>
      <c r="I960" s="1053"/>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4"/>
      <c r="I961" s="1055"/>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0" t="s">
        <v>759</v>
      </c>
      <c r="I963" s="1051"/>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2"/>
      <c r="I964" s="1053"/>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4"/>
      <c r="I965" s="1055"/>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0" t="s">
        <v>761</v>
      </c>
      <c r="I967" s="1051"/>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2"/>
      <c r="I968" s="1053"/>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4"/>
      <c r="I969" s="1055"/>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0" t="s">
        <v>763</v>
      </c>
      <c r="I971" s="1051"/>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2"/>
      <c r="I972" s="1053"/>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4"/>
      <c r="I973" s="1055"/>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0" t="s">
        <v>765</v>
      </c>
      <c r="I975" s="1051"/>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2"/>
      <c r="I976" s="1053"/>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4"/>
      <c r="I977" s="1055"/>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0" t="s">
        <v>1147</v>
      </c>
      <c r="I979" s="1051"/>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2"/>
      <c r="I980" s="1053"/>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4"/>
      <c r="I981" s="1055"/>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0" t="s">
        <v>767</v>
      </c>
      <c r="I983" s="1051"/>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2"/>
      <c r="I984" s="1053"/>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4"/>
      <c r="I985" s="1055"/>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2" t="s">
        <v>1042</v>
      </c>
      <c r="L18" s="1093"/>
      <c r="M18" s="1093"/>
      <c r="N18" s="1093"/>
      <c r="O18" s="1093"/>
      <c r="P18" s="1093"/>
      <c r="Q18" s="1093"/>
      <c r="R18" s="1093"/>
      <c r="S18" s="1093"/>
      <c r="T18" s="1093"/>
      <c r="U18" s="1093"/>
      <c r="V18" s="1093"/>
      <c r="W18" s="1093"/>
      <c r="X18" s="1093"/>
      <c r="Y18" s="1093"/>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4" t="s">
        <v>1155</v>
      </c>
      <c r="L21" s="1095"/>
      <c r="M21" s="1095"/>
      <c r="N21" s="1095"/>
      <c r="O21" s="1095"/>
      <c r="P21" s="1095"/>
      <c r="Q21" s="1095"/>
      <c r="R21" s="1095"/>
      <c r="S21" s="1095"/>
      <c r="T21" s="1095"/>
      <c r="U21" s="1095"/>
      <c r="V21" s="1095"/>
      <c r="W21" s="1095"/>
      <c r="X21" s="1095"/>
      <c r="Y21" s="1096"/>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397</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4">
        <v>4.2</v>
      </c>
      <c r="I39" s="209"/>
      <c r="J39" s="211"/>
      <c r="K39" s="59"/>
      <c r="L39" s="59"/>
      <c r="O39" s="59"/>
      <c r="P39" s="34"/>
      <c r="Q39" s="34"/>
      <c r="R39" s="34"/>
      <c r="S39" s="34"/>
      <c r="T39" s="34"/>
      <c r="U39" s="34"/>
      <c r="V39" s="32"/>
      <c r="W39" s="18"/>
      <c r="X39" s="9"/>
      <c r="Y39" s="9"/>
      <c r="Z39" s="9"/>
    </row>
    <row r="40" spans="1:26" s="724" customFormat="1" ht="12" customHeight="1" outlineLevel="1" x14ac:dyDescent="0.25">
      <c r="A40" s="728"/>
      <c r="B40" s="725"/>
      <c r="C40" s="737"/>
      <c r="D40" s="737"/>
      <c r="E40" s="737"/>
      <c r="F40" s="741"/>
      <c r="G40" s="959" t="str">
        <f>General!H18</f>
        <v>bd</v>
      </c>
      <c r="H40" s="364">
        <v>4.2</v>
      </c>
      <c r="I40" s="209"/>
      <c r="J40" s="211"/>
      <c r="K40" s="59"/>
      <c r="L40" s="59"/>
      <c r="O40" s="59"/>
      <c r="P40" s="257"/>
      <c r="Q40" s="257"/>
      <c r="R40" s="257"/>
      <c r="S40" s="257"/>
      <c r="T40" s="257"/>
      <c r="U40" s="257"/>
      <c r="V40" s="733"/>
      <c r="W40" s="732"/>
      <c r="X40" s="727"/>
      <c r="Y40" s="727"/>
      <c r="Z40" s="727"/>
    </row>
    <row r="41" spans="1:26" s="10" customFormat="1" ht="12" customHeight="1" outlineLevel="1" x14ac:dyDescent="0.25">
      <c r="A41" s="7"/>
      <c r="B41" s="8"/>
      <c r="C41" s="19"/>
      <c r="D41" s="19"/>
      <c r="E41" s="19"/>
      <c r="F41" s="28"/>
      <c r="G41" s="959" t="str">
        <f>General!H19</f>
        <v>f</v>
      </c>
      <c r="H41" s="364">
        <v>3</v>
      </c>
      <c r="I41" s="209"/>
      <c r="J41" s="211"/>
      <c r="K41" s="59"/>
      <c r="L41" s="59"/>
      <c r="O41" s="59"/>
      <c r="P41" s="34"/>
      <c r="Q41" s="34"/>
      <c r="R41" s="34"/>
      <c r="S41" s="34"/>
      <c r="T41" s="34"/>
      <c r="U41" s="34"/>
      <c r="V41" s="32"/>
      <c r="W41" s="18"/>
      <c r="X41" s="9"/>
      <c r="Y41" s="9"/>
      <c r="Z41" s="9"/>
    </row>
    <row r="42" spans="1:26" s="724" customFormat="1" ht="12" customHeight="1" outlineLevel="1" x14ac:dyDescent="0.25">
      <c r="A42" s="728"/>
      <c r="B42" s="725"/>
      <c r="C42" s="737"/>
      <c r="D42" s="737"/>
      <c r="E42" s="737"/>
      <c r="F42" s="741"/>
      <c r="G42" s="959" t="str">
        <f>General!H20</f>
        <v>h</v>
      </c>
      <c r="H42" s="364"/>
      <c r="I42" s="209"/>
      <c r="J42" s="211"/>
      <c r="K42" s="59"/>
      <c r="L42" s="59"/>
      <c r="O42" s="59"/>
      <c r="P42" s="257"/>
      <c r="Q42" s="257"/>
      <c r="R42" s="257"/>
      <c r="S42" s="257"/>
      <c r="T42" s="257"/>
      <c r="U42" s="257"/>
      <c r="V42" s="733"/>
      <c r="W42" s="732"/>
      <c r="X42" s="727"/>
      <c r="Y42" s="727"/>
      <c r="Z42" s="727"/>
    </row>
    <row r="43" spans="1:26" s="10" customFormat="1" ht="12" customHeight="1" outlineLevel="1" x14ac:dyDescent="0.25">
      <c r="A43" s="7"/>
      <c r="B43" s="8"/>
      <c r="C43" s="19"/>
      <c r="D43" s="19"/>
      <c r="E43" s="19"/>
      <c r="F43" s="28"/>
      <c r="G43" s="959" t="str">
        <f>General!H21</f>
        <v>i</v>
      </c>
      <c r="H43" s="364">
        <v>3</v>
      </c>
      <c r="I43" s="209"/>
      <c r="J43" s="211"/>
      <c r="K43" s="59"/>
      <c r="L43" s="59"/>
      <c r="O43" s="59"/>
      <c r="P43" s="34"/>
      <c r="Q43" s="34"/>
      <c r="R43" s="34"/>
      <c r="S43" s="34"/>
      <c r="T43" s="34"/>
      <c r="U43" s="34"/>
      <c r="V43" s="32"/>
      <c r="W43" s="18"/>
      <c r="X43" s="9"/>
      <c r="Y43" s="9"/>
      <c r="Z43" s="9"/>
    </row>
    <row r="44" spans="1:26" s="724" customFormat="1" ht="12" customHeight="1" outlineLevel="1" x14ac:dyDescent="0.25">
      <c r="A44" s="728"/>
      <c r="B44" s="725"/>
      <c r="C44" s="737"/>
      <c r="D44" s="737"/>
      <c r="E44" s="737"/>
      <c r="F44" s="741"/>
      <c r="G44" s="959" t="str">
        <f>General!H22</f>
        <v>k</v>
      </c>
      <c r="H44" s="364">
        <v>3</v>
      </c>
      <c r="I44" s="209"/>
      <c r="J44" s="211"/>
      <c r="K44" s="59"/>
      <c r="L44" s="59"/>
      <c r="O44" s="59"/>
      <c r="P44" s="257"/>
      <c r="Q44" s="257"/>
      <c r="R44" s="257"/>
      <c r="S44" s="257"/>
      <c r="T44" s="257"/>
      <c r="U44" s="257"/>
      <c r="V44" s="733"/>
      <c r="W44" s="732"/>
      <c r="X44" s="727"/>
      <c r="Y44" s="727"/>
      <c r="Z44" s="727"/>
    </row>
    <row r="45" spans="1:26" s="10" customFormat="1" ht="12" customHeight="1" outlineLevel="1" x14ac:dyDescent="0.25">
      <c r="A45" s="7"/>
      <c r="B45" s="8"/>
      <c r="C45" s="19"/>
      <c r="D45" s="19"/>
      <c r="E45" s="19"/>
      <c r="F45" s="28"/>
      <c r="G45" s="959" t="str">
        <f>General!H23</f>
        <v>l</v>
      </c>
      <c r="H45" s="364">
        <v>3</v>
      </c>
      <c r="I45" s="209"/>
      <c r="J45" s="211"/>
      <c r="K45" s="59"/>
      <c r="L45" s="59"/>
      <c r="O45" s="59"/>
      <c r="P45" s="34"/>
      <c r="Q45" s="34"/>
      <c r="R45" s="34"/>
      <c r="S45" s="34"/>
      <c r="T45" s="34"/>
      <c r="U45" s="34"/>
      <c r="V45" s="32"/>
      <c r="W45" s="18"/>
      <c r="X45" s="9"/>
      <c r="Y45" s="9"/>
      <c r="Z45" s="9"/>
    </row>
    <row r="46" spans="1:26" s="724" customFormat="1" ht="12" customHeight="1" outlineLevel="1" x14ac:dyDescent="0.25">
      <c r="A46" s="728"/>
      <c r="B46" s="725"/>
      <c r="C46" s="737"/>
      <c r="D46" s="737"/>
      <c r="E46" s="737"/>
      <c r="F46" s="741"/>
      <c r="G46" s="959" t="str">
        <f>General!H24</f>
        <v>o</v>
      </c>
      <c r="H46" s="364">
        <v>3.5</v>
      </c>
      <c r="I46" s="209"/>
      <c r="J46" s="211"/>
      <c r="K46" s="59"/>
      <c r="L46" s="59"/>
      <c r="O46" s="59"/>
      <c r="P46" s="257"/>
      <c r="Q46" s="257"/>
      <c r="R46" s="257"/>
      <c r="S46" s="257"/>
      <c r="T46" s="257"/>
      <c r="U46" s="257"/>
      <c r="V46" s="733"/>
      <c r="W46" s="732"/>
      <c r="X46" s="727"/>
      <c r="Y46" s="727"/>
      <c r="Z46" s="727"/>
    </row>
    <row r="47" spans="1:26" s="10" customFormat="1" ht="12" customHeight="1" outlineLevel="1" x14ac:dyDescent="0.25">
      <c r="A47" s="7"/>
      <c r="B47" s="8"/>
      <c r="C47" s="19"/>
      <c r="D47" s="19"/>
      <c r="E47" s="19"/>
      <c r="F47" s="28"/>
      <c r="G47" s="959" t="str">
        <f>General!H25</f>
        <v>od</v>
      </c>
      <c r="H47" s="364">
        <v>3.5</v>
      </c>
      <c r="I47" s="209"/>
      <c r="J47" s="211"/>
      <c r="K47" s="59"/>
      <c r="L47" s="59"/>
      <c r="O47" s="59"/>
      <c r="P47" s="34"/>
      <c r="Q47" s="34"/>
      <c r="R47" s="34"/>
      <c r="S47" s="34"/>
      <c r="T47" s="34"/>
      <c r="U47" s="34"/>
      <c r="V47" s="32"/>
      <c r="W47" s="18"/>
      <c r="X47" s="9"/>
      <c r="Y47" s="9"/>
      <c r="Z47" s="9"/>
    </row>
    <row r="48" spans="1:26" s="724" customFormat="1" ht="12" customHeight="1" outlineLevel="1" x14ac:dyDescent="0.25">
      <c r="A48" s="728"/>
      <c r="B48" s="725"/>
      <c r="C48" s="737"/>
      <c r="D48" s="737"/>
      <c r="E48" s="737"/>
      <c r="F48" s="741"/>
      <c r="G48" s="959" t="str">
        <f>General!H26</f>
        <v>of</v>
      </c>
      <c r="H48" s="364"/>
      <c r="I48" s="209"/>
      <c r="J48" s="211"/>
      <c r="K48" s="59"/>
      <c r="L48" s="59"/>
      <c r="O48" s="59"/>
      <c r="P48" s="257"/>
      <c r="Q48" s="257"/>
      <c r="R48" s="257"/>
      <c r="S48" s="257"/>
      <c r="T48" s="257"/>
      <c r="U48" s="257"/>
      <c r="V48" s="733"/>
      <c r="W48" s="732"/>
      <c r="X48" s="727"/>
      <c r="Y48" s="727"/>
      <c r="Z48" s="727"/>
    </row>
    <row r="49" spans="1:68" s="10" customFormat="1" ht="12" customHeight="1" outlineLevel="1" x14ac:dyDescent="0.25">
      <c r="A49" s="7"/>
      <c r="B49" s="8"/>
      <c r="C49" s="19"/>
      <c r="D49" s="19"/>
      <c r="E49" s="19"/>
      <c r="F49" s="28"/>
      <c r="G49" s="959" t="str">
        <f>General!H27</f>
        <v>r</v>
      </c>
      <c r="H49" s="364">
        <v>2.2999999999999998</v>
      </c>
      <c r="I49" s="209"/>
      <c r="J49" s="211"/>
      <c r="K49" s="59"/>
      <c r="L49" s="59"/>
      <c r="O49" s="59"/>
      <c r="P49" s="34"/>
      <c r="Q49" s="34"/>
      <c r="R49" s="34"/>
      <c r="S49" s="34"/>
      <c r="T49" s="34"/>
      <c r="U49" s="34"/>
      <c r="V49" s="32"/>
      <c r="W49" s="18"/>
      <c r="X49" s="9"/>
      <c r="Y49" s="9"/>
      <c r="Z49" s="9"/>
    </row>
    <row r="50" spans="1:68" s="724" customFormat="1" ht="12" customHeight="1" outlineLevel="1" x14ac:dyDescent="0.25">
      <c r="A50" s="728"/>
      <c r="B50" s="725"/>
      <c r="C50" s="737"/>
      <c r="D50" s="737"/>
      <c r="E50" s="737"/>
      <c r="F50" s="741"/>
      <c r="G50" s="959" t="str">
        <f>General!H28</f>
        <v>rd</v>
      </c>
      <c r="H50" s="364">
        <v>2.2999999999999998</v>
      </c>
      <c r="I50" s="209"/>
      <c r="J50" s="211"/>
      <c r="K50" s="59"/>
      <c r="L50" s="59"/>
      <c r="O50" s="59"/>
      <c r="P50" s="257"/>
      <c r="Q50" s="257"/>
      <c r="R50" s="257"/>
      <c r="S50" s="257"/>
      <c r="T50" s="257"/>
      <c r="U50" s="257"/>
      <c r="V50" s="733"/>
      <c r="W50" s="732"/>
      <c r="X50" s="727"/>
      <c r="Y50" s="727"/>
      <c r="Z50" s="727"/>
    </row>
    <row r="51" spans="1:68" s="10" customFormat="1" ht="12" customHeight="1" outlineLevel="1" x14ac:dyDescent="0.25">
      <c r="A51" s="7"/>
      <c r="B51" s="8"/>
      <c r="C51" s="19"/>
      <c r="D51" s="19"/>
      <c r="E51" s="19"/>
      <c r="F51" s="28"/>
      <c r="G51" s="959" t="str">
        <f>General!H29</f>
        <v>v</v>
      </c>
      <c r="H51" s="364">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4">
        <v>3.5</v>
      </c>
      <c r="I52" s="209"/>
      <c r="J52" s="210"/>
      <c r="K52" s="882"/>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4">
        <v>3.5</v>
      </c>
      <c r="I53" s="209"/>
      <c r="J53" s="210"/>
      <c r="K53" s="882"/>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4">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4">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4" customFormat="1" ht="12" customHeight="1" outlineLevel="1" x14ac:dyDescent="0.25">
      <c r="A60" s="728"/>
      <c r="B60" s="725"/>
      <c r="C60" s="725"/>
      <c r="D60" s="725"/>
      <c r="E60" s="725"/>
      <c r="F60" s="725"/>
      <c r="G60" s="725"/>
      <c r="H60" s="727"/>
      <c r="I60" s="727"/>
      <c r="J60" s="727"/>
      <c r="K60" s="727"/>
      <c r="L60" s="727"/>
      <c r="M60" s="727"/>
      <c r="N60" s="727"/>
      <c r="O60" s="727"/>
      <c r="P60" s="727"/>
      <c r="Q60" s="727"/>
      <c r="R60" s="727"/>
      <c r="S60" s="727"/>
      <c r="T60" s="727"/>
      <c r="U60" s="727"/>
      <c r="V60" s="727"/>
      <c r="W60" s="727"/>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5"/>
      <c r="AZ60" s="725"/>
      <c r="BA60" s="725"/>
      <c r="BB60" s="725"/>
      <c r="BC60" s="725"/>
      <c r="BD60" s="725"/>
      <c r="BE60" s="725"/>
      <c r="BF60" s="725"/>
      <c r="BG60" s="725"/>
      <c r="BH60" s="725"/>
      <c r="BI60" s="725"/>
      <c r="BJ60" s="725"/>
      <c r="BK60" s="725"/>
      <c r="BL60" s="725"/>
      <c r="BM60" s="725"/>
      <c r="BN60" s="725"/>
      <c r="BO60" s="725"/>
      <c r="BP60" s="725"/>
    </row>
    <row r="61" spans="1:68" s="724" customFormat="1" ht="5.0999999999999996" customHeight="1" outlineLevel="1" thickBot="1" x14ac:dyDescent="0.3">
      <c r="A61" s="728"/>
      <c r="B61" s="725"/>
      <c r="C61" s="725"/>
      <c r="D61" s="725"/>
      <c r="E61" s="725"/>
      <c r="F61" s="725"/>
      <c r="G61" s="725"/>
      <c r="H61" s="727"/>
      <c r="I61" s="727"/>
      <c r="J61" s="727"/>
      <c r="K61" s="727"/>
      <c r="L61" s="727"/>
      <c r="M61" s="727"/>
      <c r="N61" s="727"/>
      <c r="O61" s="727"/>
      <c r="P61" s="727"/>
      <c r="Q61" s="727"/>
      <c r="R61" s="727"/>
      <c r="S61" s="727"/>
      <c r="T61" s="727"/>
      <c r="U61" s="727"/>
      <c r="V61" s="727"/>
      <c r="W61" s="727"/>
      <c r="X61" s="725"/>
      <c r="Y61" s="725"/>
      <c r="Z61" s="725"/>
      <c r="AA61" s="725"/>
      <c r="AB61" s="725"/>
      <c r="AC61" s="725"/>
      <c r="AD61" s="725"/>
      <c r="AE61" s="725"/>
      <c r="AF61" s="725"/>
      <c r="AG61" s="725"/>
      <c r="AH61" s="725"/>
      <c r="AI61" s="725"/>
      <c r="AJ61" s="725"/>
      <c r="AK61" s="725"/>
      <c r="AL61" s="725"/>
      <c r="AM61" s="725"/>
      <c r="AN61" s="725"/>
      <c r="AO61" s="725"/>
      <c r="AP61" s="725"/>
      <c r="AQ61" s="725"/>
      <c r="AR61" s="725"/>
      <c r="AS61" s="725"/>
      <c r="AT61" s="725"/>
      <c r="AU61" s="725"/>
      <c r="AV61" s="725"/>
      <c r="AW61" s="725"/>
      <c r="AX61" s="725"/>
      <c r="AY61" s="725"/>
      <c r="AZ61" s="725"/>
      <c r="BA61" s="725"/>
      <c r="BB61" s="725"/>
      <c r="BC61" s="725"/>
      <c r="BD61" s="725"/>
      <c r="BE61" s="725"/>
      <c r="BF61" s="725"/>
      <c r="BG61" s="725"/>
      <c r="BH61" s="725"/>
      <c r="BI61" s="725"/>
      <c r="BJ61" s="725"/>
      <c r="BK61" s="725"/>
      <c r="BL61" s="725"/>
      <c r="BM61" s="725"/>
      <c r="BN61" s="725"/>
      <c r="BO61" s="725"/>
      <c r="BP61" s="725"/>
    </row>
    <row r="62" spans="1:68" s="724" customFormat="1" ht="5.0999999999999996" customHeight="1" outlineLevel="1" x14ac:dyDescent="0.25">
      <c r="A62" s="728"/>
      <c r="B62" s="725"/>
      <c r="C62" s="750" t="s">
        <v>0</v>
      </c>
      <c r="D62" s="750"/>
      <c r="E62" s="750"/>
      <c r="F62" s="750"/>
      <c r="G62" s="750"/>
      <c r="H62" s="750"/>
      <c r="I62" s="750"/>
      <c r="J62" s="750"/>
      <c r="K62" s="749"/>
      <c r="L62" s="749"/>
      <c r="M62" s="749"/>
      <c r="N62" s="749"/>
      <c r="O62" s="749"/>
      <c r="P62" s="749"/>
      <c r="Q62" s="749"/>
      <c r="R62" s="749"/>
      <c r="S62" s="749"/>
      <c r="T62" s="749"/>
      <c r="U62" s="749"/>
      <c r="V62" s="749"/>
      <c r="W62" s="748"/>
      <c r="X62" s="727"/>
      <c r="Y62" s="727"/>
      <c r="Z62" s="727"/>
      <c r="AA62" s="727"/>
      <c r="AB62" s="727"/>
      <c r="AC62" s="727"/>
      <c r="AD62" s="727"/>
      <c r="AE62" s="727"/>
      <c r="AF62" s="727"/>
      <c r="AG62" s="727"/>
      <c r="AH62" s="727"/>
      <c r="AI62" s="727"/>
      <c r="AJ62" s="727"/>
      <c r="AK62" s="727"/>
      <c r="AL62" s="727"/>
      <c r="AM62" s="727"/>
      <c r="AN62" s="727"/>
      <c r="AO62" s="727"/>
      <c r="AP62" s="727"/>
      <c r="AQ62" s="727"/>
      <c r="AR62" s="727"/>
      <c r="AS62" s="727"/>
      <c r="AT62" s="727"/>
      <c r="AU62" s="727"/>
      <c r="AV62" s="727"/>
      <c r="AW62" s="727"/>
      <c r="AX62" s="727"/>
      <c r="AY62" s="727"/>
      <c r="AZ62" s="727"/>
      <c r="BA62" s="727"/>
      <c r="BB62" s="727"/>
      <c r="BC62" s="727"/>
      <c r="BD62" s="727"/>
      <c r="BE62" s="727"/>
      <c r="BF62" s="727"/>
      <c r="BG62" s="727"/>
      <c r="BH62" s="727"/>
      <c r="BI62" s="727"/>
      <c r="BJ62" s="727"/>
      <c r="BK62" s="727"/>
      <c r="BL62" s="727"/>
      <c r="BM62" s="727"/>
      <c r="BN62" s="727"/>
      <c r="BO62" s="727"/>
      <c r="BP62" s="727"/>
    </row>
    <row r="63" spans="1:68" s="724" customFormat="1" ht="12" customHeight="1" outlineLevel="1" x14ac:dyDescent="0.25">
      <c r="A63" s="728"/>
      <c r="B63" s="725"/>
      <c r="C63" s="746"/>
      <c r="D63" s="746"/>
      <c r="E63" s="746" t="s">
        <v>1</v>
      </c>
      <c r="F63" s="745"/>
      <c r="G63" s="747" t="s">
        <v>1117</v>
      </c>
      <c r="H63" s="745"/>
      <c r="I63" s="745"/>
      <c r="J63" s="745"/>
      <c r="K63" s="745"/>
      <c r="L63" s="745"/>
      <c r="M63" s="745"/>
      <c r="N63" s="745"/>
      <c r="O63" s="745"/>
      <c r="P63" s="745"/>
      <c r="Q63" s="745"/>
      <c r="R63" s="745"/>
      <c r="S63" s="744"/>
      <c r="T63" s="745"/>
      <c r="U63" s="744"/>
      <c r="V63" s="744"/>
      <c r="W63" s="732"/>
      <c r="X63" s="727"/>
      <c r="Y63" s="727"/>
      <c r="Z63" s="727"/>
      <c r="AA63" s="727"/>
      <c r="AB63" s="727"/>
      <c r="AC63" s="727"/>
      <c r="AD63" s="727"/>
      <c r="AE63" s="727"/>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row>
    <row r="64" spans="1:68" s="724" customFormat="1" ht="12" customHeight="1" outlineLevel="1" x14ac:dyDescent="0.25">
      <c r="A64" s="728"/>
      <c r="B64" s="725"/>
      <c r="C64" s="746"/>
      <c r="D64" s="746"/>
      <c r="E64" s="737"/>
      <c r="F64" s="745"/>
      <c r="G64" s="20"/>
      <c r="H64" s="745"/>
      <c r="I64" s="745"/>
      <c r="J64" s="745"/>
      <c r="K64" s="745"/>
      <c r="L64" s="745"/>
      <c r="M64" s="745"/>
      <c r="N64" s="745"/>
      <c r="O64" s="745"/>
      <c r="P64" s="745"/>
      <c r="Q64" s="745"/>
      <c r="R64" s="745"/>
      <c r="S64" s="744"/>
      <c r="T64" s="245"/>
      <c r="U64" s="744"/>
      <c r="V64" s="744"/>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s="724" customFormat="1" ht="12" customHeight="1" outlineLevel="1" x14ac:dyDescent="0.25">
      <c r="A65" s="728"/>
      <c r="B65" s="725"/>
      <c r="C65" s="737"/>
      <c r="D65" s="746"/>
      <c r="E65" s="737"/>
      <c r="F65" s="745"/>
      <c r="G65" s="745"/>
      <c r="H65" s="745"/>
      <c r="I65" s="745"/>
      <c r="J65" s="745"/>
      <c r="K65" s="745"/>
      <c r="L65" s="745"/>
      <c r="M65" s="745"/>
      <c r="N65" s="745"/>
      <c r="O65" s="745"/>
      <c r="P65" s="745"/>
      <c r="Q65" s="745"/>
      <c r="R65" s="745"/>
      <c r="S65" s="744"/>
      <c r="T65" s="245"/>
      <c r="U65" s="744"/>
      <c r="V65" s="744"/>
      <c r="W65" s="732"/>
      <c r="X65" s="727"/>
      <c r="Y65" s="727"/>
      <c r="Z65" s="727"/>
      <c r="AA65" s="727"/>
      <c r="AB65" s="727"/>
      <c r="AC65" s="727"/>
      <c r="AD65" s="727"/>
      <c r="AE65" s="727"/>
      <c r="AF65" s="727"/>
      <c r="AG65" s="727"/>
      <c r="AH65" s="727"/>
      <c r="AI65" s="727"/>
      <c r="AJ65" s="727"/>
      <c r="AK65" s="727"/>
      <c r="AL65" s="727"/>
      <c r="AM65" s="727"/>
      <c r="AN65" s="727"/>
      <c r="AO65" s="727"/>
      <c r="AP65" s="727"/>
      <c r="AQ65" s="727"/>
      <c r="AR65" s="727"/>
      <c r="AS65" s="727"/>
      <c r="AT65" s="727"/>
      <c r="AU65" s="727"/>
      <c r="AV65" s="727"/>
      <c r="AW65" s="727"/>
      <c r="AX65" s="727"/>
      <c r="AY65" s="727"/>
      <c r="AZ65" s="727"/>
      <c r="BA65" s="727"/>
      <c r="BB65" s="727"/>
      <c r="BC65" s="727"/>
      <c r="BD65" s="727"/>
      <c r="BE65" s="727"/>
      <c r="BF65" s="727"/>
      <c r="BG65" s="727"/>
      <c r="BH65" s="727"/>
      <c r="BI65" s="727"/>
      <c r="BJ65" s="727"/>
      <c r="BK65" s="727"/>
      <c r="BL65" s="727"/>
      <c r="BM65" s="727"/>
      <c r="BN65" s="727"/>
      <c r="BO65" s="727"/>
      <c r="BP65" s="727"/>
    </row>
    <row r="66" spans="1:68" s="724" customFormat="1" ht="12" customHeight="1" outlineLevel="1" x14ac:dyDescent="0.25">
      <c r="A66" s="728"/>
      <c r="B66" s="725"/>
      <c r="C66" s="247">
        <v>0</v>
      </c>
      <c r="D66" s="746"/>
      <c r="E66" s="737"/>
      <c r="F66" s="745"/>
      <c r="G66" s="768"/>
      <c r="H66" s="745"/>
      <c r="I66" s="745"/>
      <c r="J66" s="745"/>
      <c r="K66" s="745"/>
      <c r="L66" s="745"/>
      <c r="M66" s="745"/>
      <c r="N66" s="745"/>
      <c r="O66" s="745"/>
      <c r="P66" s="745"/>
      <c r="Q66" s="745"/>
      <c r="R66" s="745"/>
      <c r="S66" s="744"/>
      <c r="T66" s="245"/>
      <c r="U66" s="744"/>
      <c r="V66" s="744"/>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s="724" customFormat="1" ht="12" customHeight="1" outlineLevel="1" x14ac:dyDescent="0.25">
      <c r="A67" s="728"/>
      <c r="B67" s="725"/>
      <c r="C67" s="737"/>
      <c r="D67" s="737"/>
      <c r="E67" s="737"/>
      <c r="F67" s="737"/>
      <c r="G67" s="737"/>
      <c r="H67" s="737"/>
      <c r="I67" s="737"/>
      <c r="J67" s="987"/>
      <c r="K67" s="987"/>
      <c r="L67" s="987"/>
      <c r="M67" s="987"/>
      <c r="N67" s="987"/>
      <c r="O67" s="987"/>
      <c r="P67" s="987"/>
      <c r="Q67" s="987"/>
      <c r="R67" s="987"/>
      <c r="S67" s="987"/>
      <c r="T67" s="987"/>
      <c r="U67" s="987"/>
      <c r="V67" s="987"/>
      <c r="W67" s="732"/>
      <c r="X67" s="727"/>
      <c r="Y67" s="727"/>
      <c r="Z67" s="727"/>
      <c r="AA67" s="727"/>
      <c r="AB67" s="727"/>
      <c r="AC67" s="727"/>
      <c r="AD67" s="727"/>
      <c r="AE67" s="727"/>
      <c r="AF67" s="727"/>
      <c r="AG67" s="727"/>
      <c r="AH67" s="727"/>
      <c r="AI67" s="727"/>
      <c r="AJ67" s="727"/>
      <c r="AK67" s="727"/>
      <c r="AL67" s="727"/>
      <c r="AM67" s="727"/>
      <c r="AN67" s="727"/>
      <c r="AO67" s="727"/>
      <c r="AP67" s="727"/>
      <c r="AQ67" s="727"/>
      <c r="AR67" s="727"/>
      <c r="AS67" s="727"/>
      <c r="AT67" s="727"/>
      <c r="AU67" s="727"/>
      <c r="AV67" s="727"/>
      <c r="AW67" s="727"/>
      <c r="AX67" s="727"/>
      <c r="AY67" s="727"/>
      <c r="AZ67" s="727"/>
      <c r="BA67" s="727"/>
      <c r="BB67" s="727"/>
      <c r="BC67" s="727"/>
      <c r="BD67" s="727"/>
      <c r="BE67" s="727"/>
      <c r="BF67" s="727"/>
      <c r="BG67" s="727"/>
      <c r="BH67" s="727"/>
      <c r="BI67" s="727"/>
      <c r="BJ67" s="727"/>
      <c r="BK67" s="727"/>
      <c r="BL67" s="727"/>
      <c r="BM67" s="727"/>
      <c r="BN67" s="727"/>
      <c r="BO67" s="727"/>
      <c r="BP67" s="727"/>
    </row>
    <row r="68" spans="1:68" s="724" customFormat="1" ht="12" customHeight="1" outlineLevel="1" x14ac:dyDescent="0.25">
      <c r="A68" s="728"/>
      <c r="B68" s="725"/>
      <c r="C68" s="737"/>
      <c r="D68" s="737"/>
      <c r="E68" s="737"/>
      <c r="F68" s="737"/>
      <c r="G68" s="737"/>
      <c r="H68" s="737"/>
      <c r="I68" s="737"/>
      <c r="J68" s="737"/>
      <c r="K68" s="737"/>
      <c r="L68" s="987"/>
      <c r="M68" s="987"/>
      <c r="N68" s="987"/>
      <c r="O68" s="987"/>
      <c r="P68" s="987"/>
      <c r="Q68" s="987"/>
      <c r="R68" s="987"/>
      <c r="S68" s="987"/>
      <c r="T68" s="987"/>
      <c r="U68" s="987"/>
      <c r="V68" s="987"/>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s="724" customFormat="1" ht="12" customHeight="1" outlineLevel="1" x14ac:dyDescent="0.25">
      <c r="A69" s="728"/>
      <c r="B69" s="725"/>
      <c r="C69" s="737"/>
      <c r="D69" s="737"/>
      <c r="E69" s="737"/>
      <c r="F69" s="737"/>
      <c r="G69" s="737"/>
      <c r="H69" s="737"/>
      <c r="I69" s="737"/>
      <c r="J69" s="737"/>
      <c r="K69" s="737"/>
      <c r="L69" s="737"/>
      <c r="M69" s="737"/>
      <c r="N69" s="762"/>
      <c r="O69" s="762"/>
      <c r="P69" s="986"/>
      <c r="Q69" s="986"/>
      <c r="R69" s="986"/>
      <c r="S69" s="987"/>
      <c r="T69" s="987"/>
      <c r="U69" s="987"/>
      <c r="V69" s="987"/>
      <c r="W69" s="732"/>
      <c r="X69" s="727"/>
      <c r="Y69" s="727"/>
      <c r="Z69" s="727"/>
      <c r="AA69" s="727"/>
      <c r="AB69" s="727"/>
      <c r="AC69" s="727"/>
      <c r="AD69" s="727"/>
      <c r="AE69" s="727"/>
      <c r="AF69" s="727"/>
      <c r="AG69" s="727"/>
      <c r="AH69" s="727"/>
      <c r="AI69" s="727"/>
      <c r="AJ69" s="727"/>
      <c r="AK69" s="727"/>
      <c r="AL69" s="727"/>
      <c r="AM69" s="727"/>
      <c r="AN69" s="727"/>
      <c r="AO69" s="727"/>
      <c r="AP69" s="727"/>
      <c r="AQ69" s="727"/>
      <c r="AR69" s="727"/>
      <c r="AS69" s="727"/>
      <c r="AT69" s="727"/>
      <c r="AU69" s="727"/>
      <c r="AV69" s="727"/>
      <c r="AW69" s="727"/>
      <c r="AX69" s="727"/>
      <c r="AY69" s="727"/>
      <c r="AZ69" s="727"/>
      <c r="BA69" s="727"/>
      <c r="BB69" s="727"/>
      <c r="BC69" s="727"/>
      <c r="BD69" s="727"/>
      <c r="BE69" s="727"/>
      <c r="BF69" s="727"/>
      <c r="BG69" s="727"/>
      <c r="BH69" s="727"/>
      <c r="BI69" s="727"/>
      <c r="BJ69" s="727"/>
      <c r="BK69" s="727"/>
      <c r="BL69" s="727"/>
      <c r="BM69" s="727"/>
      <c r="BN69" s="727"/>
      <c r="BO69" s="727"/>
      <c r="BP69" s="727"/>
    </row>
    <row r="70" spans="1:68" s="724" customFormat="1" ht="12" customHeight="1" outlineLevel="1" x14ac:dyDescent="0.25">
      <c r="A70" s="728"/>
      <c r="B70" s="725"/>
      <c r="C70" s="737"/>
      <c r="D70" s="737"/>
      <c r="E70" s="737"/>
      <c r="F70" s="737"/>
      <c r="G70" s="737"/>
      <c r="H70" s="737"/>
      <c r="I70" s="737"/>
      <c r="J70" s="737"/>
      <c r="K70" s="737"/>
      <c r="L70" s="737"/>
      <c r="M70" s="737"/>
      <c r="N70" s="762"/>
      <c r="O70" s="762"/>
      <c r="P70" s="986"/>
      <c r="Q70" s="986"/>
      <c r="R70" s="986"/>
      <c r="S70" s="987"/>
      <c r="T70" s="987"/>
      <c r="U70" s="987"/>
      <c r="V70" s="987"/>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s="724" customFormat="1" outlineLevel="1" x14ac:dyDescent="0.25">
      <c r="A71" s="728"/>
      <c r="B71" s="725"/>
      <c r="C71" s="737"/>
      <c r="D71" s="737"/>
      <c r="E71" s="737"/>
      <c r="F71" s="741"/>
      <c r="G71" s="738"/>
      <c r="H71" s="316"/>
      <c r="I71" s="316"/>
      <c r="J71" s="316"/>
      <c r="K71" s="271"/>
      <c r="L71" s="271"/>
      <c r="M71" s="271"/>
      <c r="N71" s="316"/>
      <c r="O71" s="316"/>
      <c r="P71" s="316"/>
      <c r="Q71" s="316"/>
      <c r="R71" s="316"/>
      <c r="S71" s="316"/>
      <c r="T71" s="316"/>
      <c r="U71" s="316"/>
      <c r="V71" s="316"/>
      <c r="W71" s="732"/>
      <c r="X71" s="727"/>
      <c r="Y71" s="727"/>
      <c r="Z71" s="727"/>
      <c r="AA71" s="727"/>
      <c r="AB71" s="727"/>
      <c r="AC71" s="727"/>
      <c r="AD71" s="727"/>
      <c r="AE71" s="727"/>
      <c r="AF71" s="727"/>
      <c r="AG71" s="727"/>
      <c r="AH71" s="727"/>
      <c r="AI71" s="727"/>
      <c r="AJ71" s="727"/>
      <c r="AK71" s="727"/>
      <c r="AL71" s="727"/>
      <c r="AM71" s="727"/>
      <c r="AN71" s="727"/>
      <c r="AO71" s="727"/>
      <c r="AP71" s="727"/>
      <c r="AQ71" s="727"/>
      <c r="AR71" s="727"/>
      <c r="AS71" s="727"/>
      <c r="AT71" s="727"/>
      <c r="AU71" s="727"/>
      <c r="AV71" s="727"/>
      <c r="AW71" s="727"/>
      <c r="AX71" s="727"/>
      <c r="AY71" s="727"/>
      <c r="AZ71" s="727"/>
      <c r="BA71" s="727"/>
      <c r="BB71" s="727"/>
      <c r="BC71" s="727"/>
      <c r="BD71" s="727"/>
      <c r="BE71" s="727"/>
      <c r="BF71" s="727"/>
      <c r="BG71" s="727"/>
      <c r="BH71" s="727"/>
      <c r="BI71" s="727"/>
      <c r="BJ71" s="727"/>
      <c r="BK71" s="727"/>
      <c r="BL71" s="727"/>
      <c r="BM71" s="727"/>
      <c r="BN71" s="727"/>
      <c r="BO71" s="727"/>
      <c r="BP71" s="727"/>
    </row>
    <row r="72" spans="1:68" s="724" customFormat="1" outlineLevel="1" x14ac:dyDescent="0.25">
      <c r="A72" s="728"/>
      <c r="B72" s="725"/>
      <c r="C72" s="737"/>
      <c r="D72" s="737"/>
      <c r="E72" s="737"/>
      <c r="F72" s="741"/>
      <c r="G72" s="993" t="s">
        <v>1122</v>
      </c>
      <c r="H72" s="990"/>
      <c r="I72" s="990"/>
      <c r="J72" s="990"/>
      <c r="K72" s="271"/>
      <c r="L72" s="271"/>
      <c r="M72" s="271"/>
      <c r="N72" s="990"/>
      <c r="O72" s="990"/>
      <c r="P72" s="990"/>
      <c r="Q72" s="990"/>
      <c r="R72" s="990"/>
      <c r="S72" s="990"/>
      <c r="T72" s="990"/>
      <c r="U72" s="990"/>
      <c r="V72" s="314"/>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s="724" customFormat="1" ht="30" outlineLevel="1" x14ac:dyDescent="0.25">
      <c r="A73" s="728"/>
      <c r="B73" s="725"/>
      <c r="C73" s="737"/>
      <c r="D73" s="737"/>
      <c r="E73" s="737"/>
      <c r="F73" s="741"/>
      <c r="G73" s="735"/>
      <c r="H73" s="316" t="s">
        <v>110</v>
      </c>
      <c r="I73" s="991" t="s">
        <v>1118</v>
      </c>
      <c r="J73" s="991" t="s">
        <v>1119</v>
      </c>
      <c r="K73" s="991" t="s">
        <v>1120</v>
      </c>
      <c r="L73" s="991" t="s">
        <v>1121</v>
      </c>
      <c r="M73" s="271"/>
      <c r="N73" s="990"/>
      <c r="O73" s="990"/>
      <c r="P73" s="990"/>
      <c r="Q73" s="990"/>
      <c r="R73" s="990"/>
      <c r="S73" s="990"/>
      <c r="T73" s="990"/>
      <c r="U73" s="990"/>
      <c r="V73" s="314"/>
      <c r="W73" s="732"/>
      <c r="X73" s="727"/>
      <c r="Y73" s="727"/>
      <c r="Z73" s="727"/>
      <c r="AA73" s="727"/>
      <c r="AB73" s="727"/>
      <c r="AC73" s="727"/>
      <c r="AD73" s="727"/>
      <c r="AE73" s="727"/>
      <c r="AF73" s="727"/>
      <c r="AG73" s="727"/>
      <c r="AH73" s="727"/>
      <c r="AI73" s="727"/>
      <c r="AJ73" s="727"/>
      <c r="AK73" s="727"/>
      <c r="AL73" s="727"/>
      <c r="AM73" s="727"/>
      <c r="AN73" s="727"/>
      <c r="AO73" s="727"/>
      <c r="AP73" s="727"/>
      <c r="AQ73" s="727"/>
      <c r="AR73" s="727"/>
      <c r="AS73" s="727"/>
      <c r="AT73" s="727"/>
      <c r="AU73" s="727"/>
      <c r="AV73" s="727"/>
      <c r="AW73" s="727"/>
      <c r="AX73" s="727"/>
      <c r="AY73" s="727"/>
      <c r="AZ73" s="727"/>
      <c r="BA73" s="727"/>
      <c r="BB73" s="727"/>
      <c r="BC73" s="727"/>
      <c r="BD73" s="727"/>
      <c r="BE73" s="727"/>
      <c r="BF73" s="727"/>
      <c r="BG73" s="727"/>
      <c r="BH73" s="727"/>
      <c r="BI73" s="727"/>
      <c r="BJ73" s="727"/>
      <c r="BK73" s="727"/>
      <c r="BL73" s="727"/>
      <c r="BM73" s="727"/>
      <c r="BN73" s="727"/>
      <c r="BO73" s="727"/>
      <c r="BP73" s="727"/>
    </row>
    <row r="74" spans="1:68" s="724" customFormat="1" outlineLevel="1" x14ac:dyDescent="0.25">
      <c r="A74" s="728"/>
      <c r="B74" s="725"/>
      <c r="C74" s="737"/>
      <c r="D74" s="737"/>
      <c r="E74" s="737"/>
      <c r="F74" s="741"/>
      <c r="G74" s="735"/>
      <c r="H74" s="958" t="str">
        <f>General!H17</f>
        <v>b</v>
      </c>
      <c r="I74" s="992">
        <v>0.9</v>
      </c>
      <c r="J74" s="992">
        <v>1.1000000000000001</v>
      </c>
      <c r="K74" s="992">
        <v>0.7</v>
      </c>
      <c r="L74" s="992">
        <v>0.95</v>
      </c>
      <c r="M74" s="271"/>
      <c r="N74" s="990"/>
      <c r="O74" s="990"/>
      <c r="P74" s="990"/>
      <c r="Q74" s="990"/>
      <c r="R74" s="990"/>
      <c r="S74" s="990"/>
      <c r="T74" s="990"/>
      <c r="U74" s="990"/>
      <c r="V74" s="314"/>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s="724" customFormat="1" outlineLevel="1" x14ac:dyDescent="0.25">
      <c r="A75" s="728"/>
      <c r="B75" s="725"/>
      <c r="C75" s="737"/>
      <c r="D75" s="737"/>
      <c r="E75" s="737"/>
      <c r="F75" s="741"/>
      <c r="G75" s="735"/>
      <c r="H75" s="958" t="str">
        <f>General!H18</f>
        <v>bd</v>
      </c>
      <c r="I75" s="992">
        <v>0.9</v>
      </c>
      <c r="J75" s="992">
        <v>1.1000000000000001</v>
      </c>
      <c r="K75" s="992">
        <v>0.7</v>
      </c>
      <c r="L75" s="992">
        <v>0.95</v>
      </c>
      <c r="M75" s="271"/>
      <c r="N75" s="990"/>
      <c r="O75" s="990"/>
      <c r="P75" s="990"/>
      <c r="Q75" s="990"/>
      <c r="R75" s="990"/>
      <c r="S75" s="990"/>
      <c r="T75" s="990"/>
      <c r="U75" s="990"/>
      <c r="V75" s="314"/>
      <c r="W75" s="732"/>
      <c r="X75" s="727"/>
      <c r="Y75" s="727"/>
      <c r="Z75" s="727"/>
      <c r="AA75" s="727"/>
      <c r="AB75" s="727"/>
      <c r="AC75" s="727"/>
      <c r="AD75" s="727"/>
      <c r="AE75" s="727"/>
      <c r="AF75" s="727"/>
      <c r="AG75" s="727"/>
      <c r="AH75" s="727"/>
      <c r="AI75" s="727"/>
      <c r="AJ75" s="727"/>
      <c r="AK75" s="727"/>
      <c r="AL75" s="727"/>
      <c r="AM75" s="727"/>
      <c r="AN75" s="727"/>
      <c r="AO75" s="727"/>
      <c r="AP75" s="727"/>
      <c r="AQ75" s="727"/>
      <c r="AR75" s="727"/>
      <c r="AS75" s="727"/>
      <c r="AT75" s="727"/>
      <c r="AU75" s="727"/>
      <c r="AV75" s="727"/>
      <c r="AW75" s="727"/>
      <c r="AX75" s="727"/>
      <c r="AY75" s="727"/>
      <c r="AZ75" s="727"/>
      <c r="BA75" s="727"/>
      <c r="BB75" s="727"/>
      <c r="BC75" s="727"/>
      <c r="BD75" s="727"/>
      <c r="BE75" s="727"/>
      <c r="BF75" s="727"/>
      <c r="BG75" s="727"/>
      <c r="BH75" s="727"/>
      <c r="BI75" s="727"/>
      <c r="BJ75" s="727"/>
      <c r="BK75" s="727"/>
      <c r="BL75" s="727"/>
      <c r="BM75" s="727"/>
      <c r="BN75" s="727"/>
      <c r="BO75" s="727"/>
      <c r="BP75" s="727"/>
    </row>
    <row r="76" spans="1:68" s="724" customFormat="1" outlineLevel="1" x14ac:dyDescent="0.25">
      <c r="A76" s="728"/>
      <c r="B76" s="725"/>
      <c r="C76" s="737"/>
      <c r="D76" s="737"/>
      <c r="E76" s="737"/>
      <c r="F76" s="741"/>
      <c r="G76" s="735"/>
      <c r="H76" s="958" t="str">
        <f>General!H19</f>
        <v>f</v>
      </c>
      <c r="I76" s="992">
        <v>0.9</v>
      </c>
      <c r="J76" s="992">
        <v>1.1000000000000001</v>
      </c>
      <c r="K76" s="992">
        <v>0.7</v>
      </c>
      <c r="L76" s="992">
        <v>0.95</v>
      </c>
      <c r="M76" s="271"/>
      <c r="N76" s="990"/>
      <c r="O76" s="990"/>
      <c r="P76" s="990"/>
      <c r="Q76" s="990"/>
      <c r="R76" s="990"/>
      <c r="S76" s="990"/>
      <c r="T76" s="990"/>
      <c r="U76" s="990"/>
      <c r="V76" s="314"/>
      <c r="W76" s="732"/>
      <c r="X76" s="727"/>
      <c r="Y76" s="727"/>
      <c r="Z76" s="727"/>
      <c r="AA76" s="727"/>
      <c r="AB76" s="727"/>
      <c r="AC76" s="727"/>
      <c r="AD76" s="727"/>
      <c r="AE76" s="727"/>
      <c r="AF76" s="727"/>
      <c r="AG76" s="727"/>
      <c r="AH76" s="727"/>
      <c r="AI76" s="727"/>
      <c r="AJ76" s="727"/>
      <c r="AK76" s="727"/>
      <c r="AL76" s="727"/>
      <c r="AM76" s="727"/>
      <c r="AN76" s="727"/>
      <c r="AO76" s="727"/>
      <c r="AP76" s="727"/>
      <c r="AQ76" s="727"/>
      <c r="AR76" s="727"/>
      <c r="AS76" s="727"/>
      <c r="AT76" s="727"/>
      <c r="AU76" s="727"/>
      <c r="AV76" s="727"/>
      <c r="AW76" s="727"/>
      <c r="AX76" s="727"/>
      <c r="AY76" s="727"/>
      <c r="AZ76" s="727"/>
      <c r="BA76" s="727"/>
      <c r="BB76" s="727"/>
      <c r="BC76" s="727"/>
      <c r="BD76" s="727"/>
      <c r="BE76" s="727"/>
      <c r="BF76" s="727"/>
      <c r="BG76" s="727"/>
      <c r="BH76" s="727"/>
      <c r="BI76" s="727"/>
      <c r="BJ76" s="727"/>
      <c r="BK76" s="727"/>
      <c r="BL76" s="727"/>
      <c r="BM76" s="727"/>
      <c r="BN76" s="727"/>
      <c r="BO76" s="727"/>
      <c r="BP76" s="727"/>
    </row>
    <row r="77" spans="1:68" s="724" customFormat="1" outlineLevel="1" x14ac:dyDescent="0.25">
      <c r="A77" s="728"/>
      <c r="B77" s="725"/>
      <c r="C77" s="737"/>
      <c r="D77" s="737"/>
      <c r="E77" s="737"/>
      <c r="F77" s="741"/>
      <c r="G77" s="735"/>
      <c r="H77" s="958" t="str">
        <f>General!H20</f>
        <v>h</v>
      </c>
      <c r="I77" s="992">
        <v>0.9</v>
      </c>
      <c r="J77" s="992">
        <v>1.1000000000000001</v>
      </c>
      <c r="K77" s="992">
        <v>0.7</v>
      </c>
      <c r="L77" s="992">
        <v>0.95</v>
      </c>
      <c r="M77" s="271"/>
      <c r="N77" s="990"/>
      <c r="O77" s="990"/>
      <c r="P77" s="990"/>
      <c r="Q77" s="990"/>
      <c r="R77" s="990"/>
      <c r="S77" s="990"/>
      <c r="T77" s="990"/>
      <c r="U77" s="990"/>
      <c r="V77" s="314"/>
      <c r="W77" s="732"/>
      <c r="X77" s="727"/>
      <c r="Y77" s="727"/>
      <c r="Z77" s="727"/>
      <c r="AA77" s="727"/>
      <c r="AB77" s="727"/>
      <c r="AC77" s="727"/>
      <c r="AD77" s="727"/>
      <c r="AE77" s="727"/>
      <c r="AF77" s="727"/>
      <c r="AG77" s="727"/>
      <c r="AH77" s="727"/>
      <c r="AI77" s="727"/>
      <c r="AJ77" s="727"/>
      <c r="AK77" s="727"/>
      <c r="AL77" s="727"/>
      <c r="AM77" s="727"/>
      <c r="AN77" s="727"/>
      <c r="AO77" s="727"/>
      <c r="AP77" s="727"/>
      <c r="AQ77" s="727"/>
      <c r="AR77" s="727"/>
      <c r="AS77" s="727"/>
      <c r="AT77" s="727"/>
      <c r="AU77" s="727"/>
      <c r="AV77" s="727"/>
      <c r="AW77" s="727"/>
      <c r="AX77" s="727"/>
      <c r="AY77" s="727"/>
      <c r="AZ77" s="727"/>
      <c r="BA77" s="727"/>
      <c r="BB77" s="727"/>
      <c r="BC77" s="727"/>
      <c r="BD77" s="727"/>
      <c r="BE77" s="727"/>
      <c r="BF77" s="727"/>
      <c r="BG77" s="727"/>
      <c r="BH77" s="727"/>
      <c r="BI77" s="727"/>
      <c r="BJ77" s="727"/>
      <c r="BK77" s="727"/>
      <c r="BL77" s="727"/>
      <c r="BM77" s="727"/>
      <c r="BN77" s="727"/>
      <c r="BO77" s="727"/>
      <c r="BP77" s="727"/>
    </row>
    <row r="78" spans="1:68" s="724" customFormat="1" outlineLevel="1" x14ac:dyDescent="0.25">
      <c r="A78" s="728"/>
      <c r="B78" s="725"/>
      <c r="C78" s="737"/>
      <c r="D78" s="737"/>
      <c r="E78" s="737"/>
      <c r="F78" s="741"/>
      <c r="G78" s="735"/>
      <c r="H78" s="958" t="str">
        <f>General!H21</f>
        <v>i</v>
      </c>
      <c r="I78" s="992">
        <v>0.9</v>
      </c>
      <c r="J78" s="992">
        <v>1.1000000000000001</v>
      </c>
      <c r="K78" s="992">
        <v>0.7</v>
      </c>
      <c r="L78" s="992">
        <v>0.95</v>
      </c>
      <c r="M78" s="271"/>
      <c r="N78" s="990"/>
      <c r="O78" s="990"/>
      <c r="P78" s="990"/>
      <c r="Q78" s="990"/>
      <c r="R78" s="990"/>
      <c r="S78" s="990"/>
      <c r="T78" s="990"/>
      <c r="U78" s="990"/>
      <c r="V78" s="314"/>
      <c r="W78" s="732"/>
      <c r="X78" s="727"/>
      <c r="Y78" s="727"/>
      <c r="Z78" s="727"/>
      <c r="AA78" s="727"/>
      <c r="AB78" s="727"/>
      <c r="AC78" s="727"/>
      <c r="AD78" s="727"/>
      <c r="AE78" s="727"/>
      <c r="AF78" s="727"/>
      <c r="AG78" s="727"/>
      <c r="AH78" s="727"/>
      <c r="AI78" s="727"/>
      <c r="AJ78" s="727"/>
      <c r="AK78" s="727"/>
      <c r="AL78" s="727"/>
      <c r="AM78" s="727"/>
      <c r="AN78" s="727"/>
      <c r="AO78" s="727"/>
      <c r="AP78" s="727"/>
      <c r="AQ78" s="727"/>
      <c r="AR78" s="727"/>
      <c r="AS78" s="727"/>
      <c r="AT78" s="727"/>
      <c r="AU78" s="727"/>
      <c r="AV78" s="727"/>
      <c r="AW78" s="727"/>
      <c r="AX78" s="727"/>
      <c r="AY78" s="727"/>
      <c r="AZ78" s="727"/>
      <c r="BA78" s="727"/>
      <c r="BB78" s="727"/>
      <c r="BC78" s="727"/>
      <c r="BD78" s="727"/>
      <c r="BE78" s="727"/>
      <c r="BF78" s="727"/>
      <c r="BG78" s="727"/>
      <c r="BH78" s="727"/>
      <c r="BI78" s="727"/>
      <c r="BJ78" s="727"/>
      <c r="BK78" s="727"/>
      <c r="BL78" s="727"/>
      <c r="BM78" s="727"/>
      <c r="BN78" s="727"/>
      <c r="BO78" s="727"/>
      <c r="BP78" s="727"/>
    </row>
    <row r="79" spans="1:68" s="724" customFormat="1" outlineLevel="1" x14ac:dyDescent="0.25">
      <c r="A79" s="728"/>
      <c r="B79" s="725"/>
      <c r="C79" s="737"/>
      <c r="D79" s="737"/>
      <c r="E79" s="737"/>
      <c r="F79" s="741"/>
      <c r="G79" s="735"/>
      <c r="H79" s="958" t="str">
        <f>General!H22</f>
        <v>k</v>
      </c>
      <c r="I79" s="992">
        <v>0.9</v>
      </c>
      <c r="J79" s="992">
        <v>1.1000000000000001</v>
      </c>
      <c r="K79" s="992">
        <v>0.7</v>
      </c>
      <c r="L79" s="992">
        <v>0.95</v>
      </c>
      <c r="M79" s="271"/>
      <c r="N79" s="990"/>
      <c r="O79" s="990"/>
      <c r="P79" s="990"/>
      <c r="Q79" s="990"/>
      <c r="R79" s="990"/>
      <c r="S79" s="990"/>
      <c r="T79" s="990"/>
      <c r="U79" s="990"/>
      <c r="V79" s="314"/>
      <c r="W79" s="732"/>
      <c r="X79" s="727"/>
      <c r="Y79" s="727"/>
      <c r="Z79" s="727"/>
      <c r="AA79" s="727"/>
      <c r="AB79" s="727"/>
      <c r="AC79" s="727"/>
      <c r="AD79" s="727"/>
      <c r="AE79" s="727"/>
      <c r="AF79" s="727"/>
      <c r="AG79" s="727"/>
      <c r="AH79" s="727"/>
      <c r="AI79" s="727"/>
      <c r="AJ79" s="727"/>
      <c r="AK79" s="727"/>
      <c r="AL79" s="727"/>
      <c r="AM79" s="727"/>
      <c r="AN79" s="727"/>
      <c r="AO79" s="727"/>
      <c r="AP79" s="727"/>
      <c r="AQ79" s="727"/>
      <c r="AR79" s="727"/>
      <c r="AS79" s="727"/>
      <c r="AT79" s="727"/>
      <c r="AU79" s="727"/>
      <c r="AV79" s="727"/>
      <c r="AW79" s="727"/>
      <c r="AX79" s="727"/>
      <c r="AY79" s="727"/>
      <c r="AZ79" s="727"/>
      <c r="BA79" s="727"/>
      <c r="BB79" s="727"/>
      <c r="BC79" s="727"/>
      <c r="BD79" s="727"/>
      <c r="BE79" s="727"/>
      <c r="BF79" s="727"/>
      <c r="BG79" s="727"/>
      <c r="BH79" s="727"/>
      <c r="BI79" s="727"/>
      <c r="BJ79" s="727"/>
      <c r="BK79" s="727"/>
      <c r="BL79" s="727"/>
      <c r="BM79" s="727"/>
      <c r="BN79" s="727"/>
      <c r="BO79" s="727"/>
      <c r="BP79" s="727"/>
    </row>
    <row r="80" spans="1:68" s="724" customFormat="1" outlineLevel="1" x14ac:dyDescent="0.25">
      <c r="A80" s="728"/>
      <c r="B80" s="725"/>
      <c r="C80" s="737"/>
      <c r="D80" s="737"/>
      <c r="E80" s="737"/>
      <c r="F80" s="741"/>
      <c r="G80" s="735"/>
      <c r="H80" s="958" t="str">
        <f>General!H23</f>
        <v>l</v>
      </c>
      <c r="I80" s="992">
        <v>0.9</v>
      </c>
      <c r="J80" s="992">
        <v>1.1000000000000001</v>
      </c>
      <c r="K80" s="992">
        <v>0.7</v>
      </c>
      <c r="L80" s="992">
        <v>0.95</v>
      </c>
      <c r="M80" s="271"/>
      <c r="N80" s="990"/>
      <c r="O80" s="990"/>
      <c r="P80" s="990"/>
      <c r="Q80" s="990"/>
      <c r="R80" s="990"/>
      <c r="S80" s="990"/>
      <c r="T80" s="990"/>
      <c r="U80" s="990"/>
      <c r="V80" s="314"/>
      <c r="W80" s="732"/>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84" s="724" customFormat="1" outlineLevel="1" x14ac:dyDescent="0.25">
      <c r="A81" s="728"/>
      <c r="B81" s="725"/>
      <c r="C81" s="737"/>
      <c r="D81" s="737"/>
      <c r="E81" s="737"/>
      <c r="F81" s="741"/>
      <c r="G81" s="735"/>
      <c r="H81" s="958" t="str">
        <f>General!H24</f>
        <v>o</v>
      </c>
      <c r="I81" s="992">
        <v>0.9</v>
      </c>
      <c r="J81" s="992">
        <v>1.1000000000000001</v>
      </c>
      <c r="K81" s="992">
        <v>0.7</v>
      </c>
      <c r="L81" s="992">
        <v>0.95</v>
      </c>
      <c r="M81" s="271"/>
      <c r="N81" s="990"/>
      <c r="O81" s="990"/>
      <c r="P81" s="990"/>
      <c r="Q81" s="990"/>
      <c r="R81" s="990"/>
      <c r="S81" s="990"/>
      <c r="T81" s="990"/>
      <c r="U81" s="990"/>
      <c r="V81" s="314"/>
      <c r="W81" s="732"/>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84" s="724" customFormat="1" outlineLevel="1" x14ac:dyDescent="0.25">
      <c r="A82" s="728"/>
      <c r="B82" s="725"/>
      <c r="C82" s="737"/>
      <c r="D82" s="737"/>
      <c r="E82" s="737"/>
      <c r="F82" s="741"/>
      <c r="G82" s="735"/>
      <c r="H82" s="958" t="str">
        <f>General!H25</f>
        <v>od</v>
      </c>
      <c r="I82" s="992">
        <v>0.9</v>
      </c>
      <c r="J82" s="992">
        <v>1.1000000000000001</v>
      </c>
      <c r="K82" s="992">
        <v>0.7</v>
      </c>
      <c r="L82" s="992">
        <v>0.95</v>
      </c>
      <c r="M82" s="271"/>
      <c r="N82" s="990"/>
      <c r="O82" s="990"/>
      <c r="P82" s="990"/>
      <c r="Q82" s="990"/>
      <c r="R82" s="990"/>
      <c r="S82" s="990"/>
      <c r="T82" s="990"/>
      <c r="U82" s="990"/>
      <c r="V82" s="314"/>
      <c r="W82" s="732"/>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84" s="724" customFormat="1" outlineLevel="1" x14ac:dyDescent="0.25">
      <c r="A83" s="728"/>
      <c r="B83" s="725"/>
      <c r="C83" s="737"/>
      <c r="D83" s="737"/>
      <c r="E83" s="737"/>
      <c r="F83" s="741"/>
      <c r="G83" s="735"/>
      <c r="H83" s="958" t="str">
        <f>General!H26</f>
        <v>of</v>
      </c>
      <c r="I83" s="992">
        <v>0.9</v>
      </c>
      <c r="J83" s="992">
        <v>1.1000000000000001</v>
      </c>
      <c r="K83" s="992">
        <v>0.7</v>
      </c>
      <c r="L83" s="992">
        <v>0.95</v>
      </c>
      <c r="M83" s="271"/>
      <c r="N83" s="990"/>
      <c r="O83" s="990"/>
      <c r="P83" s="990"/>
      <c r="Q83" s="990"/>
      <c r="R83" s="990"/>
      <c r="S83" s="990"/>
      <c r="T83" s="990"/>
      <c r="U83" s="990"/>
      <c r="V83" s="31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84" s="724" customFormat="1" outlineLevel="1" x14ac:dyDescent="0.25">
      <c r="A84" s="728"/>
      <c r="B84" s="725"/>
      <c r="C84" s="737"/>
      <c r="D84" s="737"/>
      <c r="E84" s="737"/>
      <c r="F84" s="741"/>
      <c r="G84" s="735"/>
      <c r="H84" s="958" t="str">
        <f>General!H27</f>
        <v>r</v>
      </c>
      <c r="I84" s="992">
        <v>0.9</v>
      </c>
      <c r="J84" s="992">
        <v>1.1000000000000001</v>
      </c>
      <c r="K84" s="992">
        <v>0.7</v>
      </c>
      <c r="L84" s="992">
        <v>0.95</v>
      </c>
      <c r="M84" s="271"/>
      <c r="N84" s="990"/>
      <c r="O84" s="990"/>
      <c r="P84" s="990"/>
      <c r="Q84" s="990"/>
      <c r="R84" s="990"/>
      <c r="S84" s="990"/>
      <c r="T84" s="990"/>
      <c r="U84" s="990"/>
      <c r="V84" s="31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84" s="724" customFormat="1" outlineLevel="1" x14ac:dyDescent="0.25">
      <c r="A85" s="728"/>
      <c r="B85" s="725"/>
      <c r="C85" s="737"/>
      <c r="D85" s="737"/>
      <c r="E85" s="737"/>
      <c r="F85" s="741"/>
      <c r="G85" s="735"/>
      <c r="H85" s="958" t="str">
        <f>General!H28</f>
        <v>rd</v>
      </c>
      <c r="I85" s="992">
        <v>0.9</v>
      </c>
      <c r="J85" s="992">
        <v>1.1000000000000001</v>
      </c>
      <c r="K85" s="992">
        <v>0.7</v>
      </c>
      <c r="L85" s="992">
        <v>0.95</v>
      </c>
      <c r="M85" s="271"/>
      <c r="N85" s="990"/>
      <c r="O85" s="990"/>
      <c r="P85" s="990"/>
      <c r="Q85" s="990"/>
      <c r="R85" s="990"/>
      <c r="S85" s="990"/>
      <c r="T85" s="990"/>
      <c r="U85" s="990"/>
      <c r="V85" s="31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84" s="724" customFormat="1" outlineLevel="1" x14ac:dyDescent="0.25">
      <c r="A86" s="728"/>
      <c r="B86" s="725"/>
      <c r="C86" s="737"/>
      <c r="D86" s="737"/>
      <c r="E86" s="737"/>
      <c r="F86" s="741"/>
      <c r="G86" s="735"/>
      <c r="H86" s="958" t="str">
        <f>General!H29</f>
        <v>v</v>
      </c>
      <c r="I86" s="992">
        <v>0.9</v>
      </c>
      <c r="J86" s="992">
        <v>1.1000000000000001</v>
      </c>
      <c r="K86" s="992">
        <v>0.7</v>
      </c>
      <c r="L86" s="992">
        <v>0.95</v>
      </c>
      <c r="M86" s="271"/>
      <c r="N86" s="990"/>
      <c r="O86" s="990"/>
      <c r="P86" s="990"/>
      <c r="Q86" s="990"/>
      <c r="R86" s="990"/>
      <c r="S86" s="990"/>
      <c r="T86" s="990"/>
      <c r="U86" s="990"/>
      <c r="V86" s="31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84" s="724" customFormat="1" outlineLevel="1" x14ac:dyDescent="0.25">
      <c r="A87" s="728"/>
      <c r="B87" s="725"/>
      <c r="C87" s="737"/>
      <c r="D87" s="737"/>
      <c r="E87" s="737"/>
      <c r="F87" s="741"/>
      <c r="G87" s="735"/>
      <c r="H87" s="958" t="str">
        <f>General!H30</f>
        <v>w</v>
      </c>
      <c r="I87" s="992">
        <v>0.9</v>
      </c>
      <c r="J87" s="992">
        <v>1.1000000000000001</v>
      </c>
      <c r="K87" s="992">
        <v>0.7</v>
      </c>
      <c r="L87" s="992">
        <v>0.95</v>
      </c>
      <c r="M87" s="271"/>
      <c r="N87" s="990"/>
      <c r="O87" s="990"/>
      <c r="P87" s="990"/>
      <c r="Q87" s="990"/>
      <c r="R87" s="990"/>
      <c r="S87" s="990"/>
      <c r="T87" s="990"/>
      <c r="U87" s="990"/>
      <c r="V87" s="314"/>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84" s="724" customFormat="1" outlineLevel="1" x14ac:dyDescent="0.25">
      <c r="A88" s="728"/>
      <c r="B88" s="725"/>
      <c r="C88" s="737"/>
      <c r="D88" s="737"/>
      <c r="E88" s="737"/>
      <c r="F88" s="741"/>
      <c r="G88" s="735"/>
      <c r="H88" s="958" t="str">
        <f>General!H31</f>
        <v>wd</v>
      </c>
      <c r="I88" s="992">
        <v>0.9</v>
      </c>
      <c r="J88" s="992">
        <v>1.1000000000000001</v>
      </c>
      <c r="K88" s="992">
        <v>0.7</v>
      </c>
      <c r="L88" s="992">
        <v>0.95</v>
      </c>
      <c r="M88" s="271"/>
      <c r="N88" s="990"/>
      <c r="O88" s="990"/>
      <c r="P88" s="990"/>
      <c r="Q88" s="990"/>
      <c r="R88" s="990"/>
      <c r="S88" s="990"/>
      <c r="T88" s="990"/>
      <c r="U88" s="990"/>
      <c r="V88" s="314"/>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84" s="724" customFormat="1" outlineLevel="1" x14ac:dyDescent="0.25">
      <c r="A89" s="728"/>
      <c r="B89" s="725"/>
      <c r="C89" s="737"/>
      <c r="D89" s="737"/>
      <c r="E89" s="737"/>
      <c r="F89" s="741"/>
      <c r="G89" s="735"/>
      <c r="H89" s="958" t="str">
        <f>General!H32</f>
        <v>z</v>
      </c>
      <c r="I89" s="992">
        <v>0.9</v>
      </c>
      <c r="J89" s="992">
        <v>1.1000000000000001</v>
      </c>
      <c r="K89" s="992">
        <v>0.7</v>
      </c>
      <c r="L89" s="992">
        <v>0.95</v>
      </c>
      <c r="M89" s="271"/>
      <c r="N89" s="990"/>
      <c r="O89" s="990"/>
      <c r="P89" s="990"/>
      <c r="Q89" s="990"/>
      <c r="R89" s="990"/>
      <c r="S89" s="990"/>
      <c r="T89" s="990"/>
      <c r="U89" s="990"/>
      <c r="V89" s="314"/>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84" s="724" customFormat="1" outlineLevel="1" x14ac:dyDescent="0.25">
      <c r="A90" s="728"/>
      <c r="B90" s="725"/>
      <c r="C90" s="737"/>
      <c r="D90" s="737"/>
      <c r="E90" s="737"/>
      <c r="F90" s="741"/>
      <c r="G90" s="735"/>
      <c r="H90" s="958" t="str">
        <f>General!H33</f>
        <v>zd</v>
      </c>
      <c r="I90" s="992">
        <v>0.9</v>
      </c>
      <c r="J90" s="992">
        <v>1.1000000000000001</v>
      </c>
      <c r="K90" s="992">
        <v>0.7</v>
      </c>
      <c r="L90" s="992">
        <v>0.95</v>
      </c>
      <c r="M90" s="271"/>
      <c r="N90" s="990"/>
      <c r="O90" s="990"/>
      <c r="P90" s="990"/>
      <c r="Q90" s="990"/>
      <c r="R90" s="990"/>
      <c r="S90" s="990"/>
      <c r="T90" s="990"/>
      <c r="U90" s="990"/>
      <c r="V90" s="314"/>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84" s="724" customFormat="1" outlineLevel="1" x14ac:dyDescent="0.25">
      <c r="A91" s="728"/>
      <c r="B91" s="725"/>
      <c r="C91" s="737"/>
      <c r="D91" s="737"/>
      <c r="E91" s="737"/>
      <c r="F91" s="741"/>
      <c r="G91" s="735"/>
      <c r="H91" s="990"/>
      <c r="I91" s="990"/>
      <c r="J91" s="990"/>
      <c r="K91" s="271"/>
      <c r="L91" s="271"/>
      <c r="M91" s="271"/>
      <c r="N91" s="990"/>
      <c r="O91" s="990"/>
      <c r="P91" s="990"/>
      <c r="Q91" s="990"/>
      <c r="R91" s="990"/>
      <c r="S91" s="990"/>
      <c r="T91" s="990"/>
      <c r="U91" s="990"/>
      <c r="V91" s="314"/>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84" s="724" customFormat="1" outlineLevel="1" x14ac:dyDescent="0.25">
      <c r="A92" s="728"/>
      <c r="B92" s="725"/>
      <c r="C92" s="737"/>
      <c r="D92" s="737"/>
      <c r="E92" s="737"/>
      <c r="F92" s="741"/>
      <c r="G92" s="735"/>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84" s="724" customFormat="1" ht="5.0999999999999996" customHeight="1" outlineLevel="1" x14ac:dyDescent="0.25">
      <c r="A93" s="728"/>
      <c r="B93" s="725"/>
      <c r="C93" s="737"/>
      <c r="D93" s="737"/>
      <c r="E93" s="737"/>
      <c r="F93" s="736"/>
      <c r="G93" s="735"/>
      <c r="H93" s="735"/>
      <c r="I93" s="735"/>
      <c r="J93" s="734"/>
      <c r="K93" s="734"/>
      <c r="L93" s="734"/>
      <c r="M93" s="734"/>
      <c r="N93" s="734"/>
      <c r="O93" s="734"/>
      <c r="P93" s="734"/>
      <c r="Q93" s="734"/>
      <c r="R93" s="734"/>
      <c r="S93" s="734"/>
      <c r="T93" s="734"/>
      <c r="U93" s="734"/>
      <c r="V93" s="733"/>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84" s="724" customFormat="1" ht="25.15" customHeight="1" outlineLevel="1" x14ac:dyDescent="0.25">
      <c r="A94" s="728"/>
      <c r="B94" s="725"/>
      <c r="C94" s="730"/>
      <c r="D94" s="730"/>
      <c r="E94" s="730"/>
      <c r="F94" s="730"/>
      <c r="G94" s="731" t="str">
        <f>G63</f>
        <v>Excel pre-calc inputs</v>
      </c>
      <c r="H94" s="730"/>
      <c r="I94" s="730"/>
      <c r="J94" s="730"/>
      <c r="K94" s="730"/>
      <c r="L94" s="730"/>
      <c r="M94" s="730"/>
      <c r="N94" s="730"/>
      <c r="O94" s="730"/>
      <c r="P94" s="730"/>
      <c r="Q94" s="730"/>
      <c r="R94" s="730"/>
      <c r="S94" s="730"/>
      <c r="T94" s="730"/>
      <c r="U94" s="730"/>
      <c r="V94" s="730"/>
      <c r="W94" s="729" t="s">
        <v>24</v>
      </c>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84" s="724" customFormat="1" ht="12" customHeight="1" outlineLevel="1" x14ac:dyDescent="0.25">
      <c r="A95" s="728"/>
      <c r="B95" s="725"/>
      <c r="C95" s="725"/>
      <c r="D95" s="725"/>
      <c r="E95" s="725"/>
      <c r="F95" s="727"/>
      <c r="G95" s="727"/>
      <c r="H95" s="727"/>
      <c r="I95" s="727"/>
      <c r="J95" s="727"/>
      <c r="K95" s="727"/>
      <c r="L95" s="727"/>
      <c r="M95" s="727"/>
      <c r="N95" s="727"/>
      <c r="O95" s="727"/>
      <c r="P95" s="727"/>
      <c r="Q95" s="727"/>
      <c r="R95" s="727"/>
      <c r="S95" s="727"/>
      <c r="T95" s="727"/>
      <c r="U95" s="727"/>
      <c r="V95" s="727"/>
      <c r="W95" s="727"/>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1063</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5"/>
      <c r="K103" s="655"/>
      <c r="L103" s="655"/>
      <c r="M103" s="655"/>
      <c r="N103" s="655"/>
      <c r="O103" s="655"/>
      <c r="P103" s="655"/>
      <c r="Q103" s="655"/>
      <c r="R103" s="655"/>
      <c r="S103" s="655"/>
      <c r="T103" s="655"/>
      <c r="U103" s="655"/>
      <c r="V103" s="655"/>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5"/>
      <c r="M104" s="655"/>
      <c r="N104" s="655"/>
      <c r="O104" s="655"/>
      <c r="P104" s="655"/>
      <c r="Q104" s="655"/>
      <c r="R104" s="655"/>
      <c r="S104" s="655"/>
      <c r="T104" s="655"/>
      <c r="U104" s="655"/>
      <c r="V104" s="655"/>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5"/>
      <c r="T105" s="655"/>
      <c r="U105" s="655"/>
      <c r="V105" s="655"/>
      <c r="W105" s="243"/>
      <c r="X105" s="235"/>
      <c r="Y105" s="235"/>
      <c r="Z105" s="235"/>
    </row>
    <row r="106" spans="1:26" s="77" customFormat="1" ht="12" customHeight="1" outlineLevel="1" x14ac:dyDescent="0.25">
      <c r="A106" s="233"/>
      <c r="B106" s="234"/>
      <c r="C106" s="244"/>
      <c r="D106" s="244"/>
      <c r="E106" s="244"/>
      <c r="F106" s="244"/>
      <c r="G106" s="244"/>
      <c r="H106" s="244"/>
      <c r="I106" s="655"/>
      <c r="J106" s="250"/>
      <c r="K106" s="250"/>
      <c r="L106" s="250"/>
      <c r="M106" s="250"/>
      <c r="N106" s="250"/>
      <c r="O106" s="250"/>
      <c r="P106" s="251"/>
      <c r="Q106" s="251"/>
      <c r="R106" s="251"/>
      <c r="S106" s="655"/>
      <c r="T106" s="655"/>
      <c r="U106" s="655"/>
      <c r="V106" s="655"/>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5"/>
      <c r="T107" s="655"/>
      <c r="U107" s="655"/>
      <c r="V107" s="655"/>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4" customFormat="1" outlineLevel="1" x14ac:dyDescent="0.25">
      <c r="A109" s="728"/>
      <c r="B109" s="725"/>
      <c r="C109" s="737"/>
      <c r="D109" s="737"/>
      <c r="E109" s="737"/>
      <c r="F109" s="741"/>
      <c r="G109" s="993" t="s">
        <v>1129</v>
      </c>
      <c r="H109" s="960"/>
      <c r="I109" s="1006"/>
      <c r="J109" s="960"/>
      <c r="K109" s="945"/>
      <c r="L109" s="945"/>
      <c r="M109" s="254"/>
      <c r="O109" s="760"/>
      <c r="P109" s="254"/>
      <c r="Q109" s="254"/>
      <c r="R109" s="254"/>
      <c r="S109" s="254"/>
      <c r="T109" s="254"/>
      <c r="U109" s="254"/>
      <c r="V109" s="733"/>
      <c r="W109" s="732"/>
      <c r="X109" s="727"/>
      <c r="Y109" s="727"/>
      <c r="Z109" s="727"/>
    </row>
    <row r="110" spans="1:26" s="724" customFormat="1" outlineLevel="1" x14ac:dyDescent="0.25">
      <c r="A110" s="728"/>
      <c r="B110" s="725"/>
      <c r="C110" s="737"/>
      <c r="D110" s="737"/>
      <c r="E110" s="737"/>
      <c r="F110" s="741"/>
      <c r="G110" s="993"/>
      <c r="H110" s="1007" t="s">
        <v>1131</v>
      </c>
      <c r="I110" s="1008" t="s">
        <v>1132</v>
      </c>
      <c r="J110" s="1009" t="s">
        <v>1133</v>
      </c>
      <c r="K110" s="1000"/>
      <c r="L110" s="945"/>
      <c r="M110" s="272"/>
      <c r="O110" s="760"/>
      <c r="P110" s="254"/>
      <c r="Q110" s="254"/>
      <c r="R110" s="254"/>
      <c r="S110" s="272"/>
      <c r="T110" s="254"/>
      <c r="U110" s="254"/>
      <c r="V110" s="733"/>
      <c r="W110" s="732"/>
      <c r="X110" s="727"/>
      <c r="Y110" s="727"/>
      <c r="Z110" s="727"/>
    </row>
    <row r="111" spans="1:26" s="724" customFormat="1" outlineLevel="1" x14ac:dyDescent="0.25">
      <c r="A111" s="728"/>
      <c r="B111" s="725"/>
      <c r="C111" s="737"/>
      <c r="D111" s="737"/>
      <c r="E111" s="737"/>
      <c r="F111" s="741"/>
      <c r="H111" s="222" t="s">
        <v>1126</v>
      </c>
      <c r="I111" s="724" t="s">
        <v>1127</v>
      </c>
      <c r="J111" s="724" t="s">
        <v>1128</v>
      </c>
      <c r="K111" s="945"/>
      <c r="L111" s="945"/>
      <c r="O111" s="58"/>
      <c r="P111" s="257"/>
      <c r="Q111" s="257"/>
      <c r="R111" s="257"/>
      <c r="T111" s="257"/>
      <c r="U111" s="257"/>
      <c r="V111" s="733"/>
      <c r="W111" s="732"/>
      <c r="X111" s="727"/>
      <c r="Y111" s="727"/>
      <c r="Z111" s="727"/>
    </row>
    <row r="112" spans="1:26" s="724" customFormat="1" ht="12" customHeight="1" outlineLevel="1" x14ac:dyDescent="0.25">
      <c r="A112" s="728"/>
      <c r="B112" s="725"/>
      <c r="C112" s="737"/>
      <c r="D112" s="737"/>
      <c r="E112" s="737"/>
      <c r="F112" s="741"/>
      <c r="G112" s="999" t="str">
        <f>General!H17</f>
        <v>b</v>
      </c>
      <c r="H112" s="1001">
        <v>1</v>
      </c>
      <c r="I112" s="1001">
        <v>1</v>
      </c>
      <c r="J112" s="1002">
        <f t="shared" ref="J112:J128" si="0">$J74-$I74*$K74*(1-$L74)</f>
        <v>1.0685</v>
      </c>
      <c r="K112" s="1000"/>
      <c r="L112" s="945"/>
      <c r="M112" s="738"/>
      <c r="O112" s="58"/>
      <c r="P112" s="257"/>
      <c r="Q112" s="257"/>
      <c r="R112" s="257"/>
      <c r="T112" s="257"/>
      <c r="U112" s="257"/>
      <c r="V112" s="733"/>
      <c r="W112" s="732"/>
      <c r="X112" s="727"/>
      <c r="Y112" s="727"/>
      <c r="Z112" s="727"/>
    </row>
    <row r="113" spans="1:26" s="724" customFormat="1" ht="12" customHeight="1" outlineLevel="1" x14ac:dyDescent="0.25">
      <c r="A113" s="728"/>
      <c r="B113" s="725"/>
      <c r="C113" s="737"/>
      <c r="D113" s="737"/>
      <c r="E113" s="737"/>
      <c r="F113" s="741"/>
      <c r="G113" s="999" t="str">
        <f>General!H18</f>
        <v>bd</v>
      </c>
      <c r="H113" s="1001">
        <v>1</v>
      </c>
      <c r="I113" s="1001">
        <v>1</v>
      </c>
      <c r="J113" s="1002">
        <f t="shared" si="0"/>
        <v>1.0685</v>
      </c>
      <c r="K113" s="1000"/>
      <c r="L113" s="945"/>
      <c r="M113" s="738"/>
      <c r="O113" s="58"/>
      <c r="P113" s="257"/>
      <c r="Q113" s="257"/>
      <c r="R113" s="257"/>
      <c r="T113" s="257"/>
      <c r="U113" s="257"/>
      <c r="V113" s="733"/>
      <c r="W113" s="732"/>
      <c r="X113" s="727"/>
      <c r="Y113" s="727"/>
      <c r="Z113" s="727"/>
    </row>
    <row r="114" spans="1:26" s="724" customFormat="1" ht="12" customHeight="1" outlineLevel="1" x14ac:dyDescent="0.25">
      <c r="A114" s="728"/>
      <c r="B114" s="725"/>
      <c r="C114" s="737"/>
      <c r="D114" s="737"/>
      <c r="E114" s="737"/>
      <c r="F114" s="741"/>
      <c r="G114" s="999" t="str">
        <f>General!H19</f>
        <v>f</v>
      </c>
      <c r="H114" s="1001">
        <v>1</v>
      </c>
      <c r="I114" s="1001">
        <v>1</v>
      </c>
      <c r="J114" s="1002">
        <f t="shared" si="0"/>
        <v>1.0685</v>
      </c>
      <c r="K114" s="1000"/>
      <c r="L114" s="945"/>
      <c r="M114" s="738"/>
      <c r="P114" s="257"/>
      <c r="Q114" s="257"/>
      <c r="R114" s="257"/>
      <c r="T114" s="257"/>
      <c r="U114" s="257"/>
      <c r="V114" s="733"/>
      <c r="W114" s="732"/>
      <c r="X114" s="727"/>
      <c r="Y114" s="727"/>
      <c r="Z114" s="727"/>
    </row>
    <row r="115" spans="1:26" s="724" customFormat="1" ht="12" customHeight="1" outlineLevel="1" x14ac:dyDescent="0.25">
      <c r="A115" s="728"/>
      <c r="B115" s="725"/>
      <c r="C115" s="737"/>
      <c r="D115" s="737"/>
      <c r="E115" s="737"/>
      <c r="F115" s="741"/>
      <c r="G115" s="999" t="str">
        <f>General!H20</f>
        <v>h</v>
      </c>
      <c r="H115" s="1001">
        <v>1</v>
      </c>
      <c r="I115" s="1001">
        <v>1</v>
      </c>
      <c r="J115" s="1002">
        <f t="shared" si="0"/>
        <v>1.0685</v>
      </c>
      <c r="K115" s="1000"/>
      <c r="L115" s="945"/>
      <c r="M115" s="738"/>
      <c r="P115" s="257"/>
      <c r="Q115" s="257"/>
      <c r="R115" s="257"/>
      <c r="T115" s="257"/>
      <c r="U115" s="257"/>
      <c r="V115" s="733"/>
      <c r="W115" s="732"/>
      <c r="X115" s="727"/>
      <c r="Y115" s="727"/>
      <c r="Z115" s="727"/>
    </row>
    <row r="116" spans="1:26" s="724" customFormat="1" ht="12" customHeight="1" outlineLevel="1" x14ac:dyDescent="0.25">
      <c r="A116" s="728"/>
      <c r="B116" s="725"/>
      <c r="C116" s="737"/>
      <c r="D116" s="737"/>
      <c r="E116" s="737"/>
      <c r="F116" s="741"/>
      <c r="G116" s="999" t="str">
        <f>General!H21</f>
        <v>i</v>
      </c>
      <c r="H116" s="1001">
        <v>1</v>
      </c>
      <c r="I116" s="1001">
        <v>1</v>
      </c>
      <c r="J116" s="1002">
        <f t="shared" si="0"/>
        <v>1.0685</v>
      </c>
      <c r="K116" s="1000"/>
      <c r="L116" s="945"/>
      <c r="M116" s="738"/>
      <c r="P116" s="257"/>
      <c r="Q116" s="257"/>
      <c r="R116" s="257"/>
      <c r="T116" s="257"/>
      <c r="U116" s="257"/>
      <c r="V116" s="733"/>
      <c r="W116" s="732"/>
      <c r="X116" s="727"/>
      <c r="Y116" s="727"/>
      <c r="Z116" s="727"/>
    </row>
    <row r="117" spans="1:26" s="724" customFormat="1" ht="12" customHeight="1" outlineLevel="1" x14ac:dyDescent="0.25">
      <c r="A117" s="728"/>
      <c r="B117" s="725"/>
      <c r="C117" s="737"/>
      <c r="D117" s="737"/>
      <c r="E117" s="737"/>
      <c r="F117" s="741"/>
      <c r="G117" s="999" t="str">
        <f>General!H22</f>
        <v>k</v>
      </c>
      <c r="H117" s="1001">
        <v>1</v>
      </c>
      <c r="I117" s="1001">
        <v>1</v>
      </c>
      <c r="J117" s="1002">
        <f t="shared" si="0"/>
        <v>1.0685</v>
      </c>
      <c r="K117" s="1000"/>
      <c r="L117" s="945"/>
      <c r="M117" s="738"/>
      <c r="P117" s="257"/>
      <c r="Q117" s="257"/>
      <c r="R117" s="257"/>
      <c r="T117" s="257"/>
      <c r="U117" s="257"/>
      <c r="V117" s="733"/>
      <c r="W117" s="732"/>
      <c r="X117" s="727"/>
      <c r="Y117" s="727"/>
      <c r="Z117" s="727"/>
    </row>
    <row r="118" spans="1:26" s="724" customFormat="1" ht="12" customHeight="1" outlineLevel="1" x14ac:dyDescent="0.25">
      <c r="A118" s="728"/>
      <c r="B118" s="725"/>
      <c r="C118" s="737"/>
      <c r="D118" s="737"/>
      <c r="E118" s="737"/>
      <c r="F118" s="741"/>
      <c r="G118" s="999" t="str">
        <f>General!H23</f>
        <v>l</v>
      </c>
      <c r="H118" s="1001">
        <v>1</v>
      </c>
      <c r="I118" s="1001">
        <v>1</v>
      </c>
      <c r="J118" s="1002">
        <f t="shared" si="0"/>
        <v>1.0685</v>
      </c>
      <c r="K118" s="1000"/>
      <c r="L118" s="945"/>
      <c r="M118" s="738"/>
      <c r="P118" s="257"/>
      <c r="Q118" s="257"/>
      <c r="R118" s="257"/>
      <c r="T118" s="257"/>
      <c r="U118" s="257"/>
      <c r="V118" s="733"/>
      <c r="W118" s="732"/>
      <c r="X118" s="727"/>
      <c r="Y118" s="727"/>
      <c r="Z118" s="727"/>
    </row>
    <row r="119" spans="1:26" s="724" customFormat="1" ht="12" customHeight="1" outlineLevel="1" x14ac:dyDescent="0.25">
      <c r="A119" s="728"/>
      <c r="B119" s="725"/>
      <c r="C119" s="737"/>
      <c r="D119" s="737"/>
      <c r="E119" s="737"/>
      <c r="F119" s="741"/>
      <c r="G119" s="999" t="str">
        <f>General!H24</f>
        <v>o</v>
      </c>
      <c r="H119" s="1001">
        <v>1</v>
      </c>
      <c r="I119" s="1001">
        <v>1</v>
      </c>
      <c r="J119" s="1002">
        <f t="shared" si="0"/>
        <v>1.0685</v>
      </c>
      <c r="K119" s="1000"/>
      <c r="L119" s="945"/>
      <c r="M119" s="738"/>
      <c r="P119" s="257"/>
      <c r="Q119" s="257"/>
      <c r="R119" s="257"/>
      <c r="T119" s="257"/>
      <c r="U119" s="257"/>
      <c r="V119" s="733"/>
      <c r="W119" s="732"/>
      <c r="X119" s="727"/>
      <c r="Y119" s="727"/>
      <c r="Z119" s="727"/>
    </row>
    <row r="120" spans="1:26" s="724" customFormat="1" ht="12" customHeight="1" outlineLevel="1" x14ac:dyDescent="0.25">
      <c r="A120" s="728"/>
      <c r="B120" s="725"/>
      <c r="C120" s="737"/>
      <c r="D120" s="737"/>
      <c r="E120" s="737"/>
      <c r="F120" s="741"/>
      <c r="G120" s="999" t="str">
        <f>General!H25</f>
        <v>od</v>
      </c>
      <c r="H120" s="1001">
        <v>1</v>
      </c>
      <c r="I120" s="1001">
        <v>1</v>
      </c>
      <c r="J120" s="1002">
        <f t="shared" si="0"/>
        <v>1.0685</v>
      </c>
      <c r="K120" s="1000"/>
      <c r="L120" s="945"/>
      <c r="M120" s="738"/>
      <c r="P120" s="257"/>
      <c r="Q120" s="257"/>
      <c r="R120" s="257"/>
      <c r="T120" s="257"/>
      <c r="U120" s="257"/>
      <c r="V120" s="733"/>
      <c r="W120" s="732"/>
      <c r="X120" s="727"/>
      <c r="Y120" s="727"/>
      <c r="Z120" s="727"/>
    </row>
    <row r="121" spans="1:26" s="724" customFormat="1" ht="12" customHeight="1" outlineLevel="1" x14ac:dyDescent="0.25">
      <c r="A121" s="728"/>
      <c r="B121" s="725"/>
      <c r="C121" s="737"/>
      <c r="D121" s="737"/>
      <c r="E121" s="737"/>
      <c r="F121" s="741"/>
      <c r="G121" s="999" t="str">
        <f>General!H26</f>
        <v>of</v>
      </c>
      <c r="H121" s="1001">
        <v>1</v>
      </c>
      <c r="I121" s="1001">
        <v>1</v>
      </c>
      <c r="J121" s="1002">
        <f t="shared" si="0"/>
        <v>1.0685</v>
      </c>
      <c r="K121" s="1000"/>
      <c r="L121" s="945"/>
      <c r="M121" s="738"/>
      <c r="P121" s="257"/>
      <c r="Q121" s="257"/>
      <c r="R121" s="257"/>
      <c r="T121" s="257"/>
      <c r="U121" s="257"/>
      <c r="V121" s="733"/>
      <c r="W121" s="732"/>
      <c r="X121" s="727"/>
      <c r="Y121" s="727"/>
      <c r="Z121" s="727"/>
    </row>
    <row r="122" spans="1:26" s="724" customFormat="1" ht="12" customHeight="1" outlineLevel="1" x14ac:dyDescent="0.25">
      <c r="A122" s="728"/>
      <c r="B122" s="725"/>
      <c r="C122" s="737"/>
      <c r="D122" s="737"/>
      <c r="E122" s="737"/>
      <c r="F122" s="741"/>
      <c r="G122" s="999" t="str">
        <f>General!H27</f>
        <v>r</v>
      </c>
      <c r="H122" s="1001">
        <v>1</v>
      </c>
      <c r="I122" s="1001">
        <v>1</v>
      </c>
      <c r="J122" s="1002">
        <f t="shared" si="0"/>
        <v>1.0685</v>
      </c>
      <c r="K122" s="1000"/>
      <c r="L122" s="945"/>
      <c r="M122" s="738"/>
      <c r="P122" s="257"/>
      <c r="Q122" s="257"/>
      <c r="R122" s="257"/>
      <c r="T122" s="257"/>
      <c r="U122" s="257"/>
      <c r="V122" s="733"/>
      <c r="W122" s="732"/>
      <c r="X122" s="727"/>
      <c r="Y122" s="727"/>
      <c r="Z122" s="727"/>
    </row>
    <row r="123" spans="1:26" s="724" customFormat="1" ht="12" customHeight="1" outlineLevel="1" x14ac:dyDescent="0.25">
      <c r="A123" s="728"/>
      <c r="B123" s="725"/>
      <c r="C123" s="737"/>
      <c r="D123" s="737"/>
      <c r="E123" s="737"/>
      <c r="F123" s="741"/>
      <c r="G123" s="999" t="str">
        <f>General!H28</f>
        <v>rd</v>
      </c>
      <c r="H123" s="1001">
        <v>1</v>
      </c>
      <c r="I123" s="1001">
        <v>1</v>
      </c>
      <c r="J123" s="1002">
        <f>$J85-$I85*$K85*(1-$L85)</f>
        <v>1.0685</v>
      </c>
      <c r="K123" s="1000"/>
      <c r="L123" s="945"/>
      <c r="M123" s="738"/>
      <c r="P123" s="257"/>
      <c r="Q123" s="257"/>
      <c r="R123" s="257"/>
      <c r="T123" s="257"/>
      <c r="U123" s="257"/>
      <c r="V123" s="733"/>
      <c r="W123" s="732"/>
      <c r="X123" s="727"/>
      <c r="Y123" s="727"/>
      <c r="Z123" s="727"/>
    </row>
    <row r="124" spans="1:26" s="724" customFormat="1" ht="12" customHeight="1" outlineLevel="1" x14ac:dyDescent="0.25">
      <c r="A124" s="728"/>
      <c r="B124" s="725"/>
      <c r="C124" s="737"/>
      <c r="D124" s="737"/>
      <c r="E124" s="737"/>
      <c r="F124" s="741"/>
      <c r="G124" s="999" t="str">
        <f>General!H29</f>
        <v>v</v>
      </c>
      <c r="H124" s="1001">
        <v>1</v>
      </c>
      <c r="I124" s="1001">
        <v>1</v>
      </c>
      <c r="J124" s="1002">
        <f t="shared" si="0"/>
        <v>1.0685</v>
      </c>
      <c r="K124" s="1000"/>
      <c r="L124" s="945"/>
      <c r="M124" s="738"/>
      <c r="P124" s="257"/>
      <c r="Q124" s="257"/>
      <c r="R124" s="257"/>
      <c r="T124" s="257"/>
      <c r="U124" s="257"/>
      <c r="V124" s="733"/>
      <c r="W124" s="732"/>
      <c r="X124" s="727"/>
      <c r="Y124" s="727"/>
      <c r="Z124" s="727"/>
    </row>
    <row r="125" spans="1:26" s="724" customFormat="1" ht="12" customHeight="1" outlineLevel="1" x14ac:dyDescent="0.25">
      <c r="A125" s="728"/>
      <c r="B125" s="725"/>
      <c r="C125" s="737"/>
      <c r="D125" s="737"/>
      <c r="E125" s="737"/>
      <c r="F125" s="741"/>
      <c r="G125" s="999" t="str">
        <f>General!H30</f>
        <v>w</v>
      </c>
      <c r="H125" s="1001">
        <v>1</v>
      </c>
      <c r="I125" s="1001">
        <v>1</v>
      </c>
      <c r="J125" s="1002">
        <f t="shared" si="0"/>
        <v>1.0685</v>
      </c>
      <c r="K125" s="1000"/>
      <c r="L125" s="945"/>
      <c r="M125" s="738"/>
      <c r="P125" s="257"/>
      <c r="Q125" s="257"/>
      <c r="R125" s="257"/>
      <c r="T125" s="257"/>
      <c r="U125" s="257"/>
      <c r="V125" s="733"/>
      <c r="W125" s="732"/>
      <c r="X125" s="727"/>
      <c r="Y125" s="727"/>
      <c r="Z125" s="727"/>
    </row>
    <row r="126" spans="1:26" s="724" customFormat="1" ht="12" customHeight="1" outlineLevel="1" x14ac:dyDescent="0.25">
      <c r="A126" s="728"/>
      <c r="B126" s="725"/>
      <c r="C126" s="737"/>
      <c r="D126" s="737"/>
      <c r="E126" s="737"/>
      <c r="F126" s="741"/>
      <c r="G126" s="999" t="str">
        <f>General!H31</f>
        <v>wd</v>
      </c>
      <c r="H126" s="1001">
        <v>1</v>
      </c>
      <c r="I126" s="1001">
        <v>1</v>
      </c>
      <c r="J126" s="1002">
        <f t="shared" si="0"/>
        <v>1.0685</v>
      </c>
      <c r="K126" s="1000"/>
      <c r="L126" s="945"/>
      <c r="M126" s="738"/>
      <c r="P126" s="257"/>
      <c r="Q126" s="257"/>
      <c r="R126" s="257"/>
      <c r="T126" s="257"/>
      <c r="U126" s="257"/>
      <c r="V126" s="733"/>
      <c r="W126" s="732"/>
      <c r="X126" s="727"/>
      <c r="Y126" s="727"/>
      <c r="Z126" s="727"/>
    </row>
    <row r="127" spans="1:26" s="724" customFormat="1" ht="12" customHeight="1" outlineLevel="1" x14ac:dyDescent="0.25">
      <c r="A127" s="728"/>
      <c r="B127" s="725"/>
      <c r="C127" s="737"/>
      <c r="D127" s="737"/>
      <c r="E127" s="737"/>
      <c r="F127" s="741"/>
      <c r="G127" s="999" t="str">
        <f>General!H32</f>
        <v>z</v>
      </c>
      <c r="H127" s="1001">
        <v>1</v>
      </c>
      <c r="I127" s="1001">
        <v>1</v>
      </c>
      <c r="J127" s="1002">
        <f t="shared" si="0"/>
        <v>1.0685</v>
      </c>
      <c r="K127" s="1000"/>
      <c r="L127" s="945"/>
      <c r="M127" s="756"/>
      <c r="P127" s="257"/>
      <c r="Q127" s="257"/>
      <c r="R127" s="257"/>
      <c r="T127" s="257"/>
      <c r="U127" s="257"/>
      <c r="V127" s="733"/>
      <c r="W127" s="732"/>
      <c r="X127" s="727"/>
      <c r="Y127" s="727"/>
      <c r="Z127" s="727"/>
    </row>
    <row r="128" spans="1:26" s="724" customFormat="1" ht="12" customHeight="1" outlineLevel="1" x14ac:dyDescent="0.25">
      <c r="A128" s="728"/>
      <c r="B128" s="725"/>
      <c r="C128" s="737"/>
      <c r="D128" s="737"/>
      <c r="E128" s="737"/>
      <c r="F128" s="741"/>
      <c r="G128" s="999" t="str">
        <f>General!H33</f>
        <v>zd</v>
      </c>
      <c r="H128" s="1001">
        <v>1</v>
      </c>
      <c r="I128" s="1001">
        <v>1</v>
      </c>
      <c r="J128" s="1002">
        <f t="shared" si="0"/>
        <v>1.0685</v>
      </c>
      <c r="K128" s="1000"/>
      <c r="L128" s="945"/>
      <c r="M128" s="257"/>
      <c r="P128" s="257"/>
      <c r="Q128" s="257"/>
      <c r="R128" s="257"/>
      <c r="S128" s="661"/>
      <c r="T128" s="257"/>
      <c r="U128" s="257"/>
      <c r="V128" s="733"/>
      <c r="W128" s="732"/>
      <c r="X128" s="727"/>
      <c r="Y128" s="727"/>
      <c r="Z128" s="727"/>
    </row>
    <row r="129" spans="1:26" s="724" customFormat="1" ht="12" customHeight="1" outlineLevel="1" x14ac:dyDescent="0.25">
      <c r="A129" s="728"/>
      <c r="B129" s="725"/>
      <c r="C129" s="737"/>
      <c r="D129" s="737"/>
      <c r="E129" s="737"/>
      <c r="F129" s="272"/>
      <c r="G129" s="272"/>
      <c r="H129" s="272"/>
      <c r="I129" s="272"/>
      <c r="J129" s="272"/>
      <c r="K129" s="272"/>
      <c r="L129" s="272"/>
      <c r="M129" s="272"/>
      <c r="P129" s="257"/>
      <c r="Q129" s="257"/>
      <c r="R129" s="257"/>
      <c r="S129" s="314"/>
      <c r="T129" s="257"/>
      <c r="U129" s="257"/>
      <c r="V129" s="733"/>
      <c r="W129" s="732"/>
      <c r="X129" s="727"/>
      <c r="Y129" s="727"/>
      <c r="Z129" s="727"/>
    </row>
    <row r="130" spans="1:26" s="724" customFormat="1" outlineLevel="1" x14ac:dyDescent="0.25">
      <c r="A130" s="728"/>
      <c r="B130" s="725"/>
      <c r="C130" s="737"/>
      <c r="D130" s="737"/>
      <c r="E130" s="737"/>
      <c r="F130" s="741"/>
      <c r="G130" s="742"/>
      <c r="H130" s="271"/>
      <c r="I130" s="196"/>
      <c r="J130" s="272"/>
      <c r="K130" s="760"/>
      <c r="L130" s="760"/>
      <c r="M130" s="254"/>
      <c r="N130" s="272"/>
      <c r="O130" s="760"/>
      <c r="P130" s="254"/>
      <c r="Q130" s="254"/>
      <c r="R130" s="254"/>
      <c r="S130" s="254"/>
      <c r="T130" s="254"/>
      <c r="U130" s="254"/>
      <c r="V130" s="733"/>
      <c r="W130" s="732"/>
      <c r="X130" s="727"/>
      <c r="Y130" s="727"/>
      <c r="Z130" s="727"/>
    </row>
    <row r="131" spans="1:26" s="77" customFormat="1" outlineLevel="1" x14ac:dyDescent="0.25">
      <c r="A131" s="233"/>
      <c r="B131" s="234"/>
      <c r="C131" s="244"/>
      <c r="D131" s="244"/>
      <c r="E131" s="244"/>
      <c r="F131" s="252"/>
      <c r="G131" s="318" t="s">
        <v>1134</v>
      </c>
      <c r="H131" s="960"/>
      <c r="I131" s="961"/>
      <c r="J131" s="960"/>
      <c r="K131" s="945"/>
      <c r="L131" s="945"/>
      <c r="M131" s="254"/>
      <c r="O131" s="283"/>
      <c r="P131" s="254"/>
      <c r="Q131" s="254"/>
      <c r="R131" s="254"/>
      <c r="S131" s="254"/>
      <c r="T131" s="254"/>
      <c r="U131" s="254"/>
      <c r="V131" s="255"/>
      <c r="W131" s="243"/>
      <c r="X131" s="235"/>
      <c r="Y131" s="235"/>
      <c r="Z131" s="235"/>
    </row>
    <row r="132" spans="1:26" s="724" customFormat="1" outlineLevel="1" x14ac:dyDescent="0.25">
      <c r="A132" s="728"/>
      <c r="B132" s="725"/>
      <c r="C132" s="737"/>
      <c r="D132" s="737"/>
      <c r="E132" s="737"/>
      <c r="F132" s="741"/>
      <c r="H132" s="222" t="s">
        <v>1126</v>
      </c>
      <c r="I132" s="724" t="s">
        <v>1127</v>
      </c>
      <c r="J132" s="724" t="s">
        <v>1128</v>
      </c>
      <c r="K132" s="945"/>
      <c r="L132" s="945"/>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58" t="str">
        <f>General!H17</f>
        <v>b</v>
      </c>
      <c r="H133" s="1003">
        <v>0.44</v>
      </c>
      <c r="I133" s="1004">
        <f>H133</f>
        <v>0.44</v>
      </c>
      <c r="J133" s="1005">
        <f>$I74*$K74*$L74/J112</f>
        <v>0.56013102480112298</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58" t="str">
        <f>General!H18</f>
        <v>bd</v>
      </c>
      <c r="H134" s="1003">
        <v>0.44</v>
      </c>
      <c r="I134" s="1004">
        <f t="shared" ref="I134:I149" si="1">H134</f>
        <v>0.44</v>
      </c>
      <c r="J134" s="1005">
        <f t="shared" ref="J134:J149" si="2">$I75*$K75*$L75/J113</f>
        <v>0.56013102480112298</v>
      </c>
      <c r="K134" s="945"/>
      <c r="L134" s="945"/>
      <c r="M134" s="738"/>
      <c r="O134" s="5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58" t="str">
        <f>General!H19</f>
        <v>f</v>
      </c>
      <c r="H135" s="1003">
        <v>0.3</v>
      </c>
      <c r="I135" s="1004">
        <f t="shared" si="1"/>
        <v>0.3</v>
      </c>
      <c r="J135" s="1005">
        <f t="shared" si="2"/>
        <v>0.56013102480112298</v>
      </c>
      <c r="K135" s="945"/>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58" t="str">
        <f>General!H20</f>
        <v>h</v>
      </c>
      <c r="H136" s="1003">
        <v>0.3</v>
      </c>
      <c r="I136" s="1004">
        <f t="shared" si="1"/>
        <v>0.3</v>
      </c>
      <c r="J136" s="1005">
        <f t="shared" si="2"/>
        <v>0.56013102480112298</v>
      </c>
      <c r="K136" s="945"/>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58" t="str">
        <f>General!H21</f>
        <v>i</v>
      </c>
      <c r="H137" s="1003">
        <v>0.3</v>
      </c>
      <c r="I137" s="1004">
        <f t="shared" si="1"/>
        <v>0.3</v>
      </c>
      <c r="J137" s="1005">
        <f t="shared" si="2"/>
        <v>0.56013102480112298</v>
      </c>
      <c r="K137" s="945"/>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58" t="str">
        <f>General!H22</f>
        <v>k</v>
      </c>
      <c r="H138" s="1003">
        <v>0.3</v>
      </c>
      <c r="I138" s="1004">
        <f t="shared" si="1"/>
        <v>0.3</v>
      </c>
      <c r="J138" s="1005">
        <f t="shared" si="2"/>
        <v>0.56013102480112298</v>
      </c>
      <c r="K138" s="945"/>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58" t="str">
        <f>General!H23</f>
        <v>l</v>
      </c>
      <c r="H139" s="1003">
        <v>0.3</v>
      </c>
      <c r="I139" s="1004">
        <f t="shared" si="1"/>
        <v>0.3</v>
      </c>
      <c r="J139" s="1005">
        <f t="shared" si="2"/>
        <v>0.56013102480112298</v>
      </c>
      <c r="K139" s="945"/>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58" t="str">
        <f>General!H24</f>
        <v>o</v>
      </c>
      <c r="H140" s="1003">
        <v>0.4</v>
      </c>
      <c r="I140" s="1004">
        <f t="shared" si="1"/>
        <v>0.4</v>
      </c>
      <c r="J140" s="1005">
        <f t="shared" si="2"/>
        <v>0.56013102480112298</v>
      </c>
      <c r="K140" s="945"/>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58" t="str">
        <f>General!H25</f>
        <v>od</v>
      </c>
      <c r="H141" s="1003">
        <v>0.4</v>
      </c>
      <c r="I141" s="1004">
        <f t="shared" si="1"/>
        <v>0.4</v>
      </c>
      <c r="J141" s="1005">
        <f t="shared" si="2"/>
        <v>0.56013102480112298</v>
      </c>
      <c r="K141" s="945"/>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58" t="str">
        <f>General!H26</f>
        <v>of</v>
      </c>
      <c r="H142" s="1003">
        <v>0.4</v>
      </c>
      <c r="I142" s="1004">
        <f t="shared" si="1"/>
        <v>0.4</v>
      </c>
      <c r="J142" s="1005">
        <f t="shared" si="2"/>
        <v>0.56013102480112298</v>
      </c>
      <c r="K142" s="945"/>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58" t="str">
        <f>General!H27</f>
        <v>r</v>
      </c>
      <c r="H143" s="1003">
        <v>0.2</v>
      </c>
      <c r="I143" s="1004">
        <f t="shared" si="1"/>
        <v>0.2</v>
      </c>
      <c r="J143" s="1005">
        <f t="shared" si="2"/>
        <v>0.56013102480112298</v>
      </c>
      <c r="K143" s="945"/>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58" t="str">
        <f>General!H28</f>
        <v>rd</v>
      </c>
      <c r="H144" s="1003">
        <v>0.2</v>
      </c>
      <c r="I144" s="1004">
        <f t="shared" si="1"/>
        <v>0.2</v>
      </c>
      <c r="J144" s="1005">
        <f t="shared" si="2"/>
        <v>0.56013102480112298</v>
      </c>
      <c r="K144" s="945"/>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58" t="str">
        <f>General!H29</f>
        <v>v</v>
      </c>
      <c r="H145" s="1003">
        <v>0.3</v>
      </c>
      <c r="I145" s="1004">
        <f t="shared" si="1"/>
        <v>0.3</v>
      </c>
      <c r="J145" s="1005">
        <f t="shared" si="2"/>
        <v>0.56013102480112298</v>
      </c>
      <c r="K145" s="945"/>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58" t="str">
        <f>General!H30</f>
        <v>w</v>
      </c>
      <c r="H146" s="1003">
        <v>0.42</v>
      </c>
      <c r="I146" s="1004">
        <f t="shared" si="1"/>
        <v>0.42</v>
      </c>
      <c r="J146" s="1005">
        <f t="shared" si="2"/>
        <v>0.56013102480112298</v>
      </c>
      <c r="K146" s="945"/>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58" t="str">
        <f>General!H31</f>
        <v>wd</v>
      </c>
      <c r="H147" s="1003">
        <v>0.42</v>
      </c>
      <c r="I147" s="1004">
        <f t="shared" si="1"/>
        <v>0.42</v>
      </c>
      <c r="J147" s="1005">
        <f t="shared" si="2"/>
        <v>0.56013102480112298</v>
      </c>
      <c r="K147" s="945"/>
      <c r="L147" s="945"/>
      <c r="M147" s="738"/>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58" t="str">
        <f>General!H32</f>
        <v>z</v>
      </c>
      <c r="H148" s="1003">
        <v>0.2</v>
      </c>
      <c r="I148" s="1004">
        <f t="shared" si="1"/>
        <v>0.2</v>
      </c>
      <c r="J148" s="1005">
        <f t="shared" si="2"/>
        <v>0.56013102480112298</v>
      </c>
      <c r="K148" s="945"/>
      <c r="L148" s="945"/>
      <c r="M148" s="756"/>
      <c r="P148" s="257"/>
      <c r="Q148" s="257"/>
      <c r="R148" s="257"/>
      <c r="T148" s="257"/>
      <c r="U148" s="257"/>
      <c r="V148" s="733"/>
      <c r="W148" s="732"/>
      <c r="X148" s="727"/>
      <c r="Y148" s="727"/>
      <c r="Z148" s="727"/>
    </row>
    <row r="149" spans="1:26" s="724" customFormat="1" ht="12" customHeight="1" outlineLevel="1" x14ac:dyDescent="0.25">
      <c r="A149" s="728"/>
      <c r="B149" s="725"/>
      <c r="C149" s="737"/>
      <c r="D149" s="737"/>
      <c r="E149" s="737"/>
      <c r="F149" s="741"/>
      <c r="G149" s="958" t="str">
        <f>General!H33</f>
        <v>zd</v>
      </c>
      <c r="H149" s="1003">
        <v>0.2</v>
      </c>
      <c r="I149" s="1004">
        <f t="shared" si="1"/>
        <v>0.2</v>
      </c>
      <c r="J149" s="1005">
        <f t="shared" si="2"/>
        <v>0.56013102480112298</v>
      </c>
      <c r="K149" s="945"/>
      <c r="L149" s="945"/>
      <c r="M149" s="257"/>
      <c r="P149" s="257"/>
      <c r="Q149" s="257"/>
      <c r="R149" s="257"/>
      <c r="S149" s="661"/>
      <c r="T149" s="257"/>
      <c r="U149" s="257"/>
      <c r="V149" s="733"/>
      <c r="W149" s="732"/>
      <c r="X149" s="727"/>
      <c r="Y149" s="727"/>
      <c r="Z149" s="727"/>
    </row>
    <row r="150" spans="1:26" s="724" customFormat="1" ht="12" customHeight="1" outlineLevel="1" x14ac:dyDescent="0.25">
      <c r="A150" s="728"/>
      <c r="B150" s="725"/>
      <c r="C150" s="737"/>
      <c r="D150" s="737"/>
      <c r="E150" s="737"/>
      <c r="F150" s="272"/>
      <c r="G150" s="272"/>
      <c r="H150" s="272"/>
      <c r="I150" s="272"/>
      <c r="J150" s="272"/>
      <c r="K150" s="272"/>
      <c r="L150" s="272"/>
      <c r="M150" s="272"/>
      <c r="P150" s="257"/>
      <c r="Q150" s="257"/>
      <c r="R150" s="257"/>
      <c r="S150" s="314"/>
      <c r="T150" s="257"/>
      <c r="U150" s="257"/>
      <c r="V150" s="733"/>
      <c r="W150" s="732"/>
      <c r="X150" s="727"/>
      <c r="Y150" s="727"/>
      <c r="Z150" s="727"/>
    </row>
    <row r="151" spans="1:26" s="724" customFormat="1" outlineLevel="1" x14ac:dyDescent="0.25">
      <c r="A151" s="728"/>
      <c r="B151" s="725"/>
      <c r="C151" s="737"/>
      <c r="D151" s="737"/>
      <c r="E151" s="737"/>
      <c r="F151" s="741"/>
      <c r="G151" s="318" t="s">
        <v>1130</v>
      </c>
      <c r="H151" s="960"/>
      <c r="I151" s="961"/>
      <c r="J151" s="960"/>
      <c r="K151" s="945"/>
      <c r="L151" s="945"/>
      <c r="M151" s="254"/>
      <c r="O151" s="760"/>
      <c r="P151" s="254"/>
      <c r="Q151" s="254"/>
      <c r="R151" s="254"/>
      <c r="S151" s="254"/>
      <c r="T151" s="254"/>
      <c r="U151" s="254"/>
      <c r="V151" s="733"/>
      <c r="W151" s="732"/>
      <c r="X151" s="727"/>
      <c r="Y151" s="727"/>
      <c r="Z151" s="727"/>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99" t="str">
        <f>General!H17</f>
        <v>b</v>
      </c>
      <c r="H153" s="381">
        <v>0.94</v>
      </c>
      <c r="I153" s="1001">
        <v>0</v>
      </c>
      <c r="J153" s="983">
        <v>1</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99" t="str">
        <f>General!H18</f>
        <v>bd</v>
      </c>
      <c r="H154" s="381">
        <v>0.94</v>
      </c>
      <c r="I154" s="1001">
        <v>0</v>
      </c>
      <c r="J154" s="983">
        <v>1</v>
      </c>
      <c r="K154" s="1000"/>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99" t="str">
        <f>General!H19</f>
        <v>f</v>
      </c>
      <c r="H155" s="381">
        <v>0.9</v>
      </c>
      <c r="I155" s="1001">
        <v>0</v>
      </c>
      <c r="J155" s="983">
        <v>1</v>
      </c>
      <c r="K155" s="1000"/>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99" t="str">
        <f>General!H20</f>
        <v>h</v>
      </c>
      <c r="H156" s="381">
        <v>0.94</v>
      </c>
      <c r="I156" s="1001">
        <v>0</v>
      </c>
      <c r="J156" s="983">
        <v>1</v>
      </c>
      <c r="K156" s="1000"/>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99" t="str">
        <f>General!H21</f>
        <v>i</v>
      </c>
      <c r="H157" s="381">
        <v>0.9</v>
      </c>
      <c r="I157" s="1001">
        <v>0</v>
      </c>
      <c r="J157" s="983">
        <v>1</v>
      </c>
      <c r="K157" s="1000"/>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99" t="str">
        <f>General!H22</f>
        <v>k</v>
      </c>
      <c r="H158" s="381">
        <v>0.9</v>
      </c>
      <c r="I158" s="1001">
        <v>0</v>
      </c>
      <c r="J158" s="983">
        <v>1</v>
      </c>
      <c r="K158" s="1000"/>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99" t="str">
        <f>General!H23</f>
        <v>l</v>
      </c>
      <c r="H159" s="381">
        <v>0.9</v>
      </c>
      <c r="I159" s="1001">
        <v>0</v>
      </c>
      <c r="J159" s="983">
        <v>1</v>
      </c>
      <c r="K159" s="1000"/>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99" t="str">
        <f>General!H24</f>
        <v>o</v>
      </c>
      <c r="H160" s="381">
        <v>0.94</v>
      </c>
      <c r="I160" s="1001">
        <v>0</v>
      </c>
      <c r="J160" s="983">
        <v>1</v>
      </c>
      <c r="K160" s="1000"/>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99" t="str">
        <f>General!H25</f>
        <v>od</v>
      </c>
      <c r="H161" s="381">
        <v>0.94</v>
      </c>
      <c r="I161" s="1001">
        <v>0</v>
      </c>
      <c r="J161" s="983">
        <v>1</v>
      </c>
      <c r="K161" s="1000"/>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99" t="str">
        <f>General!H26</f>
        <v>of</v>
      </c>
      <c r="H162" s="381">
        <v>0.94</v>
      </c>
      <c r="I162" s="1001">
        <v>0</v>
      </c>
      <c r="J162" s="983">
        <v>1</v>
      </c>
      <c r="K162" s="1000"/>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99" t="str">
        <f>General!H27</f>
        <v>r</v>
      </c>
      <c r="H163" s="381">
        <v>0.97</v>
      </c>
      <c r="I163" s="1001">
        <v>0</v>
      </c>
      <c r="J163" s="983">
        <v>1</v>
      </c>
      <c r="K163" s="1000"/>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99" t="str">
        <f>General!H28</f>
        <v>rd</v>
      </c>
      <c r="H164" s="381">
        <v>0.97</v>
      </c>
      <c r="I164" s="1001">
        <v>0</v>
      </c>
      <c r="J164" s="983">
        <v>1</v>
      </c>
      <c r="K164" s="1000"/>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99" t="str">
        <f>General!H29</f>
        <v>v</v>
      </c>
      <c r="H165" s="381">
        <v>0.9</v>
      </c>
      <c r="I165" s="1001">
        <v>0</v>
      </c>
      <c r="J165" s="983">
        <v>1</v>
      </c>
      <c r="K165" s="1000"/>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99" t="str">
        <f>General!H30</f>
        <v>w</v>
      </c>
      <c r="H166" s="381">
        <v>0.94</v>
      </c>
      <c r="I166" s="1001">
        <v>0</v>
      </c>
      <c r="J166" s="983">
        <v>1</v>
      </c>
      <c r="K166" s="1000"/>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99" t="str">
        <f>General!H31</f>
        <v>wd</v>
      </c>
      <c r="H167" s="381">
        <v>0.94</v>
      </c>
      <c r="I167" s="1001">
        <v>0</v>
      </c>
      <c r="J167" s="983">
        <v>1</v>
      </c>
      <c r="K167" s="1000"/>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99" t="str">
        <f>General!H32</f>
        <v>z</v>
      </c>
      <c r="H168" s="381">
        <v>0.97</v>
      </c>
      <c r="I168" s="1001">
        <v>0</v>
      </c>
      <c r="J168" s="983">
        <v>1</v>
      </c>
      <c r="K168" s="1000"/>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99" t="str">
        <f>General!H33</f>
        <v>zd</v>
      </c>
      <c r="H169" s="381">
        <v>0.97</v>
      </c>
      <c r="I169" s="1001">
        <v>0</v>
      </c>
      <c r="J169" s="983">
        <v>1</v>
      </c>
      <c r="K169" s="1000"/>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945"/>
      <c r="M170" s="272"/>
      <c r="P170" s="257"/>
      <c r="Q170" s="257"/>
      <c r="R170" s="257"/>
      <c r="S170" s="314"/>
      <c r="T170" s="257"/>
      <c r="U170" s="257"/>
      <c r="V170" s="733"/>
      <c r="W170" s="732"/>
      <c r="X170" s="727"/>
      <c r="Y170" s="727"/>
      <c r="Z170" s="727"/>
    </row>
    <row r="171" spans="1:26" s="724" customFormat="1" ht="12" customHeight="1" outlineLevel="1" x14ac:dyDescent="0.25">
      <c r="A171" s="728"/>
      <c r="B171" s="725"/>
      <c r="C171" s="737"/>
      <c r="D171" s="737"/>
      <c r="E171" s="737"/>
      <c r="F171" s="272"/>
      <c r="G171" s="272"/>
      <c r="H171" s="272"/>
      <c r="I171" s="272"/>
      <c r="J171" s="272"/>
      <c r="K171" s="272"/>
      <c r="L171" s="945"/>
      <c r="M171" s="272"/>
      <c r="P171" s="257"/>
      <c r="Q171" s="257"/>
      <c r="R171" s="257"/>
      <c r="S171" s="314"/>
      <c r="T171" s="257"/>
      <c r="U171" s="257"/>
      <c r="V171" s="733"/>
      <c r="W171" s="732"/>
      <c r="X171" s="727"/>
      <c r="Y171" s="727"/>
      <c r="Z171" s="727"/>
    </row>
    <row r="172" spans="1:26" s="77" customFormat="1" ht="12" customHeight="1" outlineLevel="1" x14ac:dyDescent="0.25">
      <c r="A172" s="233"/>
      <c r="B172" s="234"/>
      <c r="C172" s="244"/>
      <c r="D172" s="244"/>
      <c r="E172" s="244"/>
      <c r="F172" s="252"/>
      <c r="H172" s="256" t="s">
        <v>986</v>
      </c>
      <c r="I172" s="256" t="s">
        <v>398</v>
      </c>
      <c r="J172" s="256" t="s">
        <v>399</v>
      </c>
      <c r="L172" s="945"/>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8" t="str">
        <f>General!H17</f>
        <v>b</v>
      </c>
      <c r="H173" s="663">
        <v>4.0000000000000001E-3</v>
      </c>
      <c r="I173" s="665">
        <v>2E-3</v>
      </c>
      <c r="J173" s="662">
        <v>0.1</v>
      </c>
      <c r="L173" s="945"/>
      <c r="M173" s="256"/>
      <c r="O173" s="58"/>
      <c r="P173" s="257"/>
      <c r="Q173" s="257"/>
      <c r="R173" s="257"/>
      <c r="T173" s="257"/>
      <c r="U173" s="257"/>
      <c r="V173" s="255"/>
      <c r="W173" s="243"/>
      <c r="X173" s="235"/>
      <c r="Y173" s="235"/>
      <c r="Z173" s="235"/>
    </row>
    <row r="174" spans="1:26" s="724" customFormat="1" ht="12" customHeight="1" outlineLevel="1" x14ac:dyDescent="0.25">
      <c r="A174" s="728"/>
      <c r="B174" s="725"/>
      <c r="C174" s="737"/>
      <c r="D174" s="737"/>
      <c r="E174" s="737"/>
      <c r="F174" s="741"/>
      <c r="G174" s="958" t="str">
        <f>General!H18</f>
        <v>bd</v>
      </c>
      <c r="H174" s="663">
        <v>4.0000000000000001E-3</v>
      </c>
      <c r="I174" s="665">
        <v>2E-3</v>
      </c>
      <c r="J174" s="662">
        <v>0.1</v>
      </c>
      <c r="L174" s="945"/>
      <c r="M174" s="738"/>
      <c r="O174" s="58"/>
      <c r="P174" s="257"/>
      <c r="Q174" s="257"/>
      <c r="R174" s="257"/>
      <c r="T174" s="257"/>
      <c r="U174" s="257"/>
      <c r="V174" s="733"/>
      <c r="W174" s="732"/>
      <c r="X174" s="727"/>
      <c r="Y174" s="727"/>
      <c r="Z174" s="727"/>
    </row>
    <row r="175" spans="1:26" s="77" customFormat="1" ht="12" customHeight="1" outlineLevel="1" x14ac:dyDescent="0.25">
      <c r="A175" s="233"/>
      <c r="B175" s="234"/>
      <c r="C175" s="244"/>
      <c r="D175" s="244"/>
      <c r="E175" s="244"/>
      <c r="F175" s="252"/>
      <c r="G175" s="958" t="str">
        <f>General!H19</f>
        <v>f</v>
      </c>
      <c r="H175" s="663">
        <v>4.0000000000000001E-3</v>
      </c>
      <c r="I175" s="665">
        <v>2E-3</v>
      </c>
      <c r="J175" s="662">
        <v>0.1</v>
      </c>
      <c r="L175" s="945"/>
      <c r="M175" s="256"/>
      <c r="P175" s="257"/>
      <c r="Q175" s="257"/>
      <c r="R175" s="257"/>
      <c r="T175" s="257"/>
      <c r="U175" s="257"/>
      <c r="V175" s="255"/>
      <c r="W175" s="243"/>
      <c r="X175" s="235"/>
      <c r="Y175" s="235"/>
      <c r="Z175" s="235"/>
    </row>
    <row r="176" spans="1:26" s="724" customFormat="1" ht="12" customHeight="1" outlineLevel="1" x14ac:dyDescent="0.25">
      <c r="A176" s="728"/>
      <c r="B176" s="725"/>
      <c r="C176" s="737"/>
      <c r="D176" s="737"/>
      <c r="E176" s="737"/>
      <c r="F176" s="741"/>
      <c r="G176" s="958" t="str">
        <f>General!H20</f>
        <v>h</v>
      </c>
      <c r="H176" s="663">
        <v>4.0000000000000001E-3</v>
      </c>
      <c r="I176" s="665">
        <v>2E-3</v>
      </c>
      <c r="J176" s="662">
        <v>0.1</v>
      </c>
      <c r="L176" s="945"/>
      <c r="M176" s="738"/>
      <c r="P176" s="257"/>
      <c r="Q176" s="257"/>
      <c r="R176" s="257"/>
      <c r="T176" s="257"/>
      <c r="U176" s="257"/>
      <c r="V176" s="733"/>
      <c r="W176" s="732"/>
      <c r="X176" s="727"/>
      <c r="Y176" s="727"/>
      <c r="Z176" s="727"/>
    </row>
    <row r="177" spans="1:26" s="77" customFormat="1" ht="12" customHeight="1" outlineLevel="1" x14ac:dyDescent="0.25">
      <c r="A177" s="233"/>
      <c r="B177" s="234"/>
      <c r="C177" s="244"/>
      <c r="D177" s="244"/>
      <c r="E177" s="244"/>
      <c r="F177" s="252"/>
      <c r="G177" s="958" t="str">
        <f>General!H21</f>
        <v>i</v>
      </c>
      <c r="H177" s="663">
        <v>4.0000000000000001E-3</v>
      </c>
      <c r="I177" s="665">
        <v>2E-3</v>
      </c>
      <c r="J177" s="662">
        <v>0.1</v>
      </c>
      <c r="L177" s="945"/>
      <c r="M177" s="256"/>
      <c r="P177" s="257"/>
      <c r="Q177" s="257"/>
      <c r="R177" s="257"/>
      <c r="T177" s="257"/>
      <c r="U177" s="257"/>
      <c r="V177" s="255"/>
      <c r="W177" s="243"/>
      <c r="X177" s="235"/>
      <c r="Y177" s="235"/>
      <c r="Z177" s="235"/>
    </row>
    <row r="178" spans="1:26" s="724" customFormat="1" ht="12" customHeight="1" outlineLevel="1" x14ac:dyDescent="0.25">
      <c r="A178" s="728"/>
      <c r="B178" s="725"/>
      <c r="C178" s="737"/>
      <c r="D178" s="737"/>
      <c r="E178" s="737"/>
      <c r="F178" s="741"/>
      <c r="G178" s="958" t="str">
        <f>General!H22</f>
        <v>k</v>
      </c>
      <c r="H178" s="663">
        <v>4.0000000000000001E-3</v>
      </c>
      <c r="I178" s="665">
        <v>2E-3</v>
      </c>
      <c r="J178" s="662">
        <v>0.1</v>
      </c>
      <c r="L178" s="945"/>
      <c r="M178" s="738"/>
      <c r="P178" s="257"/>
      <c r="Q178" s="257"/>
      <c r="R178" s="257"/>
      <c r="T178" s="257"/>
      <c r="U178" s="257"/>
      <c r="V178" s="733"/>
      <c r="W178" s="732"/>
      <c r="X178" s="727"/>
      <c r="Y178" s="727"/>
      <c r="Z178" s="727"/>
    </row>
    <row r="179" spans="1:26" s="77" customFormat="1" ht="12" customHeight="1" outlineLevel="1" x14ac:dyDescent="0.25">
      <c r="A179" s="233"/>
      <c r="B179" s="234"/>
      <c r="C179" s="244"/>
      <c r="D179" s="244"/>
      <c r="E179" s="244"/>
      <c r="F179" s="252"/>
      <c r="G179" s="958" t="str">
        <f>General!H23</f>
        <v>l</v>
      </c>
      <c r="H179" s="663">
        <v>4.0000000000000001E-3</v>
      </c>
      <c r="I179" s="665">
        <v>2E-3</v>
      </c>
      <c r="J179" s="662">
        <v>0.1</v>
      </c>
      <c r="L179" s="945"/>
      <c r="M179" s="256"/>
      <c r="P179" s="257"/>
      <c r="Q179" s="257"/>
      <c r="R179" s="257"/>
      <c r="T179" s="257"/>
      <c r="U179" s="257"/>
      <c r="V179" s="255"/>
      <c r="W179" s="243"/>
      <c r="X179" s="235"/>
      <c r="Y179" s="235"/>
      <c r="Z179" s="235"/>
    </row>
    <row r="180" spans="1:26" s="724" customFormat="1" ht="12" customHeight="1" outlineLevel="1" x14ac:dyDescent="0.25">
      <c r="A180" s="728"/>
      <c r="B180" s="725"/>
      <c r="C180" s="737"/>
      <c r="D180" s="737"/>
      <c r="E180" s="737"/>
      <c r="F180" s="741"/>
      <c r="G180" s="958" t="str">
        <f>General!H24</f>
        <v>o</v>
      </c>
      <c r="H180" s="663">
        <v>4.0000000000000001E-3</v>
      </c>
      <c r="I180" s="665">
        <v>2E-3</v>
      </c>
      <c r="J180" s="662">
        <v>0.1</v>
      </c>
      <c r="L180" s="945"/>
      <c r="M180" s="738"/>
      <c r="P180" s="257"/>
      <c r="Q180" s="257"/>
      <c r="R180" s="257"/>
      <c r="T180" s="257"/>
      <c r="U180" s="257"/>
      <c r="V180" s="733"/>
      <c r="W180" s="732"/>
      <c r="X180" s="727"/>
      <c r="Y180" s="727"/>
      <c r="Z180" s="727"/>
    </row>
    <row r="181" spans="1:26" s="77" customFormat="1" ht="12" customHeight="1" outlineLevel="1" x14ac:dyDescent="0.25">
      <c r="A181" s="233"/>
      <c r="B181" s="234"/>
      <c r="C181" s="244"/>
      <c r="D181" s="244"/>
      <c r="E181" s="244"/>
      <c r="F181" s="252"/>
      <c r="G181" s="958" t="str">
        <f>General!H25</f>
        <v>od</v>
      </c>
      <c r="H181" s="663">
        <v>4.0000000000000001E-3</v>
      </c>
      <c r="I181" s="665">
        <v>2E-3</v>
      </c>
      <c r="J181" s="662">
        <v>0.1</v>
      </c>
      <c r="L181" s="945"/>
      <c r="M181" s="256"/>
      <c r="P181" s="257"/>
      <c r="Q181" s="257"/>
      <c r="R181" s="257"/>
      <c r="T181" s="257"/>
      <c r="U181" s="257"/>
      <c r="V181" s="255"/>
      <c r="W181" s="243"/>
      <c r="X181" s="235"/>
      <c r="Y181" s="235"/>
      <c r="Z181" s="235"/>
    </row>
    <row r="182" spans="1:26" s="724" customFormat="1" ht="12" customHeight="1" outlineLevel="1" x14ac:dyDescent="0.25">
      <c r="A182" s="728"/>
      <c r="B182" s="725"/>
      <c r="C182" s="737"/>
      <c r="D182" s="737"/>
      <c r="E182" s="737"/>
      <c r="F182" s="741"/>
      <c r="G182" s="958" t="str">
        <f>General!H26</f>
        <v>of</v>
      </c>
      <c r="H182" s="663">
        <v>4.0000000000000001E-3</v>
      </c>
      <c r="I182" s="665">
        <v>2E-3</v>
      </c>
      <c r="J182" s="662">
        <v>0.1</v>
      </c>
      <c r="L182" s="945"/>
      <c r="M182" s="738"/>
      <c r="P182" s="257"/>
      <c r="Q182" s="257"/>
      <c r="R182" s="257"/>
      <c r="T182" s="257"/>
      <c r="U182" s="257"/>
      <c r="V182" s="733"/>
      <c r="W182" s="732"/>
      <c r="X182" s="727"/>
      <c r="Y182" s="727"/>
      <c r="Z182" s="727"/>
    </row>
    <row r="183" spans="1:26" s="77" customFormat="1" ht="12" customHeight="1" outlineLevel="1" x14ac:dyDescent="0.25">
      <c r="A183" s="233"/>
      <c r="B183" s="234"/>
      <c r="C183" s="244"/>
      <c r="D183" s="244"/>
      <c r="E183" s="244"/>
      <c r="F183" s="252"/>
      <c r="G183" s="958" t="str">
        <f>General!H27</f>
        <v>r</v>
      </c>
      <c r="H183" s="663">
        <v>4.0000000000000001E-3</v>
      </c>
      <c r="I183" s="665">
        <v>2E-3</v>
      </c>
      <c r="J183" s="662">
        <v>0.1</v>
      </c>
      <c r="L183" s="945"/>
      <c r="M183" s="256"/>
      <c r="P183" s="257"/>
      <c r="Q183" s="257"/>
      <c r="R183" s="257"/>
      <c r="T183" s="257"/>
      <c r="U183" s="257"/>
      <c r="V183" s="255"/>
      <c r="W183" s="243"/>
      <c r="X183" s="235"/>
      <c r="Y183" s="235"/>
      <c r="Z183" s="235"/>
    </row>
    <row r="184" spans="1:26" s="724" customFormat="1" ht="12" customHeight="1" outlineLevel="1" x14ac:dyDescent="0.25">
      <c r="A184" s="728"/>
      <c r="B184" s="725"/>
      <c r="C184" s="737"/>
      <c r="D184" s="737"/>
      <c r="E184" s="737"/>
      <c r="F184" s="741"/>
      <c r="G184" s="958" t="str">
        <f>General!H28</f>
        <v>rd</v>
      </c>
      <c r="H184" s="663">
        <v>4.0000000000000001E-3</v>
      </c>
      <c r="I184" s="665">
        <v>2E-3</v>
      </c>
      <c r="J184" s="662">
        <v>0.1</v>
      </c>
      <c r="L184" s="945"/>
      <c r="M184" s="738"/>
      <c r="P184" s="257"/>
      <c r="Q184" s="257"/>
      <c r="R184" s="257"/>
      <c r="T184" s="257"/>
      <c r="U184" s="257"/>
      <c r="V184" s="733"/>
      <c r="W184" s="732"/>
      <c r="X184" s="727"/>
      <c r="Y184" s="727"/>
      <c r="Z184" s="727"/>
    </row>
    <row r="185" spans="1:26" s="77" customFormat="1" ht="12" customHeight="1" outlineLevel="1" x14ac:dyDescent="0.25">
      <c r="A185" s="233"/>
      <c r="B185" s="234"/>
      <c r="C185" s="244"/>
      <c r="D185" s="244"/>
      <c r="E185" s="244"/>
      <c r="F185" s="252"/>
      <c r="G185" s="958" t="str">
        <f>General!H29</f>
        <v>v</v>
      </c>
      <c r="H185" s="663">
        <v>4.0000000000000001E-3</v>
      </c>
      <c r="I185" s="665">
        <v>2E-3</v>
      </c>
      <c r="J185" s="662">
        <v>0.1</v>
      </c>
      <c r="L185" s="945"/>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8" t="str">
        <f>General!H30</f>
        <v>w</v>
      </c>
      <c r="H186" s="663">
        <v>4.0000000000000001E-3</v>
      </c>
      <c r="I186" s="665">
        <v>2E-3</v>
      </c>
      <c r="J186" s="662">
        <v>0.1</v>
      </c>
      <c r="L186" s="945"/>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8" t="str">
        <f>General!H31</f>
        <v>wd</v>
      </c>
      <c r="H187" s="663">
        <v>4.0000000000000001E-3</v>
      </c>
      <c r="I187" s="665">
        <v>2E-3</v>
      </c>
      <c r="J187" s="662">
        <v>0.1</v>
      </c>
      <c r="L187" s="945"/>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8" t="str">
        <f>General!H32</f>
        <v>z</v>
      </c>
      <c r="H188" s="663">
        <v>4.0000000000000001E-3</v>
      </c>
      <c r="I188" s="665">
        <v>2E-3</v>
      </c>
      <c r="J188" s="662">
        <v>0.1</v>
      </c>
      <c r="L188" s="945"/>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8" t="str">
        <f>General!H33</f>
        <v>zd</v>
      </c>
      <c r="H189" s="663">
        <v>4.0000000000000001E-3</v>
      </c>
      <c r="I189" s="665">
        <v>2E-3</v>
      </c>
      <c r="J189" s="662">
        <v>0.1</v>
      </c>
      <c r="L189" s="945"/>
      <c r="M189" s="257"/>
      <c r="P189" s="257"/>
      <c r="Q189" s="257"/>
      <c r="R189" s="257"/>
      <c r="S189" s="661"/>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5"/>
      <c r="M190" s="257"/>
      <c r="N190" s="256"/>
      <c r="P190" s="257"/>
      <c r="Q190" s="257"/>
      <c r="R190" s="257"/>
      <c r="S190" s="661"/>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1065</v>
      </c>
      <c r="H193" s="256"/>
      <c r="I193" s="196"/>
      <c r="J193" s="59"/>
      <c r="K193" s="59"/>
      <c r="L193" s="59"/>
      <c r="M193" s="59"/>
      <c r="N193" s="59"/>
      <c r="O193" s="59"/>
      <c r="P193" s="257"/>
      <c r="Q193" s="257"/>
      <c r="R193" s="257"/>
      <c r="S193" s="257"/>
      <c r="T193" s="257"/>
      <c r="U193" s="257"/>
      <c r="V193" s="255"/>
      <c r="W193" s="243"/>
      <c r="X193" s="235"/>
      <c r="Y193" s="235"/>
      <c r="Z193" s="235"/>
    </row>
    <row r="194" spans="1:26" s="724" customFormat="1" ht="12" customHeight="1" outlineLevel="1" x14ac:dyDescent="0.25">
      <c r="A194" s="728"/>
      <c r="B194" s="725"/>
      <c r="C194" s="737"/>
      <c r="D194" s="737"/>
      <c r="E194" s="737"/>
      <c r="F194" s="741"/>
      <c r="G194" s="738"/>
      <c r="I194" s="742" t="s">
        <v>1015</v>
      </c>
      <c r="J194" s="884">
        <v>20</v>
      </c>
      <c r="K194" s="59"/>
      <c r="L194" s="883"/>
      <c r="M194" s="59"/>
      <c r="N194" s="59"/>
      <c r="O194" s="59"/>
      <c r="P194" s="257"/>
      <c r="Q194" s="257"/>
      <c r="R194" s="257"/>
      <c r="S194" s="257"/>
      <c r="T194" s="257"/>
      <c r="U194" s="257"/>
      <c r="V194" s="733"/>
      <c r="W194" s="732"/>
      <c r="X194" s="727"/>
      <c r="Y194" s="727"/>
      <c r="Z194" s="727"/>
    </row>
    <row r="195" spans="1:26" s="724" customFormat="1" ht="12" customHeight="1" outlineLevel="1" x14ac:dyDescent="0.25">
      <c r="A195" s="728"/>
      <c r="B195" s="725"/>
      <c r="C195" s="737"/>
      <c r="D195" s="737"/>
      <c r="E195" s="737"/>
      <c r="F195" s="741"/>
      <c r="G195" s="738"/>
      <c r="H195" s="271"/>
      <c r="I195" s="667"/>
      <c r="J195" s="668"/>
      <c r="K195" s="668"/>
      <c r="L195" s="883"/>
      <c r="M195" s="668"/>
      <c r="N195" s="668"/>
      <c r="O195" s="668"/>
      <c r="P195" s="734"/>
      <c r="Q195" s="734"/>
      <c r="R195" s="734"/>
      <c r="S195" s="734"/>
      <c r="T195" s="257"/>
      <c r="U195" s="257"/>
      <c r="V195" s="733"/>
      <c r="W195" s="732"/>
      <c r="X195" s="727"/>
      <c r="Y195" s="727"/>
      <c r="Z195" s="727"/>
    </row>
    <row r="196" spans="1:26" s="77" customFormat="1" ht="12" customHeight="1" outlineLevel="1" x14ac:dyDescent="0.25">
      <c r="A196" s="233"/>
      <c r="B196" s="234"/>
      <c r="C196" s="244"/>
      <c r="D196" s="244"/>
      <c r="E196" s="244"/>
      <c r="F196" s="252"/>
      <c r="G196" s="256"/>
      <c r="H196" s="669" t="s">
        <v>75</v>
      </c>
      <c r="I196" s="670" t="s">
        <v>72</v>
      </c>
      <c r="J196" s="670" t="s">
        <v>346</v>
      </c>
      <c r="K196" s="670" t="s">
        <v>347</v>
      </c>
      <c r="L196" s="949" t="s">
        <v>1097</v>
      </c>
      <c r="M196" s="950" t="s">
        <v>70</v>
      </c>
      <c r="N196" s="950" t="s">
        <v>1098</v>
      </c>
      <c r="O196" s="950" t="s">
        <v>74</v>
      </c>
      <c r="P196" s="951" t="s">
        <v>78</v>
      </c>
      <c r="Q196" s="952" t="s">
        <v>368</v>
      </c>
      <c r="R196" s="734"/>
      <c r="S196" s="734"/>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4">
        <v>80</v>
      </c>
      <c r="I197" s="664">
        <f>H197-5</f>
        <v>75</v>
      </c>
      <c r="J197" s="664">
        <f t="shared" ref="J197:Q197" si="3">I197-5</f>
        <v>70</v>
      </c>
      <c r="K197" s="664">
        <f t="shared" si="3"/>
        <v>65</v>
      </c>
      <c r="L197" s="664">
        <f t="shared" si="3"/>
        <v>60</v>
      </c>
      <c r="M197" s="664">
        <f t="shared" si="3"/>
        <v>55</v>
      </c>
      <c r="N197" s="664">
        <f t="shared" si="3"/>
        <v>50</v>
      </c>
      <c r="O197" s="664">
        <f t="shared" si="3"/>
        <v>45</v>
      </c>
      <c r="P197" s="664">
        <f t="shared" si="3"/>
        <v>40</v>
      </c>
      <c r="Q197" s="664">
        <f t="shared" si="3"/>
        <v>35</v>
      </c>
      <c r="R197" s="734"/>
      <c r="S197" s="734"/>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4"/>
      <c r="S198" s="734"/>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4" customFormat="1" ht="12" customHeight="1" outlineLevel="1" x14ac:dyDescent="0.25">
      <c r="A208" s="728"/>
      <c r="B208" s="725"/>
      <c r="C208" s="725"/>
      <c r="D208" s="725"/>
      <c r="E208" s="725"/>
      <c r="F208" s="725"/>
      <c r="G208" s="725"/>
      <c r="H208" s="727"/>
      <c r="I208" s="727"/>
      <c r="J208" s="727"/>
      <c r="K208" s="727"/>
      <c r="L208" s="727"/>
      <c r="M208" s="727"/>
      <c r="N208" s="727"/>
      <c r="O208" s="727"/>
      <c r="P208" s="727"/>
      <c r="Q208" s="727"/>
      <c r="R208" s="727"/>
      <c r="S208" s="727"/>
      <c r="T208" s="727"/>
      <c r="U208" s="727"/>
      <c r="V208" s="727"/>
      <c r="W208" s="727"/>
      <c r="X208" s="725"/>
      <c r="Y208" s="725"/>
      <c r="Z208" s="725"/>
    </row>
    <row r="209" spans="1:26" s="724" customFormat="1" ht="5.0999999999999996" customHeight="1" outlineLevel="1" thickBot="1" x14ac:dyDescent="0.3">
      <c r="A209" s="728"/>
      <c r="B209" s="725"/>
      <c r="C209" s="725"/>
      <c r="D209" s="725"/>
      <c r="E209" s="725"/>
      <c r="F209" s="725"/>
      <c r="G209" s="725"/>
      <c r="H209" s="727"/>
      <c r="I209" s="727"/>
      <c r="J209" s="727"/>
      <c r="K209" s="727"/>
      <c r="L209" s="727"/>
      <c r="M209" s="727"/>
      <c r="N209" s="727"/>
      <c r="O209" s="727"/>
      <c r="P209" s="727"/>
      <c r="Q209" s="727"/>
      <c r="R209" s="727"/>
      <c r="S209" s="727"/>
      <c r="T209" s="727"/>
      <c r="U209" s="727"/>
      <c r="V209" s="727"/>
      <c r="W209" s="727"/>
      <c r="X209" s="725"/>
      <c r="Y209" s="725"/>
      <c r="Z209" s="725"/>
    </row>
    <row r="210" spans="1:26" s="724" customFormat="1" ht="5.0999999999999996" customHeight="1" outlineLevel="1" x14ac:dyDescent="0.25">
      <c r="A210" s="728"/>
      <c r="B210" s="725"/>
      <c r="C210" s="750" t="s">
        <v>0</v>
      </c>
      <c r="D210" s="750"/>
      <c r="E210" s="750"/>
      <c r="F210" s="750"/>
      <c r="G210" s="750"/>
      <c r="H210" s="750"/>
      <c r="I210" s="750"/>
      <c r="J210" s="750"/>
      <c r="K210" s="749"/>
      <c r="L210" s="749"/>
      <c r="M210" s="749"/>
      <c r="N210" s="749"/>
      <c r="O210" s="749"/>
      <c r="P210" s="749"/>
      <c r="Q210" s="749"/>
      <c r="R210" s="749"/>
      <c r="S210" s="749"/>
      <c r="T210" s="749"/>
      <c r="U210" s="749"/>
      <c r="V210" s="749"/>
      <c r="W210" s="748"/>
      <c r="X210" s="727"/>
      <c r="Y210" s="727"/>
      <c r="Z210" s="727"/>
    </row>
    <row r="211" spans="1:26" s="724" customFormat="1" ht="12" customHeight="1" outlineLevel="1" x14ac:dyDescent="0.25">
      <c r="A211" s="728"/>
      <c r="B211" s="725"/>
      <c r="C211" s="746"/>
      <c r="D211" s="746"/>
      <c r="E211" s="746" t="s">
        <v>1</v>
      </c>
      <c r="F211" s="745"/>
      <c r="G211" s="747" t="s">
        <v>1067</v>
      </c>
      <c r="H211" s="745"/>
      <c r="I211" s="745"/>
      <c r="J211" s="745"/>
      <c r="K211" s="745"/>
      <c r="L211" s="745"/>
      <c r="M211" s="745"/>
      <c r="N211" s="745"/>
      <c r="O211" s="745"/>
      <c r="P211" s="745"/>
      <c r="Q211" s="745"/>
      <c r="R211" s="745"/>
      <c r="S211" s="744"/>
      <c r="T211" s="745"/>
      <c r="U211" s="744"/>
      <c r="V211" s="744"/>
      <c r="W211" s="732"/>
      <c r="X211" s="727"/>
      <c r="Y211" s="727"/>
      <c r="Z211" s="727"/>
    </row>
    <row r="212" spans="1:26" s="724" customFormat="1" ht="12" customHeight="1" outlineLevel="1" x14ac:dyDescent="0.25">
      <c r="A212" s="728"/>
      <c r="B212" s="725"/>
      <c r="C212" s="746"/>
      <c r="D212" s="746"/>
      <c r="E212" s="737"/>
      <c r="F212" s="745"/>
      <c r="G212" s="745" t="s">
        <v>1084</v>
      </c>
      <c r="H212" s="745"/>
      <c r="I212" s="745"/>
      <c r="J212" s="745"/>
      <c r="K212" s="745"/>
      <c r="L212" s="745"/>
      <c r="M212" s="745"/>
      <c r="N212" s="745"/>
      <c r="O212" s="745"/>
      <c r="P212" s="745"/>
      <c r="Q212" s="745"/>
      <c r="R212" s="745"/>
      <c r="S212" s="744"/>
      <c r="T212" s="245"/>
      <c r="U212" s="744"/>
      <c r="V212" s="744"/>
      <c r="W212" s="732"/>
      <c r="X212" s="727"/>
      <c r="Y212" s="727"/>
      <c r="Z212" s="727"/>
    </row>
    <row r="213" spans="1:26" s="724" customFormat="1" ht="12" customHeight="1" outlineLevel="1" x14ac:dyDescent="0.25">
      <c r="A213" s="728"/>
      <c r="B213" s="725"/>
      <c r="C213" s="737"/>
      <c r="D213" s="746"/>
      <c r="E213" s="737"/>
      <c r="F213" s="745"/>
      <c r="G213" s="246"/>
      <c r="H213" s="745"/>
      <c r="I213" s="745"/>
      <c r="J213" s="745"/>
      <c r="K213" s="745"/>
      <c r="L213" s="745"/>
      <c r="M213" s="745"/>
      <c r="N213" s="745"/>
      <c r="O213" s="745"/>
      <c r="P213" s="745"/>
      <c r="Q213" s="745"/>
      <c r="R213" s="745"/>
      <c r="S213" s="744"/>
      <c r="T213" s="245"/>
      <c r="U213" s="744"/>
      <c r="V213" s="744"/>
      <c r="W213" s="732"/>
      <c r="X213" s="727"/>
      <c r="Y213" s="727"/>
      <c r="Z213" s="727"/>
    </row>
    <row r="214" spans="1:26" s="724" customFormat="1" ht="12" customHeight="1" outlineLevel="1" x14ac:dyDescent="0.25">
      <c r="A214" s="728"/>
      <c r="B214" s="725"/>
      <c r="C214" s="247"/>
      <c r="D214" s="746"/>
      <c r="E214" s="737"/>
      <c r="F214" s="745"/>
      <c r="G214" s="768"/>
      <c r="H214" s="745"/>
      <c r="I214" s="745"/>
      <c r="J214" s="745"/>
      <c r="K214" s="745"/>
      <c r="L214" s="745"/>
      <c r="M214" s="745"/>
      <c r="N214" s="745"/>
      <c r="O214" s="745"/>
      <c r="P214" s="745"/>
      <c r="Q214" s="745"/>
      <c r="R214" s="745"/>
      <c r="S214" s="744"/>
      <c r="T214" s="245"/>
      <c r="U214" s="744"/>
      <c r="V214" s="744"/>
      <c r="W214" s="732"/>
      <c r="X214" s="727"/>
      <c r="Y214" s="727"/>
      <c r="Z214" s="727"/>
    </row>
    <row r="215" spans="1:26" s="724" customFormat="1" ht="12" customHeight="1" outlineLevel="1" x14ac:dyDescent="0.25">
      <c r="A215" s="728"/>
      <c r="B215" s="725"/>
      <c r="C215" s="737"/>
      <c r="D215" s="737"/>
      <c r="E215" s="737"/>
      <c r="F215" s="737"/>
      <c r="G215" s="737"/>
      <c r="H215" s="737"/>
      <c r="I215" s="737"/>
      <c r="J215" s="920"/>
      <c r="K215" s="920"/>
      <c r="L215" s="920"/>
      <c r="M215" s="920"/>
      <c r="N215" s="920"/>
      <c r="O215" s="920"/>
      <c r="P215" s="920"/>
      <c r="Q215" s="920"/>
      <c r="R215" s="920"/>
      <c r="S215" s="920"/>
      <c r="T215" s="920"/>
      <c r="U215" s="920"/>
      <c r="V215" s="920"/>
      <c r="W215" s="732"/>
      <c r="X215" s="727"/>
      <c r="Y215" s="727"/>
      <c r="Z215" s="727"/>
    </row>
    <row r="216" spans="1:26" s="724" customFormat="1" ht="12" customHeight="1" outlineLevel="1" x14ac:dyDescent="0.25">
      <c r="A216" s="728"/>
      <c r="B216" s="725"/>
      <c r="C216" s="737"/>
      <c r="D216" s="737"/>
      <c r="E216" s="737"/>
      <c r="F216" s="737"/>
      <c r="G216" s="737"/>
      <c r="H216" s="737"/>
      <c r="I216" s="737"/>
      <c r="J216" s="737"/>
      <c r="K216" s="737"/>
      <c r="L216" s="920"/>
      <c r="M216" s="920"/>
      <c r="N216" s="920"/>
      <c r="O216" s="920"/>
      <c r="P216" s="920"/>
      <c r="Q216" s="920"/>
      <c r="R216" s="920"/>
      <c r="S216" s="920"/>
      <c r="T216" s="920"/>
      <c r="U216" s="920"/>
      <c r="V216" s="920"/>
      <c r="W216" s="732"/>
      <c r="X216" s="727"/>
      <c r="Y216" s="727"/>
      <c r="Z216" s="727"/>
    </row>
    <row r="217" spans="1:26" s="724" customFormat="1" ht="12" customHeight="1" outlineLevel="1" x14ac:dyDescent="0.25">
      <c r="A217" s="728"/>
      <c r="B217" s="725"/>
      <c r="C217" s="737"/>
      <c r="D217" s="737"/>
      <c r="E217" s="737"/>
      <c r="F217" s="737"/>
      <c r="G217" s="737"/>
      <c r="H217" s="737"/>
      <c r="I217" s="737"/>
      <c r="J217" s="762"/>
      <c r="K217" s="762"/>
      <c r="L217" s="762"/>
      <c r="M217" s="762"/>
      <c r="N217" s="762"/>
      <c r="O217" s="762"/>
      <c r="P217" s="919"/>
      <c r="Q217" s="919"/>
      <c r="R217" s="919"/>
      <c r="S217" s="920"/>
      <c r="T217" s="920"/>
      <c r="U217" s="920"/>
      <c r="V217" s="920"/>
      <c r="W217" s="732"/>
      <c r="X217" s="727"/>
      <c r="Y217" s="727"/>
      <c r="Z217" s="727"/>
    </row>
    <row r="218" spans="1:26" s="724" customFormat="1" ht="12" customHeight="1" outlineLevel="1" x14ac:dyDescent="0.25">
      <c r="A218" s="728"/>
      <c r="B218" s="725"/>
      <c r="C218" s="737"/>
      <c r="D218" s="737"/>
      <c r="E218" s="737"/>
      <c r="F218" s="737"/>
      <c r="G218" s="737"/>
      <c r="H218" s="737"/>
      <c r="I218" s="920"/>
      <c r="J218" s="762"/>
      <c r="K218" s="762"/>
      <c r="L218" s="762"/>
      <c r="M218" s="762"/>
      <c r="N218" s="762"/>
      <c r="O218" s="762"/>
      <c r="P218" s="919"/>
      <c r="Q218" s="919"/>
      <c r="R218" s="919"/>
      <c r="S218" s="920"/>
      <c r="T218" s="920"/>
      <c r="U218" s="920"/>
      <c r="V218" s="920"/>
      <c r="W218" s="732"/>
      <c r="X218" s="727"/>
      <c r="Y218" s="727"/>
      <c r="Z218" s="727"/>
    </row>
    <row r="219" spans="1:26" s="724" customFormat="1" ht="5.0999999999999996" customHeight="1" outlineLevel="1" x14ac:dyDescent="0.25">
      <c r="A219" s="728"/>
      <c r="B219" s="725"/>
      <c r="C219" s="737"/>
      <c r="D219" s="737"/>
      <c r="E219" s="737"/>
      <c r="F219" s="737"/>
      <c r="G219" s="737"/>
      <c r="H219" s="737"/>
      <c r="I219" s="737"/>
      <c r="J219" s="762"/>
      <c r="K219" s="762"/>
      <c r="L219" s="919"/>
      <c r="M219" s="919"/>
      <c r="N219" s="919"/>
      <c r="O219" s="919"/>
      <c r="P219" s="919"/>
      <c r="Q219" s="919"/>
      <c r="R219" s="919"/>
      <c r="S219" s="920"/>
      <c r="T219" s="920"/>
      <c r="U219" s="920"/>
      <c r="V219" s="920"/>
      <c r="W219" s="732"/>
      <c r="X219" s="727"/>
      <c r="Y219" s="727"/>
      <c r="Z219" s="727"/>
    </row>
    <row r="220" spans="1:26" s="724" customFormat="1" ht="5.0999999999999996" customHeight="1" outlineLevel="1" x14ac:dyDescent="0.25">
      <c r="A220" s="728"/>
      <c r="B220" s="725"/>
      <c r="C220" s="737"/>
      <c r="D220" s="737"/>
      <c r="E220" s="737"/>
      <c r="F220" s="741"/>
      <c r="G220" s="742"/>
      <c r="H220" s="742"/>
      <c r="I220" s="196"/>
      <c r="J220" s="760"/>
      <c r="K220" s="760"/>
      <c r="L220" s="760"/>
      <c r="M220" s="760"/>
      <c r="N220" s="760"/>
      <c r="O220" s="760"/>
      <c r="P220" s="254"/>
      <c r="Q220" s="254"/>
      <c r="R220" s="254"/>
      <c r="S220" s="254"/>
      <c r="T220" s="254"/>
      <c r="U220" s="254"/>
      <c r="V220" s="733"/>
      <c r="W220" s="732"/>
      <c r="X220" s="727"/>
      <c r="Y220" s="727"/>
      <c r="Z220" s="727"/>
    </row>
    <row r="221" spans="1:26" s="724" customFormat="1" outlineLevel="1" x14ac:dyDescent="0.25">
      <c r="A221" s="728"/>
      <c r="B221" s="725"/>
      <c r="C221" s="737"/>
      <c r="D221" s="737"/>
      <c r="E221" s="737"/>
      <c r="F221" s="741"/>
      <c r="G221" s="924" t="s">
        <v>85</v>
      </c>
      <c r="H221" s="742"/>
      <c r="I221" s="196"/>
      <c r="J221" s="272"/>
      <c r="K221" s="272"/>
      <c r="L221" s="272"/>
      <c r="M221" s="760"/>
      <c r="N221" s="760"/>
      <c r="O221" s="760"/>
      <c r="P221" s="254"/>
      <c r="Q221" s="254"/>
      <c r="R221" s="254"/>
      <c r="S221" s="254"/>
      <c r="T221" s="254"/>
      <c r="U221" s="254"/>
      <c r="V221" s="733"/>
      <c r="W221" s="732"/>
      <c r="X221" s="727"/>
      <c r="Y221" s="727"/>
      <c r="Z221" s="727"/>
    </row>
    <row r="222" spans="1:26" s="724" customFormat="1" outlineLevel="1" x14ac:dyDescent="0.25">
      <c r="A222" s="728"/>
      <c r="B222" s="725"/>
      <c r="C222" s="737"/>
      <c r="D222" s="737"/>
      <c r="E222" s="737"/>
      <c r="F222" s="741"/>
      <c r="G222" s="742"/>
      <c r="H222" s="742" t="s">
        <v>1066</v>
      </c>
      <c r="I222" s="196"/>
      <c r="J222" s="941">
        <v>43820.714285714283</v>
      </c>
      <c r="K222" s="272"/>
      <c r="L222" s="272"/>
      <c r="M222" s="760"/>
      <c r="N222" s="760"/>
      <c r="O222" s="760"/>
      <c r="P222" s="254"/>
      <c r="Q222" s="254"/>
      <c r="R222" s="254"/>
      <c r="S222" s="254"/>
      <c r="T222" s="254"/>
      <c r="U222" s="254"/>
      <c r="V222" s="733"/>
      <c r="W222" s="732"/>
      <c r="X222" s="727"/>
      <c r="Y222" s="727"/>
      <c r="Z222" s="727"/>
    </row>
    <row r="223" spans="1:26" s="724" customFormat="1" outlineLevel="1" x14ac:dyDescent="0.25">
      <c r="A223" s="728"/>
      <c r="B223" s="725"/>
      <c r="C223" s="737"/>
      <c r="D223" s="737"/>
      <c r="E223" s="737"/>
      <c r="F223" s="741"/>
      <c r="G223" s="742"/>
      <c r="H223" s="742" t="s">
        <v>1078</v>
      </c>
      <c r="I223" s="196"/>
      <c r="J223" s="925">
        <v>9</v>
      </c>
      <c r="K223" s="272"/>
      <c r="L223" s="272"/>
      <c r="M223" s="760"/>
      <c r="N223" s="760"/>
      <c r="O223" s="760"/>
      <c r="P223" s="254"/>
      <c r="Q223" s="254"/>
      <c r="R223" s="254"/>
      <c r="S223" s="254"/>
      <c r="T223" s="254"/>
      <c r="U223" s="254"/>
      <c r="V223" s="733"/>
      <c r="W223" s="732"/>
      <c r="X223" s="727"/>
      <c r="Y223" s="727"/>
      <c r="Z223" s="727"/>
    </row>
    <row r="224" spans="1:26" s="724" customFormat="1" outlineLevel="1" x14ac:dyDescent="0.25">
      <c r="A224" s="728"/>
      <c r="B224" s="725"/>
      <c r="C224" s="737"/>
      <c r="D224" s="737"/>
      <c r="E224" s="737"/>
      <c r="F224" s="741"/>
      <c r="G224" s="742"/>
      <c r="H224" s="742" t="s">
        <v>1077</v>
      </c>
      <c r="I224" s="196"/>
      <c r="J224" s="925">
        <v>7.88</v>
      </c>
      <c r="K224" s="272"/>
      <c r="L224" s="272"/>
      <c r="M224" s="760"/>
      <c r="N224" s="760"/>
      <c r="O224" s="760"/>
      <c r="P224" s="254"/>
      <c r="Q224" s="254"/>
      <c r="R224" s="254"/>
      <c r="S224" s="254"/>
      <c r="T224" s="254"/>
      <c r="U224" s="254"/>
      <c r="V224" s="733"/>
      <c r="W224" s="732"/>
      <c r="X224" s="727"/>
      <c r="Y224" s="727"/>
      <c r="Z224" s="727"/>
    </row>
    <row r="225" spans="1:26" s="724" customFormat="1" outlineLevel="1" x14ac:dyDescent="0.25">
      <c r="A225" s="728"/>
      <c r="B225" s="725"/>
      <c r="C225" s="737"/>
      <c r="D225" s="737"/>
      <c r="E225" s="737"/>
      <c r="F225" s="741"/>
      <c r="G225" s="742"/>
      <c r="H225" s="742"/>
      <c r="I225" s="742"/>
      <c r="J225" s="742"/>
      <c r="K225" s="272"/>
      <c r="L225" s="272"/>
      <c r="M225" s="760"/>
      <c r="N225" s="760"/>
      <c r="O225" s="760"/>
      <c r="P225" s="254"/>
      <c r="Q225" s="254"/>
      <c r="R225" s="254"/>
      <c r="S225" s="254"/>
      <c r="T225" s="254"/>
      <c r="U225" s="254"/>
      <c r="V225" s="733"/>
      <c r="W225" s="732"/>
      <c r="X225" s="727"/>
      <c r="Y225" s="727"/>
      <c r="Z225" s="727"/>
    </row>
    <row r="226" spans="1:26" s="724" customFormat="1" outlineLevel="1" x14ac:dyDescent="0.25">
      <c r="A226" s="728"/>
      <c r="B226" s="725"/>
      <c r="C226" s="737"/>
      <c r="D226" s="737"/>
      <c r="E226" s="737"/>
      <c r="F226" s="741"/>
      <c r="G226" s="742"/>
      <c r="H226" s="742"/>
      <c r="I226" s="196"/>
      <c r="J226" s="196"/>
      <c r="K226" s="272"/>
      <c r="L226" s="272"/>
      <c r="M226" s="760"/>
      <c r="N226" s="760"/>
      <c r="O226" s="760"/>
      <c r="P226" s="254"/>
      <c r="Q226" s="254"/>
      <c r="R226" s="254"/>
      <c r="S226" s="254"/>
      <c r="T226" s="254"/>
      <c r="U226" s="254"/>
      <c r="V226" s="733"/>
      <c r="W226" s="732"/>
      <c r="X226" s="727"/>
      <c r="Y226" s="727"/>
      <c r="Z226" s="727"/>
    </row>
    <row r="227" spans="1:26" s="724" customFormat="1" outlineLevel="1" x14ac:dyDescent="0.25">
      <c r="A227" s="728"/>
      <c r="B227" s="725"/>
      <c r="C227" s="737"/>
      <c r="D227" s="737"/>
      <c r="E227" s="737"/>
      <c r="F227" s="741"/>
      <c r="G227" s="924" t="s">
        <v>1085</v>
      </c>
      <c r="H227" s="742"/>
      <c r="I227" s="196"/>
      <c r="J227" s="196"/>
      <c r="K227" s="272"/>
      <c r="L227" s="272"/>
      <c r="M227" s="760"/>
      <c r="N227" s="760"/>
      <c r="O227" s="760"/>
      <c r="P227" s="254"/>
      <c r="Q227" s="254"/>
      <c r="R227" s="254"/>
      <c r="S227" s="254"/>
      <c r="T227" s="254"/>
      <c r="U227" s="254"/>
      <c r="V227" s="733"/>
      <c r="W227" s="732"/>
      <c r="X227" s="727"/>
      <c r="Y227" s="727"/>
      <c r="Z227" s="727"/>
    </row>
    <row r="228" spans="1:26" s="724" customFormat="1" outlineLevel="1" x14ac:dyDescent="0.25">
      <c r="A228" s="728"/>
      <c r="B228" s="725"/>
      <c r="C228" s="737"/>
      <c r="D228" s="737"/>
      <c r="E228" s="737"/>
      <c r="F228" s="741"/>
      <c r="G228" s="742"/>
      <c r="H228" s="742" t="s">
        <v>1080</v>
      </c>
      <c r="I228" s="196"/>
      <c r="J228" s="925">
        <v>3</v>
      </c>
      <c r="K228" s="272"/>
      <c r="L228" s="272"/>
      <c r="M228" s="760"/>
      <c r="N228" s="760"/>
      <c r="O228" s="760"/>
      <c r="P228" s="254"/>
      <c r="Q228" s="254"/>
      <c r="R228" s="254"/>
      <c r="S228" s="254"/>
      <c r="T228" s="254"/>
      <c r="U228" s="254"/>
      <c r="V228" s="733"/>
      <c r="W228" s="732"/>
      <c r="X228" s="727"/>
      <c r="Y228" s="727"/>
      <c r="Z228" s="727"/>
    </row>
    <row r="229" spans="1:26" s="724" customFormat="1" outlineLevel="1" x14ac:dyDescent="0.25">
      <c r="A229" s="728"/>
      <c r="B229" s="725"/>
      <c r="C229" s="737"/>
      <c r="D229" s="737"/>
      <c r="E229" s="737"/>
      <c r="F229" s="741"/>
      <c r="G229" s="742"/>
      <c r="H229" s="742" t="s">
        <v>1086</v>
      </c>
      <c r="I229" s="196"/>
      <c r="J229" s="925">
        <v>3</v>
      </c>
      <c r="K229" s="272"/>
      <c r="L229" s="272"/>
      <c r="M229" s="760"/>
      <c r="N229" s="760"/>
      <c r="O229" s="760"/>
      <c r="P229" s="254"/>
      <c r="Q229" s="254"/>
      <c r="R229" s="254"/>
      <c r="S229" s="254"/>
      <c r="T229" s="254"/>
      <c r="U229" s="254"/>
      <c r="V229" s="733"/>
      <c r="W229" s="732"/>
      <c r="X229" s="727"/>
      <c r="Y229" s="727"/>
      <c r="Z229" s="727"/>
    </row>
    <row r="230" spans="1:26" s="724" customFormat="1" outlineLevel="1" x14ac:dyDescent="0.25">
      <c r="A230" s="728"/>
      <c r="B230" s="725"/>
      <c r="C230" s="737"/>
      <c r="D230" s="737"/>
      <c r="E230" s="737"/>
      <c r="F230" s="741"/>
      <c r="G230" s="742"/>
      <c r="H230" s="742" t="s">
        <v>1089</v>
      </c>
      <c r="I230" s="196"/>
      <c r="J230" s="943">
        <v>21</v>
      </c>
      <c r="K230" s="272"/>
      <c r="L230" s="272"/>
      <c r="M230" s="760"/>
      <c r="N230" s="760"/>
      <c r="O230" s="760"/>
      <c r="P230" s="254"/>
      <c r="Q230" s="254"/>
      <c r="R230" s="254"/>
      <c r="S230" s="254"/>
      <c r="T230" s="254"/>
      <c r="U230" s="254"/>
      <c r="V230" s="733"/>
      <c r="W230" s="732"/>
      <c r="X230" s="727"/>
      <c r="Y230" s="727"/>
      <c r="Z230" s="727"/>
    </row>
    <row r="231" spans="1:26" s="724" customFormat="1" outlineLevel="1" x14ac:dyDescent="0.25">
      <c r="A231" s="728"/>
      <c r="B231" s="725"/>
      <c r="C231" s="737"/>
      <c r="D231" s="737"/>
      <c r="E231" s="737"/>
      <c r="F231" s="741"/>
      <c r="G231" s="742"/>
      <c r="H231" s="742" t="s">
        <v>1088</v>
      </c>
      <c r="I231" s="196"/>
      <c r="J231" s="925">
        <v>5</v>
      </c>
      <c r="K231" s="272"/>
      <c r="L231" s="272"/>
      <c r="M231" s="760"/>
      <c r="N231" s="760"/>
      <c r="O231" s="760"/>
      <c r="P231" s="254"/>
      <c r="Q231" s="254"/>
      <c r="R231" s="254"/>
      <c r="S231" s="254"/>
      <c r="T231" s="254"/>
      <c r="U231" s="254"/>
      <c r="V231" s="733"/>
      <c r="W231" s="732"/>
      <c r="X231" s="727"/>
      <c r="Y231" s="727"/>
      <c r="Z231" s="727"/>
    </row>
    <row r="232" spans="1:26" s="724" customFormat="1" outlineLevel="1" x14ac:dyDescent="0.25">
      <c r="A232" s="728"/>
      <c r="B232" s="725"/>
      <c r="C232" s="737"/>
      <c r="D232" s="737"/>
      <c r="E232" s="737"/>
      <c r="F232" s="741"/>
      <c r="G232" s="742"/>
      <c r="H232" s="742" t="s">
        <v>1100</v>
      </c>
      <c r="I232" s="196"/>
      <c r="J232" s="953">
        <v>0.15</v>
      </c>
      <c r="K232" s="1097" t="s">
        <v>1103</v>
      </c>
      <c r="L232" s="272"/>
      <c r="M232" s="760"/>
      <c r="N232" s="760"/>
      <c r="O232" s="760"/>
      <c r="P232" s="254"/>
      <c r="Q232" s="254"/>
      <c r="R232" s="254"/>
      <c r="S232" s="254"/>
      <c r="T232" s="254"/>
      <c r="U232" s="254"/>
      <c r="V232" s="733"/>
      <c r="W232" s="732"/>
      <c r="X232" s="727"/>
      <c r="Y232" s="727"/>
      <c r="Z232" s="727"/>
    </row>
    <row r="233" spans="1:26" s="724" customFormat="1" outlineLevel="1" x14ac:dyDescent="0.25">
      <c r="A233" s="728"/>
      <c r="B233" s="725"/>
      <c r="C233" s="737"/>
      <c r="D233" s="737"/>
      <c r="E233" s="737"/>
      <c r="F233" s="741"/>
      <c r="G233" s="742"/>
      <c r="H233" s="742" t="s">
        <v>1101</v>
      </c>
      <c r="I233" s="196"/>
      <c r="J233" s="953">
        <v>0.02</v>
      </c>
      <c r="K233" s="1097"/>
      <c r="L233" s="272"/>
      <c r="M233" s="760"/>
      <c r="N233" s="760"/>
      <c r="O233" s="760"/>
      <c r="P233" s="254"/>
      <c r="Q233" s="254"/>
      <c r="R233" s="254"/>
      <c r="S233" s="254"/>
      <c r="T233" s="254"/>
      <c r="U233" s="254"/>
      <c r="V233" s="733"/>
      <c r="W233" s="732"/>
      <c r="X233" s="727"/>
      <c r="Y233" s="727"/>
      <c r="Z233" s="727"/>
    </row>
    <row r="234" spans="1:26" s="724" customFormat="1" outlineLevel="1" x14ac:dyDescent="0.25">
      <c r="A234" s="728"/>
      <c r="B234" s="725"/>
      <c r="C234" s="737"/>
      <c r="D234" s="737"/>
      <c r="E234" s="737"/>
      <c r="F234" s="741"/>
      <c r="G234" s="742"/>
      <c r="H234" s="742" t="s">
        <v>1102</v>
      </c>
      <c r="I234" s="196"/>
      <c r="J234" s="954">
        <f>1-SUM(J232:J233)</f>
        <v>0.83000000000000007</v>
      </c>
      <c r="K234" s="1097"/>
      <c r="L234" s="272"/>
      <c r="M234" s="760"/>
      <c r="N234" s="760"/>
      <c r="O234" s="760"/>
      <c r="P234" s="254"/>
      <c r="Q234" s="254"/>
      <c r="R234" s="254"/>
      <c r="S234" s="254"/>
      <c r="T234" s="254"/>
      <c r="U234" s="254"/>
      <c r="V234" s="733"/>
      <c r="W234" s="732"/>
      <c r="X234" s="727"/>
      <c r="Y234" s="727"/>
      <c r="Z234" s="727"/>
    </row>
    <row r="235" spans="1:26" s="724" customFormat="1" outlineLevel="1" x14ac:dyDescent="0.25">
      <c r="A235" s="728"/>
      <c r="B235" s="725"/>
      <c r="C235" s="737"/>
      <c r="D235" s="737"/>
      <c r="E235" s="737"/>
      <c r="F235" s="741"/>
      <c r="G235" s="742"/>
      <c r="H235" s="742" t="s">
        <v>1087</v>
      </c>
      <c r="I235" s="196"/>
      <c r="J235" s="925">
        <v>0</v>
      </c>
      <c r="K235" s="272"/>
      <c r="L235" s="272"/>
      <c r="M235" s="760"/>
      <c r="N235" s="760"/>
      <c r="O235" s="760"/>
      <c r="P235" s="254"/>
      <c r="Q235" s="254"/>
      <c r="R235" s="254"/>
      <c r="S235" s="254"/>
      <c r="T235" s="254"/>
      <c r="U235" s="254"/>
      <c r="V235" s="733"/>
      <c r="W235" s="732"/>
      <c r="X235" s="727"/>
      <c r="Y235" s="727"/>
      <c r="Z235" s="727"/>
    </row>
    <row r="236" spans="1:26" s="724" customFormat="1" outlineLevel="1" x14ac:dyDescent="0.25">
      <c r="A236" s="728"/>
      <c r="B236" s="725"/>
      <c r="C236" s="737"/>
      <c r="D236" s="737"/>
      <c r="E236" s="737"/>
      <c r="F236" s="741"/>
      <c r="G236" s="742"/>
      <c r="H236" s="742"/>
      <c r="I236" s="196"/>
      <c r="J236" s="196"/>
      <c r="K236" s="272"/>
      <c r="L236" s="272"/>
      <c r="M236" s="760"/>
      <c r="N236" s="760"/>
      <c r="O236" s="760"/>
      <c r="P236" s="254"/>
      <c r="Q236" s="254"/>
      <c r="R236" s="254"/>
      <c r="S236" s="254"/>
      <c r="T236" s="254"/>
      <c r="U236" s="254"/>
      <c r="V236" s="733"/>
      <c r="W236" s="732"/>
      <c r="X236" s="727"/>
      <c r="Y236" s="727"/>
      <c r="Z236" s="727"/>
    </row>
    <row r="237" spans="1:26" s="724" customFormat="1" outlineLevel="1" x14ac:dyDescent="0.25">
      <c r="A237" s="728"/>
      <c r="B237" s="725"/>
      <c r="C237" s="737"/>
      <c r="D237" s="737"/>
      <c r="E237" s="737"/>
      <c r="F237" s="741"/>
      <c r="G237" s="742"/>
      <c r="H237" s="742" t="s">
        <v>1091</v>
      </c>
      <c r="I237" s="196"/>
      <c r="J237" s="925" t="b">
        <v>1</v>
      </c>
      <c r="K237" s="272"/>
      <c r="L237" s="272"/>
      <c r="M237" s="760"/>
      <c r="N237" s="760"/>
      <c r="O237" s="760"/>
      <c r="P237" s="254"/>
      <c r="Q237" s="254"/>
      <c r="R237" s="254"/>
      <c r="S237" s="254"/>
      <c r="T237" s="254"/>
      <c r="U237" s="254"/>
      <c r="V237" s="733"/>
      <c r="W237" s="732"/>
      <c r="X237" s="727"/>
      <c r="Y237" s="727"/>
      <c r="Z237" s="727"/>
    </row>
    <row r="238" spans="1:26" s="724" customFormat="1" outlineLevel="1" x14ac:dyDescent="0.25">
      <c r="A238" s="728"/>
      <c r="B238" s="725"/>
      <c r="C238" s="737"/>
      <c r="D238" s="737"/>
      <c r="E238" s="737"/>
      <c r="F238" s="741"/>
      <c r="G238" s="742"/>
      <c r="H238" s="742" t="s">
        <v>1092</v>
      </c>
      <c r="I238" s="196"/>
      <c r="J238" s="944" t="b">
        <f>NOT(J237)</f>
        <v>0</v>
      </c>
      <c r="K238" s="272"/>
      <c r="L238" s="272"/>
      <c r="M238" s="760"/>
      <c r="N238" s="760"/>
      <c r="O238" s="760"/>
      <c r="P238" s="254"/>
      <c r="Q238" s="254"/>
      <c r="R238" s="254"/>
      <c r="S238" s="254"/>
      <c r="T238" s="254"/>
      <c r="U238" s="254"/>
      <c r="V238" s="733"/>
      <c r="W238" s="732"/>
      <c r="X238" s="727"/>
      <c r="Y238" s="727"/>
      <c r="Z238" s="727"/>
    </row>
    <row r="239" spans="1:26" s="724" customFormat="1" outlineLevel="1" x14ac:dyDescent="0.25">
      <c r="A239" s="728"/>
      <c r="B239" s="725"/>
      <c r="C239" s="737"/>
      <c r="D239" s="737"/>
      <c r="E239" s="737"/>
      <c r="F239" s="741"/>
      <c r="G239" s="742"/>
      <c r="H239" s="742"/>
      <c r="I239" s="196"/>
      <c r="J239" s="196"/>
      <c r="K239" s="272"/>
      <c r="L239" s="272"/>
      <c r="M239" s="760"/>
      <c r="N239" s="760"/>
      <c r="O239" s="760"/>
      <c r="P239" s="254"/>
      <c r="Q239" s="254"/>
      <c r="R239" s="254"/>
      <c r="S239" s="254"/>
      <c r="T239" s="254"/>
      <c r="U239" s="254"/>
      <c r="V239" s="733"/>
      <c r="W239" s="732"/>
      <c r="X239" s="727"/>
      <c r="Y239" s="727"/>
      <c r="Z239" s="727"/>
    </row>
    <row r="240" spans="1:26" s="724" customFormat="1" outlineLevel="1" x14ac:dyDescent="0.25">
      <c r="A240" s="728"/>
      <c r="B240" s="725"/>
      <c r="C240" s="737"/>
      <c r="D240" s="737"/>
      <c r="E240" s="737"/>
      <c r="F240" s="741"/>
      <c r="G240" s="742"/>
      <c r="H240" s="742"/>
      <c r="I240" s="196"/>
      <c r="J240" s="875" t="s">
        <v>1093</v>
      </c>
      <c r="K240" s="948" t="s">
        <v>1096</v>
      </c>
      <c r="L240" s="875">
        <v>11</v>
      </c>
      <c r="M240" s="945">
        <v>22</v>
      </c>
      <c r="N240" s="945">
        <v>33</v>
      </c>
      <c r="O240" s="945">
        <v>21</v>
      </c>
      <c r="P240" s="946">
        <v>32</v>
      </c>
      <c r="Q240" s="946">
        <v>31</v>
      </c>
      <c r="R240" s="946">
        <v>10</v>
      </c>
      <c r="S240" s="946">
        <v>20</v>
      </c>
      <c r="T240" s="946">
        <v>30</v>
      </c>
      <c r="U240" s="254"/>
      <c r="V240" s="733"/>
      <c r="W240" s="732"/>
      <c r="X240" s="727"/>
      <c r="Y240" s="727"/>
      <c r="Z240" s="727"/>
    </row>
    <row r="241" spans="1:26" s="724" customFormat="1" outlineLevel="1" x14ac:dyDescent="0.25">
      <c r="A241" s="728"/>
      <c r="B241" s="725"/>
      <c r="C241" s="737"/>
      <c r="D241" s="737"/>
      <c r="E241" s="737"/>
      <c r="F241" s="741"/>
      <c r="G241" s="742"/>
      <c r="H241" s="742" t="s">
        <v>1094</v>
      </c>
      <c r="I241" s="196"/>
      <c r="J241" s="947">
        <v>1</v>
      </c>
      <c r="K241" s="947">
        <v>0</v>
      </c>
      <c r="L241" s="947">
        <v>0</v>
      </c>
      <c r="M241" s="947">
        <v>0</v>
      </c>
      <c r="N241" s="947">
        <v>0</v>
      </c>
      <c r="O241" s="947">
        <v>0</v>
      </c>
      <c r="P241" s="947">
        <v>0</v>
      </c>
      <c r="Q241" s="947">
        <v>0</v>
      </c>
      <c r="R241" s="947">
        <v>0</v>
      </c>
      <c r="S241" s="947">
        <v>0</v>
      </c>
      <c r="T241" s="947">
        <v>0</v>
      </c>
      <c r="U241" s="254"/>
      <c r="V241" s="733"/>
      <c r="W241" s="732"/>
      <c r="X241" s="727"/>
      <c r="Y241" s="727"/>
      <c r="Z241" s="727"/>
    </row>
    <row r="242" spans="1:26" s="724" customFormat="1" outlineLevel="1" x14ac:dyDescent="0.25">
      <c r="A242" s="728"/>
      <c r="B242" s="725"/>
      <c r="C242" s="737"/>
      <c r="D242" s="737"/>
      <c r="E242" s="737"/>
      <c r="F242" s="741"/>
      <c r="G242" s="742"/>
      <c r="H242" s="742"/>
      <c r="I242" s="196"/>
      <c r="J242" s="196"/>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c r="J243" s="875">
        <v>11</v>
      </c>
      <c r="K243" s="945">
        <v>22</v>
      </c>
      <c r="L243" s="945">
        <v>33</v>
      </c>
      <c r="M243" s="945">
        <v>21</v>
      </c>
      <c r="N243" s="946">
        <v>32</v>
      </c>
      <c r="O243" s="946">
        <v>31</v>
      </c>
      <c r="U243" s="254"/>
      <c r="V243" s="733"/>
      <c r="W243" s="732"/>
      <c r="X243" s="727"/>
      <c r="Y243" s="727"/>
      <c r="Z243" s="727"/>
    </row>
    <row r="244" spans="1:26" s="724" customFormat="1" outlineLevel="1" x14ac:dyDescent="0.25">
      <c r="A244" s="728"/>
      <c r="B244" s="725"/>
      <c r="C244" s="737"/>
      <c r="D244" s="737"/>
      <c r="E244" s="737"/>
      <c r="F244" s="741"/>
      <c r="G244" s="742"/>
      <c r="H244" s="742" t="s">
        <v>1095</v>
      </c>
      <c r="I244" s="196"/>
      <c r="J244" s="947">
        <v>0</v>
      </c>
      <c r="K244" s="947">
        <v>0</v>
      </c>
      <c r="L244" s="947">
        <v>0</v>
      </c>
      <c r="M244" s="947">
        <v>0</v>
      </c>
      <c r="N244" s="947">
        <v>0</v>
      </c>
      <c r="O244" s="947">
        <v>0</v>
      </c>
      <c r="U244" s="254"/>
      <c r="V244" s="733"/>
      <c r="W244" s="732"/>
      <c r="X244" s="727"/>
      <c r="Y244" s="727"/>
      <c r="Z244" s="727"/>
    </row>
    <row r="245" spans="1:26" s="724" customFormat="1" outlineLevel="1" x14ac:dyDescent="0.25">
      <c r="A245" s="728"/>
      <c r="B245" s="725"/>
      <c r="C245" s="737"/>
      <c r="D245" s="737"/>
      <c r="E245" s="737"/>
      <c r="F245" s="741"/>
      <c r="G245" s="742"/>
      <c r="H245" s="742"/>
      <c r="I245" s="196"/>
      <c r="J245" s="27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1099</v>
      </c>
      <c r="H247" s="742"/>
      <c r="I247" s="196"/>
      <c r="J247" s="272"/>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1104</v>
      </c>
      <c r="I248" s="196"/>
      <c r="J248" s="925">
        <v>0</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0</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0</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0</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0.125</v>
      </c>
      <c r="K252" s="1097"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097"/>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0.85499999999999998</v>
      </c>
      <c r="K254" s="1097"/>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924"/>
      <c r="H255" s="742"/>
      <c r="I255" s="196"/>
      <c r="J255" s="272"/>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924"/>
      <c r="H256" s="742"/>
      <c r="I256" s="196"/>
      <c r="J256" s="272"/>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924" t="s">
        <v>717</v>
      </c>
      <c r="H257" s="742"/>
      <c r="I257" s="196"/>
      <c r="J257" s="272"/>
      <c r="K257" s="272"/>
      <c r="L257" s="272"/>
      <c r="M257" s="760"/>
      <c r="N257" s="760"/>
      <c r="O257" s="760"/>
      <c r="P257" s="254"/>
      <c r="Q257" s="254"/>
      <c r="R257" s="254"/>
      <c r="S257" s="254"/>
      <c r="T257" s="254"/>
      <c r="U257" s="254"/>
      <c r="V257" s="733"/>
      <c r="W257" s="732"/>
      <c r="X257" s="727"/>
      <c r="Y257" s="727"/>
      <c r="Z257" s="727"/>
    </row>
    <row r="258" spans="1:26" s="724" customFormat="1" ht="12" customHeight="1" outlineLevel="1" x14ac:dyDescent="0.25">
      <c r="A258" s="728"/>
      <c r="B258" s="725"/>
      <c r="C258" s="737"/>
      <c r="D258" s="737"/>
      <c r="E258" s="737"/>
      <c r="F258" s="741"/>
      <c r="H258" s="209" t="s">
        <v>558</v>
      </c>
      <c r="I258" s="209"/>
      <c r="J258" s="463" t="s">
        <v>14</v>
      </c>
      <c r="K258" s="463" t="s">
        <v>550</v>
      </c>
      <c r="L258" s="463" t="s">
        <v>4</v>
      </c>
      <c r="M258" s="934"/>
      <c r="N258" s="756"/>
      <c r="O258" s="756"/>
      <c r="P258" s="257"/>
      <c r="Q258" s="257"/>
      <c r="R258" s="257"/>
      <c r="S258" s="257"/>
      <c r="T258" s="257"/>
      <c r="U258" s="257"/>
      <c r="V258" s="733"/>
      <c r="W258" s="732"/>
      <c r="X258" s="727"/>
      <c r="Y258" s="727"/>
      <c r="Z258" s="727"/>
    </row>
    <row r="259" spans="1:26" s="724" customFormat="1" ht="12" customHeight="1" outlineLevel="1" x14ac:dyDescent="0.25">
      <c r="A259" s="728"/>
      <c r="B259" s="725"/>
      <c r="C259" s="737"/>
      <c r="D259" s="737"/>
      <c r="E259" s="737"/>
      <c r="F259" s="741"/>
      <c r="H259" s="209"/>
      <c r="I259" s="209"/>
      <c r="J259" s="935">
        <v>1</v>
      </c>
      <c r="K259" s="935">
        <v>6</v>
      </c>
      <c r="L259" s="935">
        <v>7</v>
      </c>
      <c r="M259" s="936"/>
      <c r="Q259" s="257"/>
      <c r="R259" s="257"/>
      <c r="S259" s="257"/>
      <c r="T259" s="257"/>
      <c r="U259" s="257"/>
      <c r="V259" s="733"/>
      <c r="W259" s="732"/>
      <c r="X259" s="727"/>
      <c r="Y259" s="727"/>
      <c r="Z259" s="727"/>
    </row>
    <row r="260" spans="1:26" s="724" customFormat="1" ht="12" customHeight="1" outlineLevel="1" x14ac:dyDescent="0.25">
      <c r="A260" s="728"/>
      <c r="B260" s="725"/>
      <c r="C260" s="737"/>
      <c r="D260" s="737"/>
      <c r="E260" s="737"/>
      <c r="F260" s="741"/>
      <c r="H260" s="209"/>
      <c r="I260" s="209"/>
      <c r="J260" s="937"/>
      <c r="K260" s="937"/>
      <c r="L260" s="937"/>
      <c r="M260" s="936"/>
      <c r="Q260" s="272"/>
      <c r="R260" s="272"/>
      <c r="S260" s="272"/>
      <c r="T260" s="272"/>
      <c r="U260" s="257"/>
      <c r="V260" s="733"/>
      <c r="W260" s="732"/>
      <c r="X260" s="727"/>
      <c r="Y260" s="727"/>
      <c r="Z260" s="727"/>
    </row>
    <row r="261" spans="1:26" s="724" customFormat="1" ht="12" customHeight="1" outlineLevel="1" x14ac:dyDescent="0.25">
      <c r="A261" s="728"/>
      <c r="B261" s="725"/>
      <c r="C261" s="737"/>
      <c r="D261" s="737"/>
      <c r="E261" s="737"/>
      <c r="F261" s="741"/>
      <c r="H261" s="209" t="s">
        <v>1090</v>
      </c>
      <c r="I261" s="209"/>
      <c r="J261" s="463" t="s">
        <v>551</v>
      </c>
      <c r="K261" s="463" t="s">
        <v>552</v>
      </c>
      <c r="L261" s="463" t="s">
        <v>553</v>
      </c>
      <c r="M261" s="463" t="s">
        <v>554</v>
      </c>
      <c r="U261" s="257"/>
      <c r="V261" s="733"/>
      <c r="W261" s="732"/>
      <c r="X261" s="727"/>
      <c r="Y261" s="727"/>
      <c r="Z261" s="727"/>
    </row>
    <row r="262" spans="1:26" s="724" customFormat="1" ht="12" customHeight="1" outlineLevel="1" x14ac:dyDescent="0.25">
      <c r="A262" s="728"/>
      <c r="B262" s="725"/>
      <c r="C262" s="737"/>
      <c r="D262" s="737"/>
      <c r="E262" s="737"/>
      <c r="F262" s="741"/>
      <c r="I262" s="209"/>
      <c r="J262" s="938" t="b">
        <v>1</v>
      </c>
      <c r="K262" s="938" t="b">
        <v>0</v>
      </c>
      <c r="L262" s="938" t="b">
        <v>0</v>
      </c>
      <c r="M262" s="938" t="b">
        <v>0</v>
      </c>
      <c r="O262" s="59"/>
      <c r="P262" s="257"/>
      <c r="Q262" s="257"/>
      <c r="R262" s="257"/>
      <c r="S262" s="257"/>
      <c r="T262" s="257"/>
      <c r="U262" s="257"/>
      <c r="V262" s="733"/>
      <c r="W262" s="732"/>
      <c r="X262" s="727"/>
      <c r="Y262" s="727"/>
      <c r="Z262" s="727"/>
    </row>
    <row r="263" spans="1:26" s="724" customFormat="1" ht="12" customHeight="1" outlineLevel="1" x14ac:dyDescent="0.25">
      <c r="A263" s="728"/>
      <c r="B263" s="725"/>
      <c r="C263" s="737"/>
      <c r="D263" s="737"/>
      <c r="E263" s="737"/>
      <c r="F263" s="741"/>
      <c r="G263" s="209"/>
      <c r="H263" s="209"/>
      <c r="I263" s="209"/>
      <c r="J263" s="939"/>
      <c r="K263" s="940"/>
      <c r="L263" s="940"/>
      <c r="M263" s="936"/>
      <c r="O263" s="59"/>
      <c r="P263" s="257"/>
      <c r="Q263" s="257"/>
      <c r="R263" s="257"/>
      <c r="S263" s="257"/>
      <c r="T263" s="257"/>
      <c r="U263" s="257"/>
      <c r="V263" s="733"/>
      <c r="W263" s="732"/>
      <c r="X263" s="727"/>
      <c r="Y263" s="727"/>
      <c r="Z263" s="727"/>
    </row>
    <row r="264" spans="1:26" s="724" customFormat="1" ht="12" customHeight="1" outlineLevel="1" x14ac:dyDescent="0.25">
      <c r="A264" s="728"/>
      <c r="B264" s="725"/>
      <c r="C264" s="737"/>
      <c r="D264" s="737"/>
      <c r="E264" s="737"/>
      <c r="F264" s="741"/>
      <c r="G264" s="209"/>
      <c r="H264" s="209"/>
      <c r="I264" s="209"/>
      <c r="J264" s="211"/>
      <c r="K264" s="59"/>
      <c r="L264" s="59"/>
      <c r="O264" s="59"/>
      <c r="P264" s="257"/>
      <c r="Q264" s="257"/>
      <c r="R264" s="257"/>
      <c r="S264" s="257"/>
      <c r="T264" s="257"/>
      <c r="U264" s="257"/>
      <c r="V264" s="733"/>
      <c r="W264" s="732"/>
      <c r="X264" s="727"/>
      <c r="Y264" s="727"/>
      <c r="Z264" s="727"/>
    </row>
    <row r="265" spans="1:26" s="724" customFormat="1" ht="12" customHeight="1" outlineLevel="1" x14ac:dyDescent="0.25">
      <c r="A265" s="728"/>
      <c r="B265" s="725"/>
      <c r="C265" s="737"/>
      <c r="D265" s="737"/>
      <c r="E265" s="737"/>
      <c r="F265" s="741"/>
      <c r="G265" s="209"/>
      <c r="H265" s="209"/>
      <c r="I265" s="209"/>
      <c r="J265" s="211"/>
      <c r="K265" s="59"/>
      <c r="L265" s="59"/>
      <c r="O265" s="59"/>
      <c r="P265" s="257"/>
      <c r="Q265" s="257"/>
      <c r="R265" s="257"/>
      <c r="S265" s="257"/>
      <c r="T265" s="257"/>
      <c r="U265" s="257"/>
      <c r="V265" s="733"/>
      <c r="W265" s="732"/>
      <c r="X265" s="727"/>
      <c r="Y265" s="727"/>
      <c r="Z265" s="727"/>
    </row>
    <row r="266" spans="1:26" s="724" customFormat="1" ht="12" customHeight="1" outlineLevel="1" x14ac:dyDescent="0.25">
      <c r="A266" s="728"/>
      <c r="B266" s="725"/>
      <c r="C266" s="737"/>
      <c r="D266" s="737"/>
      <c r="E266" s="737"/>
      <c r="F266" s="741"/>
      <c r="G266" s="926" t="s">
        <v>1068</v>
      </c>
      <c r="H266" s="209"/>
      <c r="I266" s="209"/>
      <c r="J266" s="211"/>
      <c r="K266" s="59"/>
      <c r="L266" s="59"/>
      <c r="O266" s="59"/>
      <c r="P266" s="257"/>
      <c r="Q266" s="257"/>
      <c r="R266" s="257"/>
      <c r="S266" s="257"/>
      <c r="T266" s="257"/>
      <c r="U266" s="257"/>
      <c r="V266" s="733"/>
      <c r="W266" s="732"/>
      <c r="X266" s="727"/>
      <c r="Y266" s="727"/>
      <c r="Z266" s="727"/>
    </row>
    <row r="267" spans="1:26" s="724" customFormat="1" ht="12" customHeight="1" outlineLevel="1" x14ac:dyDescent="0.25">
      <c r="A267" s="728"/>
      <c r="B267" s="725"/>
      <c r="C267" s="737"/>
      <c r="D267" s="737"/>
      <c r="E267" s="737"/>
      <c r="F267" s="741"/>
      <c r="G267" s="209"/>
      <c r="H267" s="209" t="s">
        <v>1069</v>
      </c>
      <c r="I267" s="209"/>
      <c r="J267" s="941">
        <v>43466</v>
      </c>
      <c r="K267" s="59"/>
      <c r="L267" s="59"/>
      <c r="O267" s="59"/>
      <c r="P267" s="257"/>
      <c r="Q267" s="257"/>
      <c r="R267" s="257"/>
      <c r="S267" s="257"/>
      <c r="T267" s="257"/>
      <c r="U267" s="257"/>
      <c r="V267" s="733"/>
      <c r="W267" s="732"/>
      <c r="X267" s="727"/>
      <c r="Y267" s="727"/>
      <c r="Z267" s="727"/>
    </row>
    <row r="268" spans="1:26" s="724" customFormat="1" ht="12" customHeight="1" outlineLevel="1" x14ac:dyDescent="0.25">
      <c r="A268" s="728"/>
      <c r="B268" s="725"/>
      <c r="C268" s="737"/>
      <c r="D268" s="737"/>
      <c r="E268" s="737"/>
      <c r="F268" s="741"/>
      <c r="G268" s="209"/>
      <c r="H268" s="209" t="s">
        <v>1079</v>
      </c>
      <c r="I268" s="209"/>
      <c r="J268" s="941">
        <v>43466</v>
      </c>
      <c r="K268" s="59"/>
      <c r="L268" s="59"/>
      <c r="O268" s="59"/>
      <c r="P268" s="257"/>
      <c r="Q268" s="257"/>
      <c r="R268" s="257"/>
      <c r="S268" s="257"/>
      <c r="T268" s="257"/>
      <c r="U268" s="257"/>
      <c r="V268" s="733"/>
      <c r="W268" s="732"/>
      <c r="X268" s="727"/>
      <c r="Y268" s="727"/>
      <c r="Z268" s="727"/>
    </row>
    <row r="269" spans="1:26" s="724" customFormat="1" ht="12" customHeight="1" outlineLevel="1" x14ac:dyDescent="0.25">
      <c r="A269" s="728"/>
      <c r="B269" s="725"/>
      <c r="C269" s="737"/>
      <c r="D269" s="737"/>
      <c r="E269" s="737"/>
      <c r="F269" s="741"/>
      <c r="G269" s="209"/>
      <c r="H269" s="209"/>
      <c r="I269" s="209"/>
      <c r="J269" s="211"/>
      <c r="K269" s="59"/>
      <c r="L269" s="59"/>
      <c r="O269" s="59"/>
      <c r="P269" s="257"/>
      <c r="Q269" s="257"/>
      <c r="R269" s="257"/>
      <c r="S269" s="257"/>
      <c r="T269" s="257"/>
      <c r="U269" s="257"/>
      <c r="V269" s="733"/>
      <c r="W269" s="732"/>
      <c r="X269" s="727"/>
      <c r="Y269" s="727"/>
      <c r="Z269" s="727"/>
    </row>
    <row r="270" spans="1:26" s="724" customFormat="1" ht="12" customHeight="1" outlineLevel="1" x14ac:dyDescent="0.25">
      <c r="A270" s="728"/>
      <c r="B270" s="725"/>
      <c r="C270" s="737"/>
      <c r="D270" s="737"/>
      <c r="E270" s="737"/>
      <c r="F270" s="741"/>
      <c r="G270" s="209"/>
      <c r="H270" s="209"/>
      <c r="I270" s="209"/>
      <c r="J270" s="211"/>
      <c r="K270" s="59"/>
      <c r="L270" s="59"/>
      <c r="O270" s="59"/>
      <c r="P270" s="257"/>
      <c r="Q270" s="257"/>
      <c r="R270" s="257"/>
      <c r="S270" s="257"/>
      <c r="T270" s="257"/>
      <c r="U270" s="257"/>
      <c r="V270" s="733"/>
      <c r="W270" s="732"/>
      <c r="X270" s="727"/>
      <c r="Y270" s="727"/>
      <c r="Z270" s="727"/>
    </row>
    <row r="271" spans="1:26" s="724" customFormat="1" ht="12" customHeight="1" outlineLevel="1" x14ac:dyDescent="0.25">
      <c r="A271" s="728"/>
      <c r="B271" s="725"/>
      <c r="C271" s="737"/>
      <c r="D271" s="737"/>
      <c r="E271" s="737"/>
      <c r="F271" s="741"/>
      <c r="G271" s="926" t="s">
        <v>1070</v>
      </c>
      <c r="H271" s="209"/>
      <c r="I271" s="209"/>
      <c r="J271" s="211"/>
      <c r="K271" s="59"/>
      <c r="L271" s="59"/>
      <c r="O271" s="59"/>
      <c r="P271" s="257"/>
      <c r="Q271" s="257"/>
      <c r="R271" s="257"/>
      <c r="S271" s="257"/>
      <c r="T271" s="257"/>
      <c r="U271" s="257"/>
      <c r="V271" s="733"/>
      <c r="W271" s="732"/>
      <c r="X271" s="727"/>
      <c r="Y271" s="727"/>
      <c r="Z271" s="727"/>
    </row>
    <row r="272" spans="1:26" s="724" customFormat="1" ht="12" customHeight="1" outlineLevel="1" x14ac:dyDescent="0.25">
      <c r="A272" s="728"/>
      <c r="B272" s="725"/>
      <c r="C272" s="737"/>
      <c r="D272" s="737"/>
      <c r="E272" s="737"/>
      <c r="F272" s="741"/>
      <c r="G272" s="209"/>
      <c r="H272" s="209" t="s">
        <v>1083</v>
      </c>
      <c r="I272" s="209"/>
      <c r="J272" s="933">
        <v>3.4</v>
      </c>
      <c r="K272" s="59"/>
      <c r="L272" s="59"/>
      <c r="O272" s="59"/>
      <c r="P272" s="257"/>
      <c r="Q272" s="257"/>
      <c r="R272" s="257"/>
      <c r="S272" s="257"/>
      <c r="T272" s="257"/>
      <c r="U272" s="257"/>
      <c r="V272" s="733"/>
      <c r="W272" s="732"/>
      <c r="X272" s="727"/>
      <c r="Y272" s="727"/>
      <c r="Z272" s="727"/>
    </row>
    <row r="273" spans="1:26" s="724" customFormat="1" ht="12" customHeight="1" outlineLevel="1" x14ac:dyDescent="0.25">
      <c r="A273" s="728"/>
      <c r="B273" s="725"/>
      <c r="C273" s="737"/>
      <c r="D273" s="737"/>
      <c r="E273" s="737"/>
      <c r="F273" s="741"/>
      <c r="G273" s="209"/>
      <c r="H273" s="209" t="s">
        <v>1071</v>
      </c>
      <c r="I273" s="209"/>
      <c r="J273" s="933">
        <v>15.4</v>
      </c>
      <c r="K273" s="59"/>
      <c r="L273" s="59"/>
      <c r="O273" s="59"/>
      <c r="P273" s="257"/>
      <c r="Q273" s="257"/>
      <c r="R273" s="257"/>
      <c r="S273" s="257"/>
      <c r="T273" s="257"/>
      <c r="U273" s="257"/>
      <c r="V273" s="733"/>
      <c r="W273" s="732"/>
      <c r="X273" s="727"/>
      <c r="Y273" s="727"/>
      <c r="Z273" s="727"/>
    </row>
    <row r="274" spans="1:26" s="724" customFormat="1" ht="12" customHeight="1" outlineLevel="1" x14ac:dyDescent="0.25">
      <c r="A274" s="728"/>
      <c r="B274" s="725"/>
      <c r="C274" s="737"/>
      <c r="D274" s="737"/>
      <c r="E274" s="737"/>
      <c r="F274" s="741"/>
      <c r="G274" s="209"/>
      <c r="H274" s="209" t="s">
        <v>1072</v>
      </c>
      <c r="I274" s="209"/>
      <c r="J274" s="933">
        <v>29.4</v>
      </c>
      <c r="K274" s="882"/>
      <c r="L274" s="882"/>
      <c r="M274" s="882"/>
      <c r="N274" s="882"/>
      <c r="O274" s="882"/>
      <c r="P274" s="257"/>
      <c r="Q274" s="257"/>
      <c r="R274" s="257"/>
      <c r="S274" s="257"/>
      <c r="T274" s="257"/>
      <c r="U274" s="257"/>
      <c r="V274" s="733"/>
      <c r="W274" s="732"/>
      <c r="X274" s="727"/>
      <c r="Y274" s="727"/>
      <c r="Z274" s="727"/>
    </row>
    <row r="275" spans="1:26" s="724" customFormat="1" ht="12" customHeight="1" outlineLevel="1" x14ac:dyDescent="0.25">
      <c r="A275" s="728"/>
      <c r="B275" s="725"/>
      <c r="C275" s="737"/>
      <c r="D275" s="737"/>
      <c r="E275" s="737"/>
      <c r="F275" s="741"/>
      <c r="G275" s="209"/>
      <c r="H275" s="209" t="s">
        <v>1073</v>
      </c>
      <c r="I275" s="209"/>
      <c r="J275" s="933">
        <v>13.1</v>
      </c>
      <c r="K275" s="882"/>
      <c r="L275" s="756"/>
      <c r="O275" s="756"/>
      <c r="P275" s="257"/>
      <c r="Q275" s="257"/>
      <c r="R275" s="257"/>
      <c r="S275" s="257"/>
      <c r="T275" s="257"/>
      <c r="U275" s="257"/>
      <c r="V275" s="733"/>
      <c r="W275" s="732"/>
      <c r="X275" s="727"/>
      <c r="Y275" s="727"/>
      <c r="Z275" s="727"/>
    </row>
    <row r="276" spans="1:26" s="724" customFormat="1" ht="12" customHeight="1" outlineLevel="1" x14ac:dyDescent="0.25">
      <c r="A276" s="728"/>
      <c r="B276" s="725"/>
      <c r="C276" s="737"/>
      <c r="D276" s="737"/>
      <c r="E276" s="737"/>
      <c r="F276" s="741"/>
      <c r="G276" s="209"/>
      <c r="H276" s="209" t="s">
        <v>1074</v>
      </c>
      <c r="I276" s="209"/>
      <c r="J276" s="933">
        <v>21.25</v>
      </c>
      <c r="K276" s="59"/>
      <c r="L276" s="59"/>
      <c r="O276" s="59"/>
      <c r="P276" s="257"/>
      <c r="Q276" s="257"/>
      <c r="R276" s="257"/>
      <c r="S276" s="257"/>
      <c r="T276" s="257"/>
      <c r="U276" s="257"/>
      <c r="V276" s="733"/>
      <c r="W276" s="732"/>
      <c r="X276" s="727"/>
      <c r="Y276" s="727"/>
      <c r="Z276" s="727"/>
    </row>
    <row r="277" spans="1:26" s="724" customFormat="1" ht="12" customHeight="1" outlineLevel="1" x14ac:dyDescent="0.25">
      <c r="A277" s="728"/>
      <c r="B277" s="725"/>
      <c r="C277" s="737"/>
      <c r="D277" s="737"/>
      <c r="E277" s="737"/>
      <c r="F277" s="741"/>
      <c r="G277" s="209"/>
      <c r="H277" s="209"/>
      <c r="I277" s="209"/>
      <c r="J277" s="211"/>
      <c r="K277" s="59"/>
      <c r="L277" s="59"/>
      <c r="O277" s="59"/>
      <c r="P277" s="257"/>
      <c r="Q277" s="257"/>
      <c r="R277" s="257"/>
      <c r="S277" s="257"/>
      <c r="T277" s="257"/>
      <c r="U277" s="257"/>
      <c r="V277" s="733"/>
      <c r="W277" s="732"/>
      <c r="X277" s="727"/>
      <c r="Y277" s="727"/>
      <c r="Z277" s="727"/>
    </row>
    <row r="278" spans="1:26" s="724" customFormat="1" ht="12" customHeight="1" outlineLevel="1" x14ac:dyDescent="0.25">
      <c r="A278" s="728"/>
      <c r="B278" s="725"/>
      <c r="C278" s="737"/>
      <c r="D278" s="737"/>
      <c r="E278" s="737"/>
      <c r="F278" s="741"/>
      <c r="G278" s="231"/>
      <c r="H278" s="208"/>
      <c r="I278" s="209"/>
      <c r="J278" s="211"/>
      <c r="K278" s="59"/>
      <c r="L278" s="59"/>
      <c r="O278" s="59"/>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G279" s="927" t="s">
        <v>1081</v>
      </c>
      <c r="H279" s="208"/>
      <c r="I279" s="932"/>
      <c r="J279" s="921"/>
      <c r="K279" s="666"/>
      <c r="L279" s="59"/>
      <c r="O279" s="59"/>
      <c r="P279" s="257"/>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G280" s="231"/>
      <c r="H280" s="208" t="s">
        <v>489</v>
      </c>
      <c r="I280" s="932"/>
      <c r="J280" s="369">
        <v>1000</v>
      </c>
      <c r="K280" s="666"/>
      <c r="L280" s="59"/>
      <c r="O280" s="59"/>
      <c r="P280" s="257"/>
      <c r="Q280" s="257"/>
      <c r="R280" s="257"/>
      <c r="S280" s="257"/>
      <c r="T280" s="257"/>
      <c r="U280" s="257"/>
      <c r="V280" s="733"/>
      <c r="W280" s="732"/>
      <c r="X280" s="727"/>
      <c r="Y280" s="727"/>
      <c r="Z280" s="727"/>
    </row>
    <row r="281" spans="1:26" s="724" customFormat="1" ht="12" customHeight="1" outlineLevel="1" x14ac:dyDescent="0.25">
      <c r="A281" s="728"/>
      <c r="B281" s="725"/>
      <c r="C281" s="737"/>
      <c r="D281" s="737"/>
      <c r="E281" s="737"/>
      <c r="F281" s="741"/>
      <c r="G281" s="231"/>
      <c r="H281" s="208" t="s">
        <v>1082</v>
      </c>
      <c r="I281" s="932"/>
      <c r="J281" s="369">
        <v>0</v>
      </c>
      <c r="K281" s="666"/>
      <c r="L281" s="59"/>
      <c r="O281" s="59"/>
      <c r="P281" s="257"/>
      <c r="Q281" s="257"/>
      <c r="R281" s="257"/>
      <c r="S281" s="257"/>
      <c r="T281" s="257"/>
      <c r="U281" s="257"/>
      <c r="V281" s="733"/>
      <c r="W281" s="732"/>
      <c r="X281" s="727"/>
      <c r="Y281" s="727"/>
      <c r="Z281" s="727"/>
    </row>
    <row r="282" spans="1:26" s="724" customFormat="1" ht="12" customHeight="1" outlineLevel="1" x14ac:dyDescent="0.25">
      <c r="A282" s="728"/>
      <c r="B282" s="725"/>
      <c r="C282" s="737"/>
      <c r="D282" s="737"/>
      <c r="E282" s="737"/>
      <c r="F282" s="741"/>
      <c r="G282" s="231"/>
      <c r="H282" s="208"/>
      <c r="I282" s="932"/>
      <c r="J282" s="921"/>
      <c r="K282" s="666"/>
      <c r="L282" s="59"/>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31"/>
      <c r="H283" s="208"/>
      <c r="I283" s="932"/>
      <c r="J283" s="921"/>
      <c r="K283" s="666"/>
      <c r="L283" s="59"/>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31"/>
      <c r="H284" s="208"/>
      <c r="I284" s="932"/>
      <c r="J284" s="921"/>
      <c r="K284" s="666"/>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927" t="s">
        <v>1075</v>
      </c>
      <c r="H285" s="208"/>
      <c r="I285" s="1102" t="s">
        <v>1076</v>
      </c>
      <c r="J285" s="1103"/>
      <c r="K285" s="1103"/>
      <c r="L285" s="1103"/>
      <c r="M285" s="1103"/>
      <c r="N285" s="1103"/>
      <c r="O285" s="1103"/>
      <c r="P285" s="1103"/>
      <c r="Q285" s="1104"/>
      <c r="R285" s="59"/>
      <c r="S285" s="257"/>
      <c r="T285" s="257"/>
      <c r="U285" s="59"/>
      <c r="V285" s="257"/>
      <c r="W285" s="732"/>
      <c r="X285" s="727"/>
      <c r="Y285" s="727"/>
      <c r="Z285" s="727"/>
    </row>
    <row r="286" spans="1:26" s="724" customFormat="1" ht="12" customHeight="1" outlineLevel="1" x14ac:dyDescent="0.25">
      <c r="A286" s="728"/>
      <c r="B286" s="725"/>
      <c r="C286" s="737"/>
      <c r="D286" s="737"/>
      <c r="E286" s="737"/>
      <c r="F286" s="741"/>
      <c r="G286" s="927"/>
      <c r="H286" s="208"/>
      <c r="I286" s="1105" t="s">
        <v>75</v>
      </c>
      <c r="J286" s="1106"/>
      <c r="K286" s="1107"/>
      <c r="L286" s="1108" t="s">
        <v>72</v>
      </c>
      <c r="M286" s="1109"/>
      <c r="N286" s="1110"/>
      <c r="O286" s="1111" t="s">
        <v>346</v>
      </c>
      <c r="P286" s="1112"/>
      <c r="Q286" s="1113"/>
      <c r="R286" s="59"/>
      <c r="S286" s="1098" t="s">
        <v>1106</v>
      </c>
      <c r="T286" s="1100" t="s">
        <v>1105</v>
      </c>
      <c r="U286" s="59"/>
      <c r="V286" s="257"/>
      <c r="W286" s="732"/>
      <c r="X286" s="727"/>
      <c r="Y286" s="727"/>
      <c r="Z286" s="727"/>
    </row>
    <row r="287" spans="1:26" s="724" customFormat="1" ht="12" customHeight="1" outlineLevel="1" x14ac:dyDescent="0.25">
      <c r="A287" s="728"/>
      <c r="B287" s="725"/>
      <c r="C287" s="737"/>
      <c r="D287" s="737"/>
      <c r="E287" s="737"/>
      <c r="F287" s="741"/>
      <c r="G287" s="231"/>
      <c r="H287" s="208"/>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99"/>
      <c r="T287" s="1101"/>
      <c r="U287" s="59"/>
      <c r="V287" s="257"/>
      <c r="W287" s="732"/>
      <c r="X287" s="727"/>
      <c r="Y287" s="727"/>
      <c r="Z287" s="727"/>
    </row>
    <row r="288" spans="1:26" s="724" customFormat="1" ht="12" customHeight="1" outlineLevel="1" x14ac:dyDescent="0.25">
      <c r="A288" s="728"/>
      <c r="B288" s="725"/>
      <c r="C288" s="737"/>
      <c r="D288" s="737"/>
      <c r="E288" s="737"/>
      <c r="F288" s="741"/>
      <c r="G288" s="231"/>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87">
        <v>2850</v>
      </c>
      <c r="T288" s="955">
        <f t="shared" ref="T288:T296" si="7">S288/H153</f>
        <v>3031.9148936170213</v>
      </c>
      <c r="U288" s="59"/>
      <c r="V288" s="257"/>
      <c r="W288" s="732"/>
      <c r="X288" s="727"/>
      <c r="Y288" s="727"/>
      <c r="Z288" s="727"/>
    </row>
    <row r="289" spans="1:26" s="724" customFormat="1" ht="12" customHeight="1" outlineLevel="1" x14ac:dyDescent="0.25">
      <c r="A289" s="728"/>
      <c r="B289" s="725"/>
      <c r="C289" s="737"/>
      <c r="D289" s="737"/>
      <c r="E289" s="737"/>
      <c r="F289" s="741"/>
      <c r="G289" s="231"/>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87">
        <v>2850</v>
      </c>
      <c r="T289" s="955">
        <f t="shared" si="7"/>
        <v>3031.9148936170213</v>
      </c>
      <c r="U289" s="59"/>
      <c r="V289" s="257"/>
      <c r="W289" s="732"/>
      <c r="X289" s="727"/>
      <c r="Y289" s="727"/>
      <c r="Z289" s="727"/>
    </row>
    <row r="290" spans="1:26" s="724" customFormat="1" ht="12" customHeight="1" outlineLevel="1" x14ac:dyDescent="0.25">
      <c r="A290" s="728"/>
      <c r="B290" s="725"/>
      <c r="C290" s="737"/>
      <c r="D290" s="737"/>
      <c r="E290" s="737"/>
      <c r="F290" s="741"/>
      <c r="G290" s="231"/>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87">
        <v>2000</v>
      </c>
      <c r="T290" s="955">
        <f t="shared" si="7"/>
        <v>2222.2222222222222</v>
      </c>
      <c r="U290" s="59"/>
      <c r="V290" s="257"/>
      <c r="W290" s="732"/>
      <c r="X290" s="727"/>
      <c r="Y290" s="727"/>
      <c r="Z290" s="727"/>
    </row>
    <row r="291" spans="1:26" s="724" customFormat="1" ht="12" customHeight="1" outlineLevel="1" x14ac:dyDescent="0.25">
      <c r="A291" s="728"/>
      <c r="B291" s="725"/>
      <c r="C291" s="737"/>
      <c r="D291" s="737"/>
      <c r="E291" s="737"/>
      <c r="F291" s="741"/>
      <c r="G291" s="231"/>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87">
        <v>10387</v>
      </c>
      <c r="T291" s="955">
        <f t="shared" si="7"/>
        <v>11050</v>
      </c>
      <c r="U291" s="59"/>
      <c r="V291" s="257"/>
      <c r="W291" s="732"/>
      <c r="X291" s="727"/>
      <c r="Y291" s="727"/>
      <c r="Z291" s="727"/>
    </row>
    <row r="292" spans="1:26" s="724" customFormat="1" ht="12" customHeight="1" outlineLevel="1" x14ac:dyDescent="0.25">
      <c r="A292" s="728"/>
      <c r="B292" s="725"/>
      <c r="C292" s="737"/>
      <c r="D292" s="737"/>
      <c r="E292" s="737"/>
      <c r="F292" s="741"/>
      <c r="G292" s="231"/>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87">
        <v>2000</v>
      </c>
      <c r="T292" s="955">
        <f t="shared" si="7"/>
        <v>2222.2222222222222</v>
      </c>
      <c r="U292" s="59"/>
      <c r="V292" s="257"/>
      <c r="W292" s="732"/>
      <c r="X292" s="727"/>
      <c r="Y292" s="727"/>
      <c r="Z292" s="727"/>
    </row>
    <row r="293" spans="1:26" s="724" customFormat="1" ht="12" customHeight="1" outlineLevel="1" x14ac:dyDescent="0.25">
      <c r="A293" s="728"/>
      <c r="B293" s="725"/>
      <c r="C293" s="737"/>
      <c r="D293" s="737"/>
      <c r="E293" s="737"/>
      <c r="F293" s="741"/>
      <c r="G293" s="231"/>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87">
        <v>2000</v>
      </c>
      <c r="T293" s="955">
        <f t="shared" si="7"/>
        <v>2222.2222222222222</v>
      </c>
      <c r="U293" s="59"/>
      <c r="V293" s="257"/>
      <c r="W293" s="732"/>
      <c r="X293" s="727"/>
      <c r="Y293" s="727"/>
      <c r="Z293" s="727"/>
    </row>
    <row r="294" spans="1:26" s="724" customFormat="1" ht="12" customHeight="1" outlineLevel="1" x14ac:dyDescent="0.25">
      <c r="A294" s="728"/>
      <c r="B294" s="725"/>
      <c r="C294" s="737"/>
      <c r="D294" s="737"/>
      <c r="E294" s="737"/>
      <c r="F294" s="741"/>
      <c r="G294" s="231"/>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87">
        <v>2000</v>
      </c>
      <c r="T294" s="955">
        <f t="shared" si="7"/>
        <v>2222.2222222222222</v>
      </c>
      <c r="U294" s="59"/>
      <c r="V294" s="257"/>
      <c r="W294" s="732"/>
      <c r="X294" s="727"/>
      <c r="Y294" s="727"/>
      <c r="Z294" s="727"/>
    </row>
    <row r="295" spans="1:26" s="724" customFormat="1" ht="12" customHeight="1" outlineLevel="1" x14ac:dyDescent="0.25">
      <c r="A295" s="728"/>
      <c r="B295" s="725"/>
      <c r="C295" s="737"/>
      <c r="D295" s="737"/>
      <c r="E295" s="737"/>
      <c r="F295" s="741"/>
      <c r="G295" s="231"/>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87">
        <v>2850</v>
      </c>
      <c r="T295" s="955">
        <f t="shared" si="7"/>
        <v>3031.9148936170213</v>
      </c>
      <c r="U295" s="59"/>
      <c r="V295" s="257"/>
      <c r="W295" s="732"/>
      <c r="X295" s="727"/>
      <c r="Y295" s="727"/>
      <c r="Z295" s="727"/>
    </row>
    <row r="296" spans="1:26" s="724" customFormat="1" ht="12" customHeight="1" outlineLevel="1" x14ac:dyDescent="0.25">
      <c r="A296" s="728"/>
      <c r="B296" s="725"/>
      <c r="C296" s="737"/>
      <c r="D296" s="737"/>
      <c r="E296" s="737"/>
      <c r="F296" s="741"/>
      <c r="G296" s="231"/>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87">
        <v>2850</v>
      </c>
      <c r="T296" s="955">
        <f t="shared" si="7"/>
        <v>3031.9148936170213</v>
      </c>
      <c r="U296" s="59"/>
      <c r="V296" s="257"/>
      <c r="W296" s="732"/>
      <c r="X296" s="727"/>
      <c r="Y296" s="727"/>
      <c r="Z296" s="727"/>
    </row>
    <row r="297" spans="1:26" s="724" customFormat="1" ht="12" customHeight="1" outlineLevel="1" x14ac:dyDescent="0.25">
      <c r="A297" s="728"/>
      <c r="B297" s="725"/>
      <c r="C297" s="737"/>
      <c r="D297" s="737"/>
      <c r="E297" s="737"/>
      <c r="F297" s="741"/>
      <c r="G297" s="231"/>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87"/>
      <c r="T297" s="387">
        <v>3032</v>
      </c>
      <c r="U297" s="59"/>
      <c r="V297" s="257"/>
      <c r="W297" s="732"/>
      <c r="X297" s="727"/>
      <c r="Y297" s="727"/>
      <c r="Z297" s="727"/>
    </row>
    <row r="298" spans="1:26" s="724" customFormat="1" ht="12" customHeight="1" outlineLevel="1" x14ac:dyDescent="0.25">
      <c r="A298" s="728"/>
      <c r="B298" s="725"/>
      <c r="C298" s="737"/>
      <c r="D298" s="737"/>
      <c r="E298" s="737"/>
      <c r="F298" s="741"/>
      <c r="G298" s="231"/>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87">
        <v>1600</v>
      </c>
      <c r="T298" s="955">
        <f t="shared" ref="T298:T304" si="38">S298/H163</f>
        <v>1649.4845360824743</v>
      </c>
      <c r="U298" s="59"/>
      <c r="V298" s="257"/>
      <c r="W298" s="732"/>
      <c r="X298" s="727"/>
      <c r="Y298" s="727"/>
      <c r="Z298" s="727"/>
    </row>
    <row r="299" spans="1:26" s="724" customFormat="1" ht="12" customHeight="1" outlineLevel="1" x14ac:dyDescent="0.25">
      <c r="A299" s="728"/>
      <c r="B299" s="725"/>
      <c r="C299" s="737"/>
      <c r="D299" s="737"/>
      <c r="E299" s="737"/>
      <c r="F299" s="741"/>
      <c r="G299" s="231"/>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87">
        <v>1600</v>
      </c>
      <c r="T299" s="955">
        <f t="shared" si="38"/>
        <v>1649.4845360824743</v>
      </c>
      <c r="U299" s="59"/>
      <c r="V299" s="257"/>
      <c r="W299" s="732"/>
      <c r="X299" s="727"/>
      <c r="Y299" s="727"/>
      <c r="Z299" s="727"/>
    </row>
    <row r="300" spans="1:26" s="724" customFormat="1" ht="12" customHeight="1" outlineLevel="1" x14ac:dyDescent="0.25">
      <c r="A300" s="728"/>
      <c r="B300" s="725"/>
      <c r="C300" s="737"/>
      <c r="D300" s="737"/>
      <c r="E300" s="737"/>
      <c r="F300" s="741"/>
      <c r="G300" s="231"/>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87">
        <v>2000</v>
      </c>
      <c r="T300" s="955">
        <f t="shared" si="38"/>
        <v>2222.2222222222222</v>
      </c>
      <c r="U300" s="59"/>
      <c r="V300" s="257"/>
      <c r="W300" s="732"/>
      <c r="X300" s="727"/>
      <c r="Y300" s="727"/>
      <c r="Z300" s="727"/>
    </row>
    <row r="301" spans="1:26" s="724" customFormat="1" ht="12" customHeight="1" outlineLevel="1" x14ac:dyDescent="0.25">
      <c r="A301" s="728"/>
      <c r="B301" s="725"/>
      <c r="C301" s="737"/>
      <c r="D301" s="737"/>
      <c r="E301" s="737"/>
      <c r="F301" s="741"/>
      <c r="G301" s="231"/>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87">
        <v>2850</v>
      </c>
      <c r="T301" s="955">
        <f t="shared" si="38"/>
        <v>3031.9148936170213</v>
      </c>
      <c r="U301" s="59"/>
      <c r="V301" s="257"/>
      <c r="W301" s="732"/>
      <c r="X301" s="727"/>
      <c r="Y301" s="727"/>
      <c r="Z301" s="727"/>
    </row>
    <row r="302" spans="1:26" s="724" customFormat="1" outlineLevel="1" x14ac:dyDescent="0.25">
      <c r="A302" s="728"/>
      <c r="B302" s="725"/>
      <c r="C302" s="737"/>
      <c r="D302" s="737"/>
      <c r="E302" s="737"/>
      <c r="F302" s="741"/>
      <c r="G302" s="231"/>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87">
        <v>2850</v>
      </c>
      <c r="T302" s="955">
        <f t="shared" si="38"/>
        <v>3031.9148936170213</v>
      </c>
      <c r="U302" s="59"/>
      <c r="V302" s="257"/>
      <c r="W302" s="732"/>
      <c r="X302" s="727"/>
      <c r="Y302" s="727"/>
      <c r="Z302" s="727"/>
    </row>
    <row r="303" spans="1:26" s="724" customFormat="1" outlineLevel="1" x14ac:dyDescent="0.25">
      <c r="A303" s="728"/>
      <c r="B303" s="725"/>
      <c r="C303" s="737"/>
      <c r="D303" s="737"/>
      <c r="E303" s="737"/>
      <c r="F303" s="741"/>
      <c r="G303" s="312"/>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87">
        <v>1600</v>
      </c>
      <c r="T303" s="955">
        <f t="shared" si="38"/>
        <v>1649.4845360824743</v>
      </c>
      <c r="U303" s="930"/>
      <c r="V303" s="734"/>
      <c r="W303" s="732"/>
      <c r="X303" s="727"/>
      <c r="Y303" s="727"/>
      <c r="Z303" s="727"/>
    </row>
    <row r="304" spans="1:26" s="724" customFormat="1" outlineLevel="1" x14ac:dyDescent="0.25">
      <c r="A304" s="728"/>
      <c r="B304" s="725"/>
      <c r="C304" s="737"/>
      <c r="D304" s="737"/>
      <c r="E304" s="737"/>
      <c r="F304" s="741"/>
      <c r="G304" s="312"/>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4"/>
      <c r="S304" s="387">
        <v>1600</v>
      </c>
      <c r="T304" s="955">
        <f t="shared" si="38"/>
        <v>1649.4845360824743</v>
      </c>
      <c r="U304" s="734"/>
      <c r="V304" s="733"/>
      <c r="W304" s="732"/>
      <c r="X304" s="727"/>
      <c r="Y304" s="727"/>
      <c r="Z304" s="727"/>
    </row>
    <row r="305" spans="1:26" s="724" customFormat="1" outlineLevel="1" x14ac:dyDescent="0.25">
      <c r="A305" s="728"/>
      <c r="B305" s="725"/>
      <c r="C305" s="737"/>
      <c r="D305" s="737"/>
      <c r="E305" s="737"/>
      <c r="F305" s="741"/>
      <c r="G305" s="312"/>
      <c r="H305" s="208"/>
      <c r="I305" s="928"/>
      <c r="J305" s="929"/>
      <c r="K305" s="930"/>
      <c r="L305" s="930"/>
      <c r="O305" s="930"/>
      <c r="P305" s="734"/>
      <c r="Q305" s="734"/>
      <c r="R305" s="734"/>
      <c r="S305" s="734"/>
      <c r="T305" s="734"/>
      <c r="U305" s="734"/>
      <c r="V305" s="733"/>
      <c r="W305" s="732"/>
      <c r="X305" s="727"/>
      <c r="Y305" s="727"/>
      <c r="Z305" s="727"/>
    </row>
    <row r="306" spans="1:26" s="724" customFormat="1" outlineLevel="1" x14ac:dyDescent="0.25">
      <c r="A306" s="728"/>
      <c r="B306" s="725"/>
      <c r="C306" s="737"/>
      <c r="D306" s="737"/>
      <c r="E306" s="737"/>
      <c r="F306" s="741"/>
      <c r="G306" s="312"/>
      <c r="H306" s="928"/>
      <c r="I306" s="928"/>
      <c r="J306" s="929"/>
      <c r="K306" s="930"/>
      <c r="L306" s="930"/>
      <c r="O306" s="930"/>
      <c r="P306" s="734"/>
      <c r="Q306" s="734"/>
      <c r="R306" s="734"/>
      <c r="S306" s="734"/>
      <c r="T306" s="734"/>
      <c r="U306" s="734"/>
      <c r="V306" s="733"/>
      <c r="W306" s="732"/>
      <c r="X306" s="727"/>
      <c r="Y306" s="727"/>
      <c r="Z306" s="727"/>
    </row>
    <row r="307" spans="1:26" s="724" customFormat="1" ht="5.0999999999999996" customHeight="1" outlineLevel="1" x14ac:dyDescent="0.25">
      <c r="A307" s="728"/>
      <c r="B307" s="725"/>
      <c r="C307" s="737"/>
      <c r="D307" s="737"/>
      <c r="E307" s="737"/>
      <c r="F307" s="736"/>
      <c r="G307" s="735"/>
      <c r="H307" s="735"/>
      <c r="I307" s="735"/>
      <c r="J307" s="734"/>
      <c r="K307" s="734"/>
      <c r="L307" s="734"/>
      <c r="M307" s="734"/>
      <c r="N307" s="734"/>
      <c r="O307" s="734"/>
      <c r="P307" s="734"/>
      <c r="Q307" s="734"/>
      <c r="R307" s="734"/>
      <c r="S307" s="734"/>
      <c r="T307" s="734"/>
      <c r="U307" s="734"/>
      <c r="V307" s="733"/>
      <c r="W307" s="732"/>
      <c r="X307" s="727"/>
      <c r="Y307" s="727"/>
      <c r="Z307" s="727"/>
    </row>
    <row r="308" spans="1:26" s="724" customFormat="1" ht="25.15" customHeight="1" outlineLevel="1" x14ac:dyDescent="0.25">
      <c r="A308" s="728"/>
      <c r="B308" s="725"/>
      <c r="C308" s="730"/>
      <c r="D308" s="730"/>
      <c r="E308" s="730"/>
      <c r="F308" s="730"/>
      <c r="G308" s="731" t="str">
        <f>G211</f>
        <v>Paddock Trial Info</v>
      </c>
      <c r="H308" s="730"/>
      <c r="I308" s="730"/>
      <c r="J308" s="730"/>
      <c r="K308" s="730"/>
      <c r="L308" s="730"/>
      <c r="M308" s="730"/>
      <c r="N308" s="730"/>
      <c r="O308" s="730"/>
      <c r="P308" s="730"/>
      <c r="Q308" s="730"/>
      <c r="R308" s="730"/>
      <c r="S308" s="730"/>
      <c r="T308" s="730"/>
      <c r="U308" s="730"/>
      <c r="V308" s="730"/>
      <c r="W308" s="729" t="s">
        <v>24</v>
      </c>
      <c r="X308" s="727"/>
      <c r="Y308" s="727"/>
      <c r="Z308" s="727"/>
    </row>
    <row r="309" spans="1:26" s="724" customFormat="1" ht="12" customHeight="1" outlineLevel="1" x14ac:dyDescent="0.25">
      <c r="A309" s="728"/>
      <c r="B309" s="725"/>
      <c r="C309" s="725"/>
      <c r="D309" s="725"/>
      <c r="E309" s="725"/>
      <c r="F309" s="727"/>
      <c r="G309" s="727"/>
      <c r="H309" s="727"/>
      <c r="I309" s="727"/>
      <c r="J309" s="727"/>
      <c r="K309" s="727"/>
      <c r="L309" s="727"/>
      <c r="M309" s="727"/>
      <c r="N309" s="727"/>
      <c r="O309" s="727"/>
      <c r="P309" s="727"/>
      <c r="Q309" s="727"/>
      <c r="R309" s="727"/>
      <c r="S309" s="727"/>
      <c r="T309" s="727"/>
      <c r="U309" s="727"/>
      <c r="V309" s="727"/>
      <c r="W309" s="727"/>
      <c r="X309" s="727"/>
      <c r="Y309" s="727"/>
      <c r="Z309" s="727"/>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2022-04-04T13:12:21Z</dcterms:modified>
</cp:coreProperties>
</file>