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F7FED8A1-3120-4969-8A8F-3CF5A6A6407E}" xr6:coauthVersionLast="45" xr6:coauthVersionMax="46"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Stock!$L$328:$L$330</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23" i="12" l="1"/>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71" i="24"/>
  <c r="C67" i="24"/>
  <c r="C50" i="24"/>
  <c r="C47" i="24"/>
  <c r="C46" i="24"/>
  <c r="C45" i="24"/>
  <c r="C44" i="24"/>
  <c r="C43"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J321" i="12" l="1"/>
  <c r="C327" i="12"/>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<sst xmlns="http://schemas.openxmlformats.org/spreadsheetml/2006/main" count="484" uniqueCount="292">
  <si>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</si>
  <si>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</si>
  <si>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</si>
  <si>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</si>
  <si>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</si>
  <si>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</si>
  <si>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</si>
  <si>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</si>
  <si>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</si>
  <si>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</si>
  <si>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</si>
  <si>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</si>
  <si>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</si>
  <si>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</si>
  <si>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</si>
  <si>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</si>
  <si>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</si>
  <si>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</si>
  <si>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</si>
  <si>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</si>
  <si>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</si>
  <si>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</si>
  <si>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</si>
  <si>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</si>
  <si>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</si>
  <si>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</si>
  <si>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</si>
  <si>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</si>
  <si>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</si>
  <si>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</si>
  <si>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</si>
  <si>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</si>
  <si>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</si>
  <si>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</si>
  <si>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</si>
  <si>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</si>
  <si>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</si>
  <si>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</si>
  <si>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</si>
  <si>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</si>
  <si>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</si>
  <si>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</si>
  <si>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</si>
  <si>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</si>
  <si>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</si>
  <si>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</si>
  <si>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</si>
  <si>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</si>
  <si>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</si>
  <si>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</si>
  <si>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</si>
  <si>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</si>
  <si>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</si>
  <si>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</si>
  <si>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</si>
  <si>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</si>
  <si>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</si>
  <si>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</si>
  <si>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</si>
  <si>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</si>
  <si>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</si>
  <si>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</si>
  <si>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</si>
  <si>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</si>
  <si>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</si>
  <si>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</si>
  <si>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</si>
  <si>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</si>
  <si>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</si>
  <si>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</si>
  <si>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</si>
  <si>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</si>
  <si>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</si>
  <si>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</si>
  <si>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</si>
  <si>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</si>
  <si>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</si>
  <si>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</si>
  <si>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</si>
  <si>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</si>
  <si>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</si>
  <si>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</si>
  <si>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</si>
  <si>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</si>
  <si>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</si>
  <si>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</si>
  <si>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</si>
  <si>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</si>
  <si>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</si>
  <si>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</si>
  <si>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</si>
  <si>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</si>
  <si>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</si>
  <si>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</si>
  <si>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</si>
  <si>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</si>
  <si>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</si>
  <si>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</si>
  <si>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</si>
  <si>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</si>
  <si>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</si>
  <si>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</si>
  <si>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</si>
  <si>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</si>
  <si>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</si>
  <si>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</si>
  <si>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</si>
  <si>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</si>
  <si>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</si>
  <si>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</si>
  <si>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</si>
  <si>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</si>
  <si>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</si>
  <si>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</si>
  <si>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</si>
  <si>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</si>
  <si>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</si>
  <si>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</si>
  <si>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</si>
  <si>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</si>
  <si>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</si>
  <si>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</si>
  <si>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</si>
  <si>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</si>
  <si>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</si>
  <si>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</si>
  <si>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</si>
  <si>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</si>
  <si>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</si>
  <si>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</si>
  <si>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</si>
  <si>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</si>
  <si>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</si>
  <si>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</si>
  <si>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</si>
  <si>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</si>
  <si>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</si>
  <si>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</si>
  <si>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</si>
  <si>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</si>
  <si>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</si>
  <si>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</si>
  <si>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</si>
  <si>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</si>
  <si>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</si>
  <si>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</si>
  <si>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</si>
  <si>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</si>
  <si>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</si>
  <si>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</si>
  <si>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</si>
  <si>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</si>
  <si>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</si>
  <si>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</si>
  <si>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</si>
  <si>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</si>
  <si>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</si>
  <si>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</si>
  <si>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</si>
  <si>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</si>
  <si>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</si>
  <si>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</si>
  <si>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</si>
  <si>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</si>
  <si>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</si>
  <si>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</si>
  <si>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</si>
  <si>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</si>
  <si>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</si>
  <si>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</si>
  <si>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</si>
  <si>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</si>
  <si>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</si>
  <si>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</si>
  <si>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</si>
  <si>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</si>
  <si>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</si>
  <si>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</si>
  <si>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</si>
  <si>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</si>
  <si>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</si>
  <si>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</si>
  <si>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</si>
  <si>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</si>
  <si>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</si>
  <si>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</si>
  <si>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</si>
  <si>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Note: This is from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</si>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</sst>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8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1">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37" workbookViewId="0">
      <selection activeCell="I61" sqref="I61:L61"/>
    </sheetView>
  </sheetViews>
  <sheetFormatPr defaultColWidth="8.7109375" defaultRowHeight="15" outlineLevelRow="4" outlineLevelCol="2" x14ac:dyDescent="0.25"/>
  <cols>
    <col min="1" max="1" width="4.7109375" style="155" customWidth="1"/>
    <col min="2" max="2" width="2.7109375" style="155" customWidth="1"/>
    <col min="3" max="3" width="4.7109375" style="155" customWidth="1" outlineLevel="2"/>
    <col min="4" max="4" width="1.7109375" style="155" customWidth="1"/>
    <col min="5" max="6" width="9.7109375" style="155" customWidth="1" outlineLevel="1"/>
    <col min="7" max="7" width="1.7109375" style="155" customWidth="1" outlineLevel="1"/>
    <col min="8" max="8" width="37.28515625" style="155" bestFit="1" customWidth="1"/>
    <col min="9" max="9" width="9.7109375" style="155" customWidth="1"/>
    <col min="10" max="23" width="10.85546875" style="155" customWidth="1"/>
    <col min="24" max="24" width="1.7109375" style="155" customWidth="1"/>
    <col min="25" max="26" width="4.7109375" style="155" customWidth="1"/>
    <col min="27" max="27" width="8.7109375" style="155"/>
    <col min="28" max="28" width="46.140625" style="155" customWidth="1"/>
    <col min="29" max="16384" width="8.7109375" style="155"/>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outlineLevel="4" x14ac:dyDescent="0.25">
      <c r="A39" s="1"/>
      <c r="B39" s="33"/>
      <c r="C39" s="76">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outlineLevel="2" x14ac:dyDescent="0.25">
      <c r="A46" s="1"/>
      <c r="B46" s="33"/>
      <c r="C46" s="76">
        <f>INT($C$40)+2</f>
        <v>3</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outlineLevel="4" x14ac:dyDescent="0.25">
      <c r="A49" s="1"/>
      <c r="B49" s="33" t="s">
        <v>19</v>
      </c>
      <c r="C49" s="76">
        <f>$C$39</f>
        <v>5</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25">
      <c r="A51" s="1"/>
      <c r="B51" s="33"/>
      <c r="C51" s="76"/>
      <c r="D51" s="4"/>
      <c r="E51" s="5"/>
      <c r="F51" s="5"/>
      <c r="G51" s="4"/>
      <c r="H51" s="2" t="s">
        <v>209</v>
      </c>
      <c r="I51" s="108" t="s">
        <v>210</v>
      </c>
      <c r="J51" s="108" t="s">
        <v>211</v>
      </c>
      <c r="K51" s="108" t="s">
        <v>212</v>
      </c>
      <c r="L51" s="157"/>
      <c r="M51" s="2"/>
      <c r="N51" s="2"/>
      <c r="O51" s="2"/>
      <c r="P51" s="2"/>
      <c r="Q51" s="2"/>
      <c r="R51" s="2"/>
      <c r="S51" s="2"/>
      <c r="T51" s="2"/>
      <c r="U51" s="2"/>
      <c r="V51" s="2"/>
      <c r="W51" s="2"/>
      <c r="X51" s="4"/>
      <c r="Y51" s="16"/>
      <c r="Z51" s="1"/>
      <c r="AA51" s="1"/>
      <c r="AB51" s="1"/>
    </row>
    <row r="52" spans="1:28" outlineLevel="2" x14ac:dyDescent="0.25">
      <c r="A52" s="1"/>
      <c r="B52" s="33"/>
      <c r="C52" s="76"/>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25">
      <c r="A53" s="1"/>
      <c r="B53" s="33"/>
      <c r="C53" s="76"/>
      <c r="D53" s="4"/>
      <c r="E53" s="5"/>
      <c r="F53" s="5"/>
      <c r="G53" s="4"/>
      <c r="H53" s="2" t="s">
        <v>213</v>
      </c>
      <c r="I53" s="108" t="s">
        <v>214</v>
      </c>
      <c r="J53" s="108" t="s">
        <v>215</v>
      </c>
      <c r="K53" s="157"/>
      <c r="L53" s="157"/>
      <c r="M53" s="2"/>
      <c r="N53" s="2"/>
      <c r="O53" s="2"/>
      <c r="P53" s="2"/>
      <c r="Q53" s="2"/>
      <c r="R53" s="2"/>
      <c r="S53" s="2"/>
      <c r="T53" s="2"/>
      <c r="U53" s="2"/>
      <c r="V53" s="2"/>
      <c r="W53" s="2"/>
      <c r="X53" s="4"/>
      <c r="Y53" s="16"/>
      <c r="Z53" s="1"/>
      <c r="AA53" s="1"/>
      <c r="AB53" s="1"/>
    </row>
    <row r="54" spans="1:28" outlineLevel="2" x14ac:dyDescent="0.25">
      <c r="A54" s="1"/>
      <c r="B54" s="33"/>
      <c r="C54" s="76"/>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25">
      <c r="A55" s="1"/>
      <c r="B55" s="33"/>
      <c r="C55" s="76"/>
      <c r="D55" s="4"/>
      <c r="E55" s="5"/>
      <c r="F55" s="5"/>
      <c r="G55" s="4"/>
      <c r="H55" s="2" t="s">
        <v>216</v>
      </c>
      <c r="I55" s="108" t="s">
        <v>221</v>
      </c>
      <c r="J55" s="108" t="s">
        <v>222</v>
      </c>
      <c r="K55" s="108" t="s">
        <v>223</v>
      </c>
      <c r="L55" s="157"/>
      <c r="M55" s="2"/>
      <c r="N55" s="2"/>
      <c r="O55" s="2"/>
      <c r="P55" s="2"/>
      <c r="Q55" s="2"/>
      <c r="R55" s="2"/>
      <c r="S55" s="2"/>
      <c r="T55" s="2"/>
      <c r="U55" s="2"/>
      <c r="V55" s="2"/>
      <c r="W55" s="2"/>
      <c r="X55" s="4"/>
      <c r="Y55" s="16"/>
      <c r="Z55" s="1"/>
      <c r="AA55" s="1"/>
      <c r="AB55" s="1"/>
    </row>
    <row r="56" spans="1:28" outlineLevel="2" x14ac:dyDescent="0.25">
      <c r="A56" s="1"/>
      <c r="B56" s="33"/>
      <c r="C56" s="76"/>
      <c r="D56" s="4"/>
      <c r="E56" s="5"/>
      <c r="F56" s="5"/>
      <c r="G56" s="4"/>
      <c r="H56" s="2" t="s">
        <v>217</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25">
      <c r="A57" s="1"/>
      <c r="B57" s="33"/>
      <c r="C57" s="76"/>
      <c r="D57" s="4"/>
      <c r="E57" s="5"/>
      <c r="F57" s="5"/>
      <c r="G57" s="4"/>
      <c r="H57" s="2" t="s">
        <v>218</v>
      </c>
      <c r="I57" s="108" t="s">
        <v>224</v>
      </c>
      <c r="J57" s="108" t="s">
        <v>225</v>
      </c>
      <c r="K57" s="157"/>
      <c r="L57" s="157"/>
      <c r="M57" s="2"/>
      <c r="N57" s="2"/>
      <c r="O57" s="2"/>
      <c r="P57" s="2"/>
      <c r="Q57" s="2"/>
      <c r="R57" s="2"/>
      <c r="S57" s="2"/>
      <c r="T57" s="2"/>
      <c r="U57" s="2"/>
      <c r="V57" s="2"/>
      <c r="W57" s="2"/>
      <c r="X57" s="4"/>
      <c r="Y57" s="16"/>
      <c r="Z57" s="1"/>
      <c r="AA57" s="1"/>
      <c r="AB57" s="1"/>
    </row>
    <row r="58" spans="1:28" outlineLevel="2" x14ac:dyDescent="0.25">
      <c r="A58" s="1"/>
      <c r="B58" s="33"/>
      <c r="C58" s="76"/>
      <c r="D58" s="4"/>
      <c r="E58" s="5"/>
      <c r="F58" s="5"/>
      <c r="G58" s="4"/>
      <c r="H58" s="2" t="s">
        <v>219</v>
      </c>
      <c r="I58" s="108" t="s">
        <v>226</v>
      </c>
      <c r="J58" s="108" t="s">
        <v>227</v>
      </c>
      <c r="K58" s="108" t="s">
        <v>228</v>
      </c>
      <c r="L58" s="108" t="s">
        <v>229</v>
      </c>
      <c r="M58" s="2"/>
      <c r="N58" s="2"/>
      <c r="O58" s="2"/>
      <c r="P58" s="2"/>
      <c r="Q58" s="2"/>
      <c r="R58" s="2"/>
      <c r="S58" s="2"/>
      <c r="T58" s="2"/>
      <c r="U58" s="2"/>
      <c r="V58" s="2"/>
      <c r="W58" s="2"/>
      <c r="X58" s="4"/>
      <c r="Y58" s="16"/>
      <c r="Z58" s="1"/>
      <c r="AA58" s="1"/>
      <c r="AB58" s="1"/>
    </row>
    <row r="59" spans="1:28" outlineLevel="2" x14ac:dyDescent="0.25">
      <c r="A59" s="1"/>
      <c r="B59" s="33"/>
      <c r="C59" s="76"/>
      <c r="D59" s="4"/>
      <c r="E59" s="5"/>
      <c r="F59" s="5"/>
      <c r="G59" s="4"/>
      <c r="H59" s="2" t="s">
        <v>220</v>
      </c>
      <c r="I59" s="108" t="s">
        <v>230</v>
      </c>
      <c r="J59" s="108" t="s">
        <v>231</v>
      </c>
      <c r="K59" s="108" t="s">
        <v>232</v>
      </c>
      <c r="L59" s="157"/>
      <c r="M59" s="2"/>
      <c r="N59" s="2"/>
      <c r="O59" s="2"/>
      <c r="P59" s="2"/>
      <c r="Q59" s="2"/>
      <c r="R59" s="2"/>
      <c r="S59" s="2"/>
      <c r="T59" s="2"/>
      <c r="U59" s="2"/>
      <c r="V59" s="2"/>
      <c r="W59" s="2"/>
      <c r="X59" s="4"/>
      <c r="Y59" s="16"/>
      <c r="Z59" s="1"/>
      <c r="AA59" s="1"/>
      <c r="AB59" s="1"/>
    </row>
    <row r="60" spans="1:28" outlineLevel="2" x14ac:dyDescent="0.25">
      <c r="A60" s="1"/>
      <c r="B60" s="33"/>
      <c r="C60" s="76"/>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25">
      <c r="A61" s="1"/>
      <c r="B61" s="33"/>
      <c r="C61" s="76"/>
      <c r="D61" s="4"/>
      <c r="E61" s="5"/>
      <c r="F61" s="5"/>
      <c r="G61" s="4"/>
      <c r="H61" s="2" t="s">
        <v>250</v>
      </c>
      <c r="I61" s="108" t="s">
        <v>288</v>
      </c>
      <c r="J61" s="108" t="s">
        <v>289</v>
      </c>
      <c r="K61" s="108" t="s">
        <v>290</v>
      </c>
      <c r="L61" s="108" t="s">
        <v>291</v>
      </c>
      <c r="M61" s="2"/>
      <c r="N61" s="2"/>
      <c r="O61" s="2"/>
      <c r="P61" s="2"/>
      <c r="Q61" s="2"/>
      <c r="R61" s="2"/>
      <c r="S61" s="2"/>
      <c r="T61" s="2"/>
      <c r="U61" s="2"/>
      <c r="V61" s="2"/>
      <c r="W61" s="2"/>
      <c r="X61" s="4"/>
      <c r="Y61" s="16"/>
      <c r="Z61" s="1"/>
      <c r="AA61" s="1"/>
      <c r="AB61" s="1"/>
    </row>
    <row r="62" spans="1:28" outlineLevel="2" x14ac:dyDescent="0.25">
      <c r="A62" s="1"/>
      <c r="B62" s="33"/>
      <c r="C62" s="76"/>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6"/>
      <c r="D63" s="4"/>
      <c r="E63" s="5"/>
      <c r="F63" s="5"/>
      <c r="G63" s="4"/>
      <c r="H63" s="2" t="s">
        <v>233</v>
      </c>
      <c r="I63" s="108">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6"/>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6"/>
      <c r="D65" s="4"/>
      <c r="E65" s="5"/>
      <c r="F65" s="5"/>
      <c r="G65" s="4"/>
      <c r="H65" s="2" t="s">
        <v>234</v>
      </c>
      <c r="I65" s="108">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6"/>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3" x14ac:dyDescent="0.25">
      <c r="A67" s="1"/>
      <c r="B67" s="33"/>
      <c r="C67" s="76">
        <f>INT($C$40)+3</f>
        <v>4</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3" x14ac:dyDescent="0.25">
      <c r="A68" s="1"/>
      <c r="B68" s="33"/>
      <c r="C68" s="76"/>
      <c r="D68" s="4"/>
      <c r="E68" s="5"/>
      <c r="F68" s="5"/>
      <c r="G68" s="4"/>
      <c r="H68" s="2" t="s">
        <v>202</v>
      </c>
      <c r="I68" s="153" t="s">
        <v>203</v>
      </c>
      <c r="J68" s="153" t="s">
        <v>204</v>
      </c>
      <c r="K68" s="153" t="s">
        <v>205</v>
      </c>
      <c r="L68" s="153" t="s">
        <v>206</v>
      </c>
      <c r="M68" s="153" t="s">
        <v>207</v>
      </c>
      <c r="N68" s="153" t="s">
        <v>208</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3" x14ac:dyDescent="0.25">
      <c r="A69" s="1"/>
      <c r="B69" s="33"/>
      <c r="C69" s="76"/>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3" x14ac:dyDescent="0.25">
      <c r="A70" s="1"/>
      <c r="B70" s="33"/>
      <c r="C70" s="76"/>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0999999999999996" customHeight="1" outlineLevel="3" x14ac:dyDescent="0.25">
      <c r="A71" s="1"/>
      <c r="B71" s="33"/>
      <c r="C71" s="76">
        <f>INT($C$40)+3.005</f>
        <v>4.0049999999999999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23" workbookViewId="0">
      <selection activeCell="O341" sqref="N341:O34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73" t="s">
        <v>70</v>
      </c>
      <c r="K18" s="174"/>
      <c r="L18" s="174"/>
      <c r="M18" s="174"/>
      <c r="N18" s="174"/>
      <c r="O18" s="174"/>
      <c r="P18" s="174"/>
      <c r="Q18" s="174"/>
      <c r="R18" s="174"/>
      <c r="S18" s="174"/>
      <c r="T18" s="175"/>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6" t="s">
        <v>35</v>
      </c>
      <c r="K21" s="177"/>
      <c r="L21" s="177"/>
      <c r="M21" s="177"/>
      <c r="N21" s="177"/>
      <c r="O21" s="177"/>
      <c r="P21" s="177"/>
      <c r="Q21" s="177"/>
      <c r="R21" s="177"/>
      <c r="S21" s="177"/>
      <c r="T21" s="177"/>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2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s="142" customFormat="1"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30" outlineLevel="2" x14ac:dyDescent="0.2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2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2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25">
      <c r="A52" s="1"/>
      <c r="B52" s="33"/>
      <c r="C52" s="76"/>
      <c r="D52" s="4"/>
      <c r="E52" s="5"/>
      <c r="F52" s="5"/>
      <c r="G52" s="4"/>
      <c r="H52" s="36" t="s">
        <v>240</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25">
      <c r="A53" s="1"/>
      <c r="B53" s="33"/>
      <c r="C53" s="76"/>
      <c r="D53" s="4"/>
      <c r="E53" s="5"/>
      <c r="F53" s="5"/>
      <c r="G53" s="4"/>
      <c r="H53" s="36" t="s">
        <v>239</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25">
      <c r="A54" s="1"/>
      <c r="B54" s="33"/>
      <c r="C54" s="76"/>
      <c r="D54" s="4"/>
      <c r="E54" s="5"/>
      <c r="F54" s="5"/>
      <c r="G54" s="4"/>
      <c r="H54" s="36" t="s">
        <v>238</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25">
      <c r="A55" s="1"/>
      <c r="B55" s="33"/>
      <c r="C55" s="76"/>
      <c r="D55" s="4"/>
      <c r="E55" s="5"/>
      <c r="F55" s="5"/>
      <c r="G55" s="4"/>
      <c r="H55" s="36" t="s">
        <v>237</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25">
      <c r="A56" s="1"/>
      <c r="B56" s="33"/>
      <c r="C56" s="76"/>
      <c r="D56" s="4"/>
      <c r="E56" s="5"/>
      <c r="F56" s="5"/>
      <c r="G56" s="4"/>
      <c r="H56" s="36" t="s">
        <v>241</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25">
      <c r="A57" s="1"/>
      <c r="B57" s="33"/>
      <c r="C57" s="76"/>
      <c r="D57" s="4"/>
      <c r="E57" s="5"/>
      <c r="F57" s="5"/>
      <c r="G57" s="4"/>
      <c r="H57" s="144" t="s">
        <v>235</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25">
      <c r="A58" s="1"/>
      <c r="B58" s="33"/>
      <c r="C58" s="76"/>
      <c r="D58" s="4"/>
      <c r="E58" s="5"/>
      <c r="F58" s="5"/>
      <c r="G58" s="4"/>
      <c r="H58" s="144" t="s">
        <v>236</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25">
      <c r="A59" s="1"/>
      <c r="B59" s="33"/>
      <c r="C59" s="76"/>
      <c r="D59" s="4"/>
      <c r="E59" s="5"/>
      <c r="F59" s="5"/>
      <c r="G59" s="4"/>
      <c r="H59" s="36" t="s">
        <v>242</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2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2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2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25">
      <c r="A63" s="1"/>
      <c r="B63" s="33"/>
      <c r="C63" s="76"/>
      <c r="D63" s="4"/>
      <c r="E63" s="5"/>
      <c r="F63" s="5"/>
      <c r="G63" s="4"/>
      <c r="H63" s="144" t="s">
        <v>246</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25">
      <c r="A64" s="1"/>
      <c r="B64" s="33"/>
      <c r="C64" s="76"/>
      <c r="D64" s="4"/>
      <c r="E64" s="5"/>
      <c r="F64" s="5"/>
      <c r="G64" s="4"/>
      <c r="H64" s="144" t="s">
        <v>245</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25">
      <c r="A65" s="1"/>
      <c r="B65" s="33"/>
      <c r="C65" s="76">
        <f t="shared" ref="C65:C69" si="0">INT($C$40)+3</f>
        <v>4</v>
      </c>
      <c r="D65" s="4"/>
      <c r="E65" s="5"/>
      <c r="F65" s="5"/>
      <c r="G65" s="4"/>
      <c r="H65" s="144" t="s">
        <v>244</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25">
      <c r="A66" s="1"/>
      <c r="B66" s="33"/>
      <c r="C66" s="76">
        <f t="shared" si="0"/>
        <v>4</v>
      </c>
      <c r="D66" s="4"/>
      <c r="E66" s="5"/>
      <c r="F66" s="5"/>
      <c r="G66" s="4"/>
      <c r="H66" s="144" t="s">
        <v>243</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25">
      <c r="A67" s="1"/>
      <c r="B67" s="33"/>
      <c r="C67" s="76">
        <f t="shared" si="0"/>
        <v>4</v>
      </c>
      <c r="D67" s="4"/>
      <c r="E67" s="5"/>
      <c r="F67" s="5"/>
      <c r="G67" s="4"/>
      <c r="H67" s="144" t="s">
        <v>247</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25">
      <c r="A68" s="1"/>
      <c r="B68" s="33"/>
      <c r="C68" s="76">
        <f t="shared" si="0"/>
        <v>4</v>
      </c>
      <c r="D68" s="4"/>
      <c r="E68" s="5"/>
      <c r="F68" s="5"/>
      <c r="G68" s="4"/>
      <c r="H68" s="144" t="s">
        <v>248</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2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2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25">
      <c r="A71" s="1"/>
      <c r="B71" s="33"/>
      <c r="C71" s="76">
        <f t="shared" si="1"/>
        <v>3</v>
      </c>
      <c r="D71" s="4"/>
      <c r="E71" s="5"/>
      <c r="F71" s="5"/>
      <c r="G71" s="4"/>
      <c r="H71" s="2" t="s">
        <v>188</v>
      </c>
      <c r="I71" s="31">
        <v>6.75</v>
      </c>
      <c r="J71" s="2" t="s">
        <v>89</v>
      </c>
      <c r="K71" s="2" t="s">
        <v>187</v>
      </c>
      <c r="L71" s="2"/>
      <c r="M71" s="2"/>
      <c r="N71" s="2"/>
      <c r="O71" s="2"/>
      <c r="P71" s="2"/>
      <c r="Q71" s="2"/>
      <c r="R71" s="2"/>
      <c r="S71" s="2"/>
      <c r="T71" s="2"/>
      <c r="U71" s="2"/>
      <c r="V71" s="2"/>
      <c r="W71" s="2"/>
      <c r="X71" s="4"/>
      <c r="Y71" s="16"/>
      <c r="Z71" s="1"/>
      <c r="AA71" s="1"/>
      <c r="AB71" s="1"/>
    </row>
    <row r="72" spans="1:28" s="154" customFormat="1" outlineLevel="2" x14ac:dyDescent="0.25">
      <c r="A72" s="1"/>
      <c r="B72" s="33"/>
      <c r="C72" s="76">
        <f t="shared" si="1"/>
        <v>3</v>
      </c>
      <c r="D72" s="4"/>
      <c r="E72" s="5"/>
      <c r="F72" s="5"/>
      <c r="G72" s="4"/>
      <c r="H72" s="2" t="s">
        <v>189</v>
      </c>
      <c r="I72" s="31">
        <v>3.5</v>
      </c>
      <c r="J72" s="2" t="s">
        <v>89</v>
      </c>
      <c r="K72" s="2"/>
      <c r="L72" s="2"/>
      <c r="M72" s="2"/>
      <c r="N72" s="2"/>
      <c r="O72" s="2"/>
      <c r="P72" s="2"/>
      <c r="Q72" s="2"/>
      <c r="R72" s="2"/>
      <c r="S72" s="2"/>
      <c r="T72" s="2"/>
      <c r="U72" s="2"/>
      <c r="V72" s="2"/>
      <c r="W72" s="2"/>
      <c r="X72" s="4"/>
      <c r="Y72" s="16"/>
      <c r="Z72" s="1"/>
      <c r="AA72" s="1"/>
      <c r="AB72" s="1"/>
    </row>
    <row r="73" spans="1:28" s="155" customFormat="1" outlineLevel="2" x14ac:dyDescent="0.2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25">
      <c r="A74" s="1"/>
      <c r="B74" s="33"/>
      <c r="C74" s="76"/>
      <c r="D74" s="4"/>
      <c r="E74" s="5"/>
      <c r="F74" s="5"/>
      <c r="G74" s="4"/>
      <c r="H74" s="2" t="s">
        <v>249</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2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2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2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2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2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2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2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0999999999999996" customHeight="1" outlineLevel="3" x14ac:dyDescent="0.2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0999999999999996" customHeight="1" outlineLevel="2" x14ac:dyDescent="0.2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0999999999999996" customHeight="1" outlineLevel="1" x14ac:dyDescent="0.2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0999999999999996" customHeight="1" x14ac:dyDescent="0.2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2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6">
        <f>INT($C$91)+1.02</f>
        <v>2.02</v>
      </c>
      <c r="D92" s="21"/>
      <c r="E92" s="24" t="s">
        <v>10</v>
      </c>
      <c r="F92" s="28">
        <v>1</v>
      </c>
      <c r="G92" s="13"/>
      <c r="H92" s="8" t="s">
        <v>107</v>
      </c>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2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2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2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6">
        <f>INT($C$91)+2</f>
        <v>3</v>
      </c>
      <c r="D103" s="4"/>
      <c r="E103" s="5"/>
      <c r="F103" s="5"/>
      <c r="G103" s="4"/>
      <c r="H103" s="127" t="s">
        <v>190</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6">
        <f t="shared" ref="C104:C122" si="2">INT($C$91)+3</f>
        <v>4</v>
      </c>
      <c r="D104" s="4"/>
      <c r="E104" s="5"/>
      <c r="F104" s="5"/>
      <c r="G104" s="4"/>
      <c r="H104" s="127" t="s">
        <v>191</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2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2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2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2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2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2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2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2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2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2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2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2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0999999999999996" customHeight="1" thickBot="1" x14ac:dyDescent="0.3">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0999999999999996" customHeight="1" outlineLevel="1" x14ac:dyDescent="0.2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2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00000000000001" customHeight="1" x14ac:dyDescent="0.2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00000000000001" customHeight="1" outlineLevel="1" x14ac:dyDescent="0.25">
      <c r="A141" s="1"/>
      <c r="B141" s="33"/>
      <c r="C141" s="76">
        <f>INT($C$140)+1.02</f>
        <v>2.02</v>
      </c>
      <c r="D141" s="21"/>
      <c r="E141" s="24" t="s">
        <v>10</v>
      </c>
      <c r="F141" s="28">
        <v>1</v>
      </c>
      <c r="G141" s="13"/>
      <c r="H141" s="8" t="s">
        <v>107</v>
      </c>
      <c r="I141" s="7"/>
      <c r="J141" s="7"/>
      <c r="K141" s="7"/>
      <c r="L141" s="7"/>
      <c r="M141" s="7"/>
      <c r="N141" s="7"/>
      <c r="O141" s="7"/>
      <c r="P141" s="7"/>
      <c r="Q141" s="7"/>
      <c r="R141" s="7"/>
      <c r="S141" s="7"/>
      <c r="T141" s="7"/>
      <c r="U141" s="7"/>
      <c r="V141" s="7"/>
      <c r="W141" s="7"/>
      <c r="X141" s="11"/>
      <c r="Y141" s="16"/>
      <c r="Z141" s="1"/>
      <c r="AA141" s="1"/>
      <c r="AB141" s="1"/>
    </row>
    <row r="142" spans="1:28" s="99" customFormat="1" ht="5.0999999999999996" customHeight="1" outlineLevel="2" x14ac:dyDescent="0.2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2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2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2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2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45" customHeight="1" outlineLevel="2" x14ac:dyDescent="0.2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2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2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0999999999999996" customHeight="1" outlineLevel="2" x14ac:dyDescent="0.2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2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2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2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2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2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2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2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2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2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2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2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2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2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0999999999999996" customHeight="1" outlineLevel="2" x14ac:dyDescent="0.2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2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0999999999999996" customHeight="1" outlineLevel="3" x14ac:dyDescent="0.2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2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2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25">
      <c r="A169" s="1"/>
      <c r="B169" s="33"/>
      <c r="C169" s="76">
        <f t="shared" si="4"/>
        <v>4</v>
      </c>
      <c r="D169" s="4"/>
      <c r="E169" s="5"/>
      <c r="F169" s="5"/>
      <c r="G169" s="4"/>
      <c r="H169" s="67" t="s">
        <v>129</v>
      </c>
      <c r="I169" s="110"/>
      <c r="J169" s="110" t="s">
        <v>199</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2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2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2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2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25">
      <c r="A174" s="1"/>
      <c r="B174" s="33"/>
      <c r="C174" s="76">
        <f t="shared" si="4"/>
        <v>4</v>
      </c>
      <c r="D174" s="4"/>
      <c r="E174" s="5"/>
      <c r="F174" s="5"/>
      <c r="G174" s="4"/>
      <c r="H174" s="123" t="s">
        <v>130</v>
      </c>
      <c r="I174" s="82"/>
      <c r="J174" s="58" t="s">
        <v>200</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2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2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2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2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2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2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2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2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2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25">
      <c r="A184" s="1"/>
      <c r="B184" s="33"/>
      <c r="C184" s="76">
        <f t="shared" si="4"/>
        <v>4</v>
      </c>
      <c r="D184" s="4"/>
      <c r="E184" s="5"/>
      <c r="F184" s="5"/>
      <c r="G184" s="4"/>
      <c r="H184" s="123" t="s">
        <v>141</v>
      </c>
      <c r="I184" s="82"/>
      <c r="J184" s="58" t="s">
        <v>201</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2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2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2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2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2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2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2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2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2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2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2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2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2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2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2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2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2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2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2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2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2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2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2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0999999999999996" customHeight="1" outlineLevel="2" x14ac:dyDescent="0.2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2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2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2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0999999999999996" customHeight="1" outlineLevel="3" x14ac:dyDescent="0.2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25">
      <c r="A213" s="1"/>
      <c r="B213" s="33"/>
      <c r="C213" s="76">
        <f>INT($C$140)+2</f>
        <v>3</v>
      </c>
      <c r="D213" s="4"/>
      <c r="E213" s="5"/>
      <c r="F213" s="5"/>
      <c r="G213" s="4"/>
      <c r="H213" s="128" t="s">
        <v>134</v>
      </c>
      <c r="I213" s="55" t="s">
        <v>267</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2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25">
      <c r="A215" s="1"/>
      <c r="B215" s="33"/>
      <c r="C215" s="76">
        <f t="shared" si="6"/>
        <v>4</v>
      </c>
      <c r="D215" s="4"/>
      <c r="E215" s="5"/>
      <c r="F215" s="5"/>
      <c r="G215" s="4"/>
      <c r="H215" s="67" t="s">
        <v>157</v>
      </c>
      <c r="I215" s="110" t="s">
        <v>196</v>
      </c>
      <c r="J215" s="110" t="s">
        <v>199</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2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2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2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2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25">
      <c r="A220" s="1"/>
      <c r="B220" s="33"/>
      <c r="C220" s="76">
        <f t="shared" si="6"/>
        <v>4</v>
      </c>
      <c r="D220" s="4"/>
      <c r="E220" s="5"/>
      <c r="F220" s="5"/>
      <c r="G220" s="4"/>
      <c r="H220" s="123" t="s">
        <v>165</v>
      </c>
      <c r="I220" s="82"/>
      <c r="J220" s="58" t="s">
        <v>200</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2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2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2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2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2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2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2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2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2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25">
      <c r="A230" s="1"/>
      <c r="B230" s="33"/>
      <c r="C230" s="76">
        <f t="shared" si="6"/>
        <v>4</v>
      </c>
      <c r="D230" s="4"/>
      <c r="E230" s="5"/>
      <c r="F230" s="5"/>
      <c r="G230" s="4"/>
      <c r="H230" s="26"/>
      <c r="I230" s="82"/>
      <c r="J230" s="58" t="s">
        <v>201</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2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2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2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2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25">
      <c r="A235" s="1"/>
      <c r="B235" s="33"/>
      <c r="C235" s="76">
        <f t="shared" si="6"/>
        <v>4</v>
      </c>
      <c r="D235" s="4"/>
      <c r="E235" s="5"/>
      <c r="F235" s="5"/>
      <c r="G235" s="4"/>
      <c r="H235" s="26"/>
      <c r="I235" s="110" t="s">
        <v>197</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2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2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2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2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2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2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2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2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2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2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2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2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2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2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2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2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2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2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2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2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2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2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2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2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2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2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2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2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2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2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2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2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2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2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2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2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2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2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0999999999999996" customHeight="1" outlineLevel="2" x14ac:dyDescent="0.2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2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2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2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0999999999999996" customHeight="1" outlineLevel="3" x14ac:dyDescent="0.2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2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25">
      <c r="A280" s="1"/>
      <c r="B280" s="33"/>
      <c r="C280" s="76">
        <f t="shared" ref="C280:C299" si="36">INT($C$140)+3</f>
        <v>4</v>
      </c>
      <c r="D280" s="4"/>
      <c r="E280" s="5"/>
      <c r="F280" s="5"/>
      <c r="G280" s="4"/>
      <c r="H280" s="67" t="s">
        <v>158</v>
      </c>
      <c r="I280" s="134" t="s">
        <v>192</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25">
      <c r="A281" s="1"/>
      <c r="B281" s="33"/>
      <c r="C281" s="76">
        <f t="shared" si="36"/>
        <v>4</v>
      </c>
      <c r="D281" s="4"/>
      <c r="E281" s="5"/>
      <c r="F281" s="5"/>
      <c r="G281" s="4"/>
      <c r="H281" s="67" t="s">
        <v>159</v>
      </c>
      <c r="I281" s="110" t="s">
        <v>193</v>
      </c>
      <c r="J281" s="110" t="s">
        <v>199</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25">
      <c r="A282" s="1"/>
      <c r="B282" s="33"/>
      <c r="C282" s="76">
        <f t="shared" si="36"/>
        <v>4</v>
      </c>
      <c r="D282" s="4"/>
      <c r="E282" s="5"/>
      <c r="F282" s="5"/>
      <c r="G282" s="4"/>
      <c r="H282" s="67"/>
      <c r="I282" s="110" t="s">
        <v>194</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25">
      <c r="A283" s="1"/>
      <c r="B283" s="33"/>
      <c r="C283" s="76">
        <f t="shared" si="36"/>
        <v>4</v>
      </c>
      <c r="D283" s="4"/>
      <c r="E283" s="5"/>
      <c r="F283" s="5"/>
      <c r="G283" s="4"/>
      <c r="H283" s="67"/>
      <c r="I283" s="110" t="s">
        <v>195</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25">
      <c r="A284" s="1"/>
      <c r="B284" s="33"/>
      <c r="C284" s="76">
        <f t="shared" si="36"/>
        <v>4</v>
      </c>
      <c r="D284" s="4"/>
      <c r="E284" s="5"/>
      <c r="F284" s="5"/>
      <c r="G284" s="4"/>
      <c r="H284" s="67"/>
      <c r="I284" s="110" t="s">
        <v>198</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2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25">
      <c r="A286" s="1"/>
      <c r="B286" s="33"/>
      <c r="C286" s="76">
        <f t="shared" si="36"/>
        <v>4</v>
      </c>
      <c r="D286" s="4"/>
      <c r="E286" s="5"/>
      <c r="F286" s="5"/>
      <c r="G286" s="4"/>
      <c r="H286" s="123"/>
      <c r="I286" s="82"/>
      <c r="J286" s="58" t="s">
        <v>200</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2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2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2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2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2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2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2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2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2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25">
      <c r="A296" s="1"/>
      <c r="B296" s="33"/>
      <c r="C296" s="76">
        <f t="shared" si="36"/>
        <v>4</v>
      </c>
      <c r="D296" s="4"/>
      <c r="E296" s="5"/>
      <c r="F296" s="5"/>
      <c r="G296" s="4"/>
      <c r="H296" s="123"/>
      <c r="I296" s="82"/>
      <c r="J296" s="58" t="s">
        <v>201</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2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2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2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0999999999999996" customHeight="1" outlineLevel="2" x14ac:dyDescent="0.2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0999999999999996" customHeight="1" outlineLevel="2" x14ac:dyDescent="0.2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0999999999999996" customHeight="1" outlineLevel="1" x14ac:dyDescent="0.2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0999999999999996" customHeight="1" x14ac:dyDescent="0.2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2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2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0999999999999996" customHeight="1" thickBot="1" x14ac:dyDescent="0.3">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0999999999999996" customHeight="1" outlineLevel="1" x14ac:dyDescent="0.2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2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00000000000001" customHeight="1" x14ac:dyDescent="0.2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00000000000001" customHeight="1" outlineLevel="1" x14ac:dyDescent="0.25">
      <c r="A310" s="1"/>
      <c r="B310" s="33"/>
      <c r="C310" s="76">
        <f>INT($C$309)+1.02</f>
        <v>2.02</v>
      </c>
      <c r="D310" s="21"/>
      <c r="E310" s="24" t="s">
        <v>10</v>
      </c>
      <c r="F310" s="28">
        <v>1</v>
      </c>
      <c r="G310" s="13"/>
      <c r="H310" s="8" t="s">
        <v>107</v>
      </c>
      <c r="I310" s="7"/>
      <c r="J310" s="7"/>
      <c r="K310" s="7"/>
      <c r="L310" s="7"/>
      <c r="M310" s="7"/>
      <c r="N310" s="7"/>
      <c r="O310" s="7"/>
      <c r="P310" s="7"/>
      <c r="Q310" s="7"/>
      <c r="R310" s="7"/>
      <c r="S310" s="7"/>
      <c r="T310" s="7"/>
      <c r="U310" s="7"/>
      <c r="V310" s="7"/>
      <c r="W310" s="7"/>
      <c r="X310" s="11"/>
      <c r="Y310" s="16"/>
      <c r="Z310" s="1"/>
      <c r="AA310" s="1"/>
      <c r="AB310" s="1"/>
    </row>
    <row r="311" spans="1:28" s="101" customFormat="1" ht="5.0999999999999996" customHeight="1" outlineLevel="2" x14ac:dyDescent="0.2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2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25">
      <c r="A313" s="1"/>
      <c r="B313" s="33"/>
      <c r="C313" s="76">
        <f>INT($C$309)+2</f>
        <v>3</v>
      </c>
      <c r="D313" s="3"/>
      <c r="E313" s="5"/>
      <c r="F313" s="5"/>
      <c r="G313" s="3"/>
      <c r="H313" s="29"/>
      <c r="I313" s="29"/>
      <c r="J313" s="29"/>
      <c r="K313" s="29"/>
      <c r="L313" s="29"/>
      <c r="M313" s="29"/>
      <c r="N313" s="29"/>
      <c r="O313" s="29"/>
      <c r="P313" s="29"/>
      <c r="Q313" s="29"/>
      <c r="R313" s="29"/>
      <c r="S313" s="29"/>
      <c r="T313" s="29"/>
      <c r="U313" s="29"/>
      <c r="V313" s="29"/>
      <c r="W313" s="29"/>
      <c r="X313" s="3"/>
      <c r="Y313" s="16"/>
      <c r="Z313" s="1"/>
      <c r="AA313" s="1"/>
      <c r="AB313" s="1"/>
    </row>
    <row r="314" spans="1:28" s="101" customFormat="1" outlineLevel="2" x14ac:dyDescent="0.25">
      <c r="A314" s="1"/>
      <c r="B314" s="33"/>
      <c r="C314" s="76">
        <f>INT($C$309)+2</f>
        <v>3</v>
      </c>
      <c r="D314" s="3"/>
      <c r="E314" s="5"/>
      <c r="F314" s="5"/>
      <c r="G314" s="3"/>
      <c r="H314" s="29"/>
      <c r="I314" s="29"/>
      <c r="J314" s="29"/>
      <c r="K314" s="29"/>
      <c r="L314" s="29"/>
      <c r="M314" s="29"/>
      <c r="N314" s="29"/>
      <c r="O314" s="29"/>
      <c r="P314" s="29"/>
      <c r="Q314" s="29"/>
      <c r="R314" s="29"/>
      <c r="S314" s="29"/>
      <c r="T314" s="29"/>
      <c r="U314" s="29"/>
      <c r="V314" s="29"/>
      <c r="W314" s="29"/>
      <c r="X314" s="3"/>
      <c r="Y314" s="16"/>
      <c r="Z314" s="1"/>
      <c r="AA314" s="1"/>
      <c r="AB314" s="1"/>
    </row>
    <row r="315" spans="1:28" s="101" customFormat="1" ht="30" outlineLevel="2" x14ac:dyDescent="0.25">
      <c r="A315" s="1"/>
      <c r="B315" s="33"/>
      <c r="C315" s="76">
        <f>INT($C$309)+2</f>
        <v>3</v>
      </c>
      <c r="D315" s="3"/>
      <c r="E315" s="5"/>
      <c r="F315" s="5"/>
      <c r="G315" s="3"/>
      <c r="H315" s="29"/>
      <c r="I315" s="29"/>
      <c r="J315" s="29" t="s">
        <v>75</v>
      </c>
      <c r="K315" s="29"/>
      <c r="L315" s="29" t="s">
        <v>76</v>
      </c>
      <c r="M315" s="29"/>
      <c r="N315" s="29" t="s">
        <v>112</v>
      </c>
      <c r="O315" s="29" t="s">
        <v>182</v>
      </c>
      <c r="P315" s="29" t="s">
        <v>78</v>
      </c>
      <c r="Q315" s="29"/>
      <c r="R315" s="29"/>
      <c r="S315" s="29"/>
      <c r="T315" s="29"/>
      <c r="U315" s="29"/>
      <c r="V315" s="29"/>
      <c r="W315" s="29"/>
      <c r="X315" s="3"/>
      <c r="Y315" s="16"/>
      <c r="Z315" s="1"/>
      <c r="AA315" s="1"/>
      <c r="AB315" s="1"/>
    </row>
    <row r="316" spans="1:28" s="101" customFormat="1" ht="11.45" customHeight="1" outlineLevel="2" x14ac:dyDescent="0.25">
      <c r="A316" s="1"/>
      <c r="B316" s="33" t="s">
        <v>20</v>
      </c>
      <c r="C316" s="76">
        <f>INT($C$309)+2.01</f>
        <v>3.01</v>
      </c>
      <c r="D316" s="3"/>
      <c r="E316" s="3"/>
      <c r="F316" s="3"/>
      <c r="G316" s="3"/>
      <c r="H316" s="29"/>
      <c r="I316" s="29"/>
      <c r="J316" s="29"/>
      <c r="K316" s="29"/>
      <c r="L316" s="29"/>
      <c r="M316" s="29"/>
      <c r="N316" s="29"/>
      <c r="O316" s="29"/>
      <c r="P316" s="29"/>
      <c r="Q316" s="29"/>
      <c r="R316" s="29"/>
      <c r="S316" s="29"/>
      <c r="T316" s="29"/>
      <c r="U316" s="29"/>
      <c r="V316" s="29"/>
      <c r="W316" s="29"/>
      <c r="X316" s="3"/>
      <c r="Y316" s="16"/>
      <c r="Z316" s="1"/>
      <c r="AA316" s="1"/>
      <c r="AB316" s="1"/>
    </row>
    <row r="317" spans="1:28" s="101" customFormat="1" ht="12.95" customHeight="1" outlineLevel="4" x14ac:dyDescent="0.2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4499999999999993" customHeight="1" outlineLevel="4" x14ac:dyDescent="0.2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0999999999999996" customHeight="1" outlineLevel="2" x14ac:dyDescent="0.2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25">
      <c r="A320" s="1"/>
      <c r="B320" s="33"/>
      <c r="C320" s="76">
        <f>INT($C$309)+2</f>
        <v>3</v>
      </c>
      <c r="D320" s="4"/>
      <c r="E320" s="5"/>
      <c r="F320" s="5"/>
      <c r="G320" s="4"/>
      <c r="H320" s="2" t="s">
        <v>148</v>
      </c>
      <c r="I320" s="2"/>
      <c r="J320" s="36">
        <v>1</v>
      </c>
      <c r="K320" s="2"/>
      <c r="L320" s="132">
        <f>i_w_start_len1*i_n1_len^L323</f>
        <v>81</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2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25">
      <c r="A322" s="1"/>
      <c r="B322" s="33"/>
      <c r="C322" s="76">
        <f t="shared" ref="C322:C335" si="43">INT($C$309)+3</f>
        <v>4</v>
      </c>
      <c r="D322" s="4"/>
      <c r="E322" s="5"/>
      <c r="F322" s="5"/>
      <c r="G322" s="4"/>
      <c r="H322" s="2" t="s">
        <v>150</v>
      </c>
      <c r="I322" s="2"/>
      <c r="J322" s="36">
        <v>1</v>
      </c>
      <c r="K322" s="126"/>
      <c r="L322" s="31">
        <v>3</v>
      </c>
      <c r="M322" s="126"/>
      <c r="N322" s="2"/>
      <c r="O322" s="2"/>
      <c r="P322" s="31">
        <v>3</v>
      </c>
      <c r="Q322" s="126"/>
      <c r="R322" s="126"/>
      <c r="S322" s="126"/>
      <c r="T322" s="126"/>
      <c r="U322" s="126"/>
      <c r="V322" s="126"/>
      <c r="W322" s="126"/>
      <c r="X322" s="4"/>
      <c r="Y322" s="16"/>
      <c r="Z322" s="1"/>
      <c r="AA322" s="1"/>
      <c r="AB322" s="1"/>
    </row>
    <row r="323" spans="1:31" s="155" customFormat="1" outlineLevel="3" x14ac:dyDescent="0.25">
      <c r="A323" s="1"/>
      <c r="B323" s="33"/>
      <c r="C323" s="76"/>
      <c r="D323" s="4"/>
      <c r="E323" s="5"/>
      <c r="F323" s="5"/>
      <c r="G323" s="4"/>
      <c r="H323" s="2" t="s">
        <v>153</v>
      </c>
      <c r="I323" s="2"/>
      <c r="J323" s="31">
        <v>1</v>
      </c>
      <c r="K323" s="2"/>
      <c r="L323" s="132">
        <f>COUNTIF(J341:O341,TRUE)</f>
        <v>3</v>
      </c>
      <c r="M323" s="2"/>
      <c r="N323" s="2"/>
      <c r="O323" s="2"/>
      <c r="P323" s="132">
        <f>COUNTIF(J353:M353,TRUE)</f>
        <v>3</v>
      </c>
      <c r="Q323" s="126"/>
      <c r="R323" s="178" t="s">
        <v>167</v>
      </c>
      <c r="S323" s="179"/>
      <c r="T323" s="179"/>
      <c r="U323" s="179"/>
      <c r="V323" s="179"/>
      <c r="W323" s="180"/>
      <c r="X323" s="4"/>
      <c r="Y323" s="16"/>
      <c r="Z323" s="1"/>
      <c r="AA323" s="1"/>
      <c r="AB323" s="1"/>
    </row>
    <row r="324" spans="1:31" s="101" customFormat="1" outlineLevel="3" x14ac:dyDescent="0.2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1"/>
      <c r="S324" s="182"/>
      <c r="T324" s="182"/>
      <c r="U324" s="182"/>
      <c r="V324" s="182"/>
      <c r="W324" s="183"/>
      <c r="X324" s="4"/>
      <c r="Y324" s="16"/>
      <c r="Z324" s="1"/>
      <c r="AA324" s="1"/>
      <c r="AB324" s="1"/>
    </row>
    <row r="325" spans="1:31" s="111" customFormat="1" outlineLevel="3" x14ac:dyDescent="0.2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1"/>
      <c r="S325" s="182"/>
      <c r="T325" s="182"/>
      <c r="U325" s="182"/>
      <c r="V325" s="182"/>
      <c r="W325" s="183"/>
      <c r="X325" s="4"/>
      <c r="Y325" s="16"/>
      <c r="Z325" s="1"/>
      <c r="AA325" s="1"/>
      <c r="AB325" s="1"/>
    </row>
    <row r="326" spans="1:31" s="131" customFormat="1" outlineLevel="3" x14ac:dyDescent="0.2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25">
      <c r="A327" s="1"/>
      <c r="B327" s="33"/>
      <c r="C327" s="76">
        <f>INT(C$309+3)</f>
        <v>4</v>
      </c>
      <c r="D327" s="4"/>
      <c r="E327" s="5"/>
      <c r="F327" s="5"/>
      <c r="G327" s="4"/>
      <c r="H327" s="2"/>
      <c r="I327" s="56"/>
      <c r="J327" s="2" t="s">
        <v>282</v>
      </c>
      <c r="K327" s="2" t="s">
        <v>115</v>
      </c>
      <c r="L327" s="2" t="s">
        <v>282</v>
      </c>
      <c r="M327" s="2" t="s">
        <v>115</v>
      </c>
      <c r="N327" s="2"/>
      <c r="O327" s="2"/>
      <c r="P327" s="2" t="s">
        <v>282</v>
      </c>
      <c r="Q327" s="2" t="s">
        <v>115</v>
      </c>
      <c r="R327" s="2"/>
      <c r="S327" s="2"/>
      <c r="T327" s="2"/>
      <c r="U327" s="2"/>
      <c r="V327" s="2"/>
      <c r="W327" s="2"/>
      <c r="X327" s="4"/>
      <c r="Y327" s="16"/>
      <c r="Z327" s="1"/>
      <c r="AA327" s="1"/>
      <c r="AB327" s="1"/>
      <c r="AC327" s="130"/>
      <c r="AD327" s="130"/>
      <c r="AE327" s="130"/>
    </row>
    <row r="328" spans="1:31" s="111" customFormat="1" outlineLevel="3" x14ac:dyDescent="0.25">
      <c r="A328" s="1"/>
      <c r="B328" s="33"/>
      <c r="C328" s="76">
        <f t="shared" si="43"/>
        <v>4</v>
      </c>
      <c r="D328" s="4"/>
      <c r="E328" s="5">
        <v>0</v>
      </c>
      <c r="F328" s="5"/>
      <c r="G328" s="4"/>
      <c r="H328" s="54" t="s">
        <v>114</v>
      </c>
      <c r="I328" s="169" t="s">
        <v>118</v>
      </c>
      <c r="J328" s="149">
        <v>0</v>
      </c>
      <c r="K328" s="31">
        <v>1</v>
      </c>
      <c r="L328" s="31">
        <v>0</v>
      </c>
      <c r="M328" s="31">
        <v>1</v>
      </c>
      <c r="N328" s="2"/>
      <c r="O328" s="54"/>
      <c r="P328" s="149">
        <v>0</v>
      </c>
      <c r="Q328" s="149">
        <v>1</v>
      </c>
      <c r="R328" s="2"/>
      <c r="S328" s="2"/>
      <c r="T328" s="2"/>
      <c r="U328" s="2"/>
      <c r="V328" s="2"/>
      <c r="W328" s="2"/>
      <c r="X328" s="4"/>
      <c r="Y328" s="16"/>
      <c r="Z328" s="1"/>
      <c r="AA328" s="1"/>
      <c r="AB328" s="1"/>
    </row>
    <row r="329" spans="1:31" s="111" customFormat="1" outlineLevel="3" x14ac:dyDescent="0.2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25">
      <c r="A330" s="1"/>
      <c r="B330" s="33"/>
      <c r="C330" s="76">
        <f t="shared" si="43"/>
        <v>4</v>
      </c>
      <c r="D330" s="4"/>
      <c r="E330" s="5">
        <v>2</v>
      </c>
      <c r="F330" s="5"/>
      <c r="G330" s="4"/>
      <c r="H330" s="54"/>
      <c r="I330" s="169" t="s">
        <v>120</v>
      </c>
      <c r="J330" s="54"/>
      <c r="K330" s="54"/>
      <c r="L330" s="31">
        <v>-1</v>
      </c>
      <c r="M330" s="31">
        <v>1.5</v>
      </c>
      <c r="N330" s="2"/>
      <c r="O330" s="54"/>
      <c r="P330" s="149">
        <v>-1</v>
      </c>
      <c r="Q330" s="149">
        <v>1.5</v>
      </c>
      <c r="R330" s="2"/>
      <c r="S330" s="2"/>
      <c r="T330" s="2"/>
      <c r="U330" s="2"/>
      <c r="V330" s="2"/>
      <c r="W330" s="2"/>
      <c r="X330" s="4"/>
      <c r="Y330" s="16"/>
      <c r="Z330" s="1"/>
      <c r="AA330" s="1"/>
      <c r="AB330" s="1"/>
    </row>
    <row r="331" spans="1:31" s="111" customFormat="1" outlineLevel="3" x14ac:dyDescent="0.2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2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2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2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2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0999999999999996" customHeight="1" outlineLevel="3" x14ac:dyDescent="0.2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0999999999999996" customHeight="1" outlineLevel="2" x14ac:dyDescent="0.2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25">
      <c r="A338" s="1"/>
      <c r="B338" s="33"/>
      <c r="C338" s="76">
        <f>INT($C$309)+2</f>
        <v>3</v>
      </c>
      <c r="D338" s="4"/>
      <c r="E338" s="5"/>
      <c r="F338" s="5"/>
      <c r="G338" s="4"/>
      <c r="H338" s="107" t="s">
        <v>268</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25">
      <c r="A339" s="1"/>
      <c r="B339" s="33"/>
      <c r="C339" s="76">
        <f t="shared" ref="C339:C359" si="44">INT($C$309)+3</f>
        <v>4</v>
      </c>
      <c r="D339" s="4"/>
      <c r="E339" s="5"/>
      <c r="F339" s="5"/>
      <c r="G339" s="4"/>
      <c r="H339" s="2"/>
      <c r="I339" s="2"/>
      <c r="J339" s="2" t="s">
        <v>262</v>
      </c>
      <c r="K339" s="2" t="s">
        <v>263</v>
      </c>
      <c r="L339" s="2" t="s">
        <v>101</v>
      </c>
      <c r="M339" s="2" t="s">
        <v>264</v>
      </c>
      <c r="N339" s="2" t="s">
        <v>102</v>
      </c>
      <c r="O339" s="2" t="s">
        <v>265</v>
      </c>
      <c r="P339" s="2"/>
      <c r="Q339" s="2"/>
      <c r="R339" s="2"/>
      <c r="S339" s="2"/>
      <c r="T339" s="2"/>
      <c r="U339" s="2"/>
      <c r="V339" s="2"/>
      <c r="W339" s="2"/>
      <c r="X339" s="4"/>
      <c r="Y339" s="16"/>
      <c r="Z339" s="1"/>
      <c r="AA339" s="1"/>
      <c r="AB339" s="1"/>
    </row>
    <row r="340" spans="1:28" s="155" customFormat="1" outlineLevel="3" x14ac:dyDescent="0.25">
      <c r="A340" s="1"/>
      <c r="B340" s="33"/>
      <c r="C340" s="76">
        <f t="shared" si="44"/>
        <v>4</v>
      </c>
      <c r="D340" s="4"/>
      <c r="E340" s="5"/>
      <c r="F340" s="5"/>
      <c r="G340" s="4"/>
      <c r="H340" s="2"/>
      <c r="I340" s="2"/>
      <c r="J340" s="2" t="s">
        <v>251</v>
      </c>
      <c r="K340" s="2" t="s">
        <v>252</v>
      </c>
      <c r="L340" s="2" t="s">
        <v>253</v>
      </c>
      <c r="M340" s="2" t="s">
        <v>254</v>
      </c>
      <c r="N340" s="2" t="s">
        <v>255</v>
      </c>
      <c r="O340" s="2" t="s">
        <v>261</v>
      </c>
      <c r="P340" s="2"/>
      <c r="Q340" s="2" t="s">
        <v>274</v>
      </c>
      <c r="R340" s="2"/>
      <c r="S340" s="2"/>
      <c r="T340" s="2"/>
      <c r="U340" s="2"/>
      <c r="V340" s="2"/>
      <c r="W340" s="2"/>
      <c r="X340" s="4"/>
      <c r="Y340" s="16"/>
      <c r="Z340" s="1"/>
      <c r="AA340" s="1"/>
      <c r="AB340" s="1"/>
    </row>
    <row r="341" spans="1:28" s="155" customFormat="1" outlineLevel="3" x14ac:dyDescent="0.25">
      <c r="A341" s="1"/>
      <c r="B341" s="33"/>
      <c r="C341" s="76">
        <f t="shared" si="44"/>
        <v>4</v>
      </c>
      <c r="D341" s="4"/>
      <c r="E341" s="5"/>
      <c r="F341" s="5"/>
      <c r="G341" s="4"/>
      <c r="H341" s="2" t="s">
        <v>258</v>
      </c>
      <c r="I341" s="2" t="s">
        <v>260</v>
      </c>
      <c r="J341" s="31" t="b">
        <v>0</v>
      </c>
      <c r="K341" s="31" t="b">
        <v>1</v>
      </c>
      <c r="L341" s="31" t="b">
        <v>1</v>
      </c>
      <c r="M341" s="31" t="b">
        <v>1</v>
      </c>
      <c r="N341" s="31" t="b">
        <v>0</v>
      </c>
      <c r="O341" s="31" t="b">
        <v>0</v>
      </c>
      <c r="P341" s="2"/>
      <c r="Q341" s="31">
        <f>K342</f>
        <v>0</v>
      </c>
      <c r="R341" s="2"/>
      <c r="S341" s="2"/>
      <c r="T341" s="2"/>
      <c r="U341" s="2"/>
      <c r="V341" s="2"/>
      <c r="W341" s="2"/>
      <c r="X341" s="4"/>
      <c r="Y341" s="16"/>
      <c r="Z341" s="1"/>
      <c r="AA341" s="1"/>
      <c r="AB341" s="1"/>
    </row>
    <row r="342" spans="1:28" s="155" customFormat="1" outlineLevel="3" x14ac:dyDescent="0.25">
      <c r="A342" s="1"/>
      <c r="B342" s="33"/>
      <c r="C342" s="76"/>
      <c r="D342" s="4"/>
      <c r="E342" s="5"/>
      <c r="F342" s="5"/>
      <c r="G342" s="4"/>
      <c r="H342" s="2" t="s">
        <v>273</v>
      </c>
      <c r="I342" s="2"/>
      <c r="J342" s="132">
        <f>COUNTIF($J$341:J341,TRUE)-1</f>
        <v>-1</v>
      </c>
      <c r="K342" s="132">
        <f>COUNTIF($J$341:K341,TRUE)-1</f>
        <v>0</v>
      </c>
      <c r="L342" s="132">
        <f>COUNTIF($J$341:L341,TRUE)-1</f>
        <v>1</v>
      </c>
      <c r="M342" s="132">
        <f>COUNTIF($J$341:M341,TRUE)-1</f>
        <v>2</v>
      </c>
      <c r="N342" s="132">
        <f>COUNTIF($J$341:N341,TRUE)-1</f>
        <v>2</v>
      </c>
      <c r="O342" s="132">
        <f>COUNTIF($J$341:O341,TRUE)-1</f>
        <v>2</v>
      </c>
      <c r="P342" s="2"/>
      <c r="Q342" s="2"/>
      <c r="R342" s="2"/>
      <c r="S342" s="2"/>
      <c r="T342" s="2"/>
      <c r="U342" s="2"/>
      <c r="V342" s="2"/>
      <c r="W342" s="2"/>
      <c r="X342" s="4"/>
      <c r="Y342" s="16"/>
      <c r="Z342" s="1"/>
      <c r="AA342" s="1"/>
      <c r="AB342" s="1"/>
    </row>
    <row r="343" spans="1:28" s="155" customFormat="1" outlineLevel="3" x14ac:dyDescent="0.25">
      <c r="A343" s="1"/>
      <c r="B343" s="33"/>
      <c r="C343" s="76">
        <f>INT(C$309+3)</f>
        <v>4</v>
      </c>
      <c r="D343" s="4"/>
      <c r="E343" s="5"/>
      <c r="F343" s="5"/>
      <c r="G343" s="4"/>
      <c r="H343" s="2" t="s">
        <v>259</v>
      </c>
      <c r="I343" s="2" t="s">
        <v>260</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25">
      <c r="A344" s="1"/>
      <c r="B344" s="33"/>
      <c r="C344" s="76"/>
      <c r="D344" s="4"/>
      <c r="E344" s="5"/>
      <c r="F344" s="5"/>
      <c r="G344" s="4"/>
      <c r="H344" s="2" t="s">
        <v>283</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25">
      <c r="A345" s="1"/>
      <c r="B345" s="33"/>
      <c r="C345" s="76">
        <f>INT(C$309+3)</f>
        <v>4</v>
      </c>
      <c r="D345" s="4"/>
      <c r="E345" s="5"/>
      <c r="F345" s="5"/>
      <c r="G345" s="4"/>
      <c r="H345" s="2" t="s">
        <v>266</v>
      </c>
      <c r="I345" s="2" t="s">
        <v>257</v>
      </c>
      <c r="J345" s="2"/>
      <c r="K345" s="2"/>
      <c r="L345" s="2"/>
      <c r="M345" s="2"/>
      <c r="N345" s="2"/>
      <c r="O345" s="166">
        <v>43784</v>
      </c>
      <c r="P345" s="2"/>
      <c r="Q345" s="2"/>
      <c r="R345" s="2"/>
      <c r="S345" s="2"/>
      <c r="T345" s="2"/>
      <c r="U345" s="2"/>
      <c r="V345" s="2"/>
      <c r="W345" s="2"/>
      <c r="X345" s="4"/>
      <c r="Y345" s="16"/>
      <c r="Z345" s="1"/>
      <c r="AA345" s="1"/>
      <c r="AB345" s="1"/>
    </row>
    <row r="346" spans="1:28" s="155" customFormat="1" outlineLevel="3" x14ac:dyDescent="0.25">
      <c r="A346" s="1"/>
      <c r="B346" s="33"/>
      <c r="C346" s="76">
        <f t="shared" si="44"/>
        <v>4</v>
      </c>
      <c r="D346" s="4"/>
      <c r="E346" s="5">
        <v>0</v>
      </c>
      <c r="F346" s="5"/>
      <c r="G346" s="4"/>
      <c r="H346" s="2"/>
      <c r="I346" s="2" t="s">
        <v>256</v>
      </c>
      <c r="J346" s="2"/>
      <c r="K346" s="2"/>
      <c r="L346" s="2"/>
      <c r="M346" s="2"/>
      <c r="N346" s="2"/>
      <c r="O346" s="166">
        <v>43480</v>
      </c>
      <c r="P346" s="2"/>
      <c r="Q346" s="2"/>
      <c r="R346" s="2"/>
      <c r="S346" s="2"/>
      <c r="T346" s="2"/>
      <c r="U346" s="2"/>
      <c r="V346" s="2"/>
      <c r="W346" s="2"/>
      <c r="X346" s="4"/>
      <c r="Y346" s="16"/>
      <c r="Z346" s="1"/>
      <c r="AA346" s="1"/>
      <c r="AB346" s="1"/>
    </row>
    <row r="347" spans="1:28" s="155" customFormat="1" outlineLevel="3" x14ac:dyDescent="0.25">
      <c r="A347" s="1"/>
      <c r="B347" s="33"/>
      <c r="C347" s="76">
        <f t="shared" si="44"/>
        <v>4</v>
      </c>
      <c r="D347" s="4"/>
      <c r="E347" s="5">
        <v>1</v>
      </c>
      <c r="F347" s="5"/>
      <c r="G347" s="4"/>
      <c r="H347" s="2"/>
      <c r="I347" s="171"/>
      <c r="J347" s="172" t="s">
        <v>285</v>
      </c>
      <c r="K347" s="172" t="s">
        <v>286</v>
      </c>
      <c r="L347" s="172" t="s">
        <v>287</v>
      </c>
      <c r="M347" s="2"/>
      <c r="N347" s="2"/>
      <c r="O347" s="2"/>
      <c r="P347" s="2"/>
      <c r="Q347" s="2"/>
      <c r="R347" s="2"/>
      <c r="S347" s="2"/>
      <c r="T347" s="2"/>
      <c r="U347" s="2"/>
      <c r="V347" s="2"/>
      <c r="W347" s="2"/>
      <c r="X347" s="4"/>
      <c r="Y347" s="16"/>
      <c r="Z347" s="1"/>
      <c r="AA347" s="1"/>
      <c r="AB347" s="1"/>
    </row>
    <row r="348" spans="1:28" s="155" customFormat="1" outlineLevel="3" x14ac:dyDescent="0.25">
      <c r="A348" s="1"/>
      <c r="B348" s="33"/>
      <c r="C348" s="76"/>
      <c r="D348" s="4"/>
      <c r="E348" s="5"/>
      <c r="F348" s="5"/>
      <c r="G348" s="4"/>
      <c r="H348" s="2" t="s">
        <v>284</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2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25">
      <c r="A350" s="1"/>
      <c r="B350" s="33"/>
      <c r="C350" s="76">
        <f>INT($C$309)+2</f>
        <v>3</v>
      </c>
      <c r="D350" s="4"/>
      <c r="E350" s="5"/>
      <c r="F350" s="5"/>
      <c r="G350" s="4"/>
      <c r="H350" s="107" t="s">
        <v>275</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25">
      <c r="A351" s="1"/>
      <c r="B351" s="33"/>
      <c r="C351" s="76">
        <f t="shared" si="44"/>
        <v>4</v>
      </c>
      <c r="D351" s="4"/>
      <c r="E351" s="5"/>
      <c r="F351" s="5"/>
      <c r="G351" s="4"/>
      <c r="H351" s="2"/>
      <c r="I351" s="2"/>
      <c r="J351" s="2" t="s">
        <v>262</v>
      </c>
      <c r="K351" s="2" t="s">
        <v>276</v>
      </c>
      <c r="L351" s="2" t="s">
        <v>277</v>
      </c>
      <c r="M351" s="2" t="s">
        <v>278</v>
      </c>
      <c r="N351" s="2"/>
      <c r="O351" s="2"/>
      <c r="P351" s="2"/>
      <c r="Q351" s="2"/>
      <c r="R351" s="2"/>
      <c r="S351" s="2"/>
      <c r="T351" s="2"/>
      <c r="U351" s="2"/>
      <c r="V351" s="2"/>
      <c r="W351" s="2"/>
      <c r="X351" s="4"/>
      <c r="Y351" s="16"/>
      <c r="Z351" s="1"/>
      <c r="AA351" s="1"/>
      <c r="AB351" s="1"/>
    </row>
    <row r="352" spans="1:28" s="155" customFormat="1" outlineLevel="3" x14ac:dyDescent="0.25">
      <c r="A352" s="1"/>
      <c r="B352" s="33"/>
      <c r="C352" s="76">
        <f t="shared" si="44"/>
        <v>4</v>
      </c>
      <c r="D352" s="4"/>
      <c r="E352" s="5"/>
      <c r="F352" s="5"/>
      <c r="G352" s="4"/>
      <c r="H352" s="2"/>
      <c r="I352" s="2"/>
      <c r="J352" s="2" t="s">
        <v>251</v>
      </c>
      <c r="K352" s="2" t="s">
        <v>252</v>
      </c>
      <c r="L352" s="2" t="s">
        <v>253</v>
      </c>
      <c r="M352" s="2" t="s">
        <v>254</v>
      </c>
      <c r="N352" s="2"/>
      <c r="O352" s="2"/>
      <c r="P352" s="2"/>
      <c r="Q352" s="2" t="s">
        <v>274</v>
      </c>
      <c r="R352" s="2"/>
      <c r="S352" s="2"/>
      <c r="T352" s="2"/>
      <c r="U352" s="2"/>
      <c r="V352" s="2"/>
      <c r="W352" s="2"/>
      <c r="X352" s="4"/>
      <c r="Y352" s="16"/>
      <c r="Z352" s="1"/>
      <c r="AA352" s="1"/>
      <c r="AB352" s="1"/>
    </row>
    <row r="353" spans="1:28" s="155" customFormat="1" outlineLevel="3" x14ac:dyDescent="0.25">
      <c r="A353" s="1"/>
      <c r="B353" s="33"/>
      <c r="C353" s="76">
        <f t="shared" si="44"/>
        <v>4</v>
      </c>
      <c r="D353" s="4"/>
      <c r="E353" s="5"/>
      <c r="F353" s="5"/>
      <c r="G353" s="4"/>
      <c r="H353" s="2" t="s">
        <v>258</v>
      </c>
      <c r="I353" s="2" t="s">
        <v>260</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25">
      <c r="A354" s="1"/>
      <c r="B354" s="33"/>
      <c r="C354" s="76"/>
      <c r="D354" s="4"/>
      <c r="E354" s="5"/>
      <c r="F354" s="5"/>
      <c r="G354" s="4"/>
      <c r="H354" s="2" t="s">
        <v>273</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25">
      <c r="A355" s="1"/>
      <c r="B355" s="33"/>
      <c r="C355" s="76">
        <f>INT(C$309+3)</f>
        <v>4</v>
      </c>
      <c r="D355" s="4"/>
      <c r="E355" s="5"/>
      <c r="F355" s="5"/>
      <c r="G355" s="4"/>
      <c r="H355" s="2" t="s">
        <v>259</v>
      </c>
      <c r="I355" s="2" t="s">
        <v>260</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2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2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25">
      <c r="A358" s="1"/>
      <c r="B358" s="33"/>
      <c r="C358" s="76">
        <f t="shared" si="44"/>
        <v>4</v>
      </c>
      <c r="D358" s="4"/>
      <c r="E358" s="5">
        <v>6</v>
      </c>
      <c r="F358" s="5"/>
      <c r="G358" s="4"/>
      <c r="H358" s="2"/>
      <c r="I358" s="2"/>
      <c r="J358" s="2"/>
      <c r="K358" s="2"/>
      <c r="L358" s="2"/>
      <c r="M358" s="2"/>
      <c r="N358" s="2"/>
      <c r="O358" s="2"/>
      <c r="P358" s="2"/>
      <c r="Q358" s="184"/>
      <c r="R358" s="185"/>
      <c r="S358" s="185"/>
      <c r="T358" s="185"/>
      <c r="U358" s="185"/>
      <c r="V358" s="185"/>
      <c r="W358" s="186"/>
      <c r="X358" s="4"/>
      <c r="Y358" s="16"/>
      <c r="Z358" s="1"/>
      <c r="AA358" s="1"/>
      <c r="AB358" s="1"/>
    </row>
    <row r="359" spans="1:28" s="155" customFormat="1" outlineLevel="3" x14ac:dyDescent="0.2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0999999999999996" customHeight="1" outlineLevel="3" x14ac:dyDescent="0.2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0999999999999996" customHeight="1" outlineLevel="2" x14ac:dyDescent="0.2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2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25">
      <c r="A363" s="1"/>
      <c r="B363" s="33"/>
      <c r="C363" s="76"/>
      <c r="D363" s="4"/>
      <c r="E363" s="5"/>
      <c r="F363" s="5"/>
      <c r="G363" s="4"/>
      <c r="H363" s="2"/>
      <c r="I363" s="149"/>
      <c r="J363" s="107" t="s">
        <v>269</v>
      </c>
      <c r="K363" s="107" t="s">
        <v>270</v>
      </c>
      <c r="L363" s="107" t="s">
        <v>271</v>
      </c>
      <c r="M363" s="107" t="s">
        <v>272</v>
      </c>
      <c r="N363" s="2"/>
      <c r="O363" s="107" t="s">
        <v>269</v>
      </c>
      <c r="P363" s="107" t="s">
        <v>270</v>
      </c>
      <c r="Q363" s="107" t="s">
        <v>271</v>
      </c>
      <c r="R363" s="107" t="s">
        <v>272</v>
      </c>
      <c r="S363" s="2"/>
      <c r="T363" s="107" t="s">
        <v>269</v>
      </c>
      <c r="U363" s="107" t="s">
        <v>270</v>
      </c>
      <c r="V363" s="107" t="s">
        <v>271</v>
      </c>
      <c r="W363" s="107" t="s">
        <v>272</v>
      </c>
      <c r="X363" s="4"/>
      <c r="Y363" s="16"/>
      <c r="Z363" s="1"/>
      <c r="AA363" s="1"/>
      <c r="AB363" s="1"/>
    </row>
    <row r="364" spans="1:28" s="102" customFormat="1" outlineLevel="2" x14ac:dyDescent="0.25">
      <c r="A364" s="1"/>
      <c r="B364" s="33"/>
      <c r="C364" s="76">
        <f>INT($C$309)+2</f>
        <v>3</v>
      </c>
      <c r="D364" s="4"/>
      <c r="E364" s="5">
        <v>0</v>
      </c>
      <c r="F364" s="5"/>
      <c r="G364" s="4"/>
      <c r="H364" s="61" t="s">
        <v>279</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25">
      <c r="A365" s="1"/>
      <c r="B365" s="33"/>
      <c r="C365" s="76">
        <f>INT($C$309)+2</f>
        <v>3</v>
      </c>
      <c r="D365" s="4"/>
      <c r="E365" s="5">
        <v>27</v>
      </c>
      <c r="F365" s="5"/>
      <c r="G365" s="4"/>
      <c r="H365" s="61" t="s">
        <v>280</v>
      </c>
      <c r="I365" s="149"/>
      <c r="J365" s="149"/>
      <c r="K365" s="2"/>
      <c r="L365" s="107"/>
      <c r="M365" s="2"/>
      <c r="N365" s="2"/>
      <c r="O365" s="32">
        <v>0.15</v>
      </c>
      <c r="P365" s="32">
        <v>0.1</v>
      </c>
      <c r="Q365" s="32">
        <v>0.05</v>
      </c>
      <c r="R365" s="32">
        <v>0.1</v>
      </c>
      <c r="S365" s="2"/>
      <c r="T365" s="32">
        <v>0.15</v>
      </c>
      <c r="U365" s="32">
        <v>0.1</v>
      </c>
      <c r="V365" s="32">
        <v>0.05</v>
      </c>
      <c r="W365" s="32">
        <v>0.1</v>
      </c>
      <c r="X365" s="4"/>
      <c r="Y365" s="16"/>
      <c r="Z365" s="1"/>
      <c r="AA365" s="1"/>
      <c r="AB365" s="1"/>
    </row>
    <row r="366" spans="1:28" s="130" customFormat="1" outlineLevel="2" x14ac:dyDescent="0.25">
      <c r="A366" s="1"/>
      <c r="B366" s="33"/>
      <c r="C366" s="76">
        <f>INT($C$309)+2</f>
        <v>3</v>
      </c>
      <c r="D366" s="4"/>
      <c r="E366" s="5">
        <v>54</v>
      </c>
      <c r="F366" s="5"/>
      <c r="G366" s="4"/>
      <c r="H366" s="61" t="s">
        <v>281</v>
      </c>
      <c r="I366" s="149"/>
      <c r="J366" s="149"/>
      <c r="K366" s="2"/>
      <c r="L366" s="107"/>
      <c r="M366" s="2"/>
      <c r="N366" s="2"/>
      <c r="O366" s="32">
        <v>-0.15</v>
      </c>
      <c r="P366" s="32">
        <v>-0.1</v>
      </c>
      <c r="Q366" s="32">
        <v>-0.05</v>
      </c>
      <c r="R366" s="32">
        <v>-0.1</v>
      </c>
      <c r="S366" s="2"/>
      <c r="T366" s="32">
        <v>-0.15</v>
      </c>
      <c r="U366" s="32">
        <v>-0.1</v>
      </c>
      <c r="V366" s="32">
        <v>-0.05</v>
      </c>
      <c r="W366" s="32">
        <v>-0.1</v>
      </c>
      <c r="X366" s="4"/>
      <c r="Y366" s="16"/>
      <c r="Z366" s="1"/>
      <c r="AA366" s="1"/>
      <c r="AB366" s="1"/>
    </row>
    <row r="367" spans="1:28" s="155" customFormat="1" outlineLevel="2" x14ac:dyDescent="0.2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0999999999999996" customHeight="1" outlineLevel="3" x14ac:dyDescent="0.2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0999999999999996" customHeight="1" outlineLevel="2" x14ac:dyDescent="0.2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0999999999999996" customHeight="1" outlineLevel="1" x14ac:dyDescent="0.2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0999999999999996" customHeight="1" x14ac:dyDescent="0.2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2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2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2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2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2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2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2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25">
      <c r="C379" s="75" t="s">
        <v>4</v>
      </c>
    </row>
  </sheetData>
  <mergeCells count="4">
    <mergeCell ref="J18:T18"/>
    <mergeCell ref="J21:T21"/>
    <mergeCell ref="R323:W325"/>
    <mergeCell ref="Q358:W358"/>
  </mergeCells>
  <phoneticPr fontId="14" type="noConversion"/>
  <conditionalFormatting sqref="I364:J366 I362:I363">
    <cfRule type="expression" dxfId="20" priority="75">
      <formula>($E362&gt;=I$320)</formula>
    </cfRule>
  </conditionalFormatting>
  <conditionalFormatting sqref="O364:O366">
    <cfRule type="expression" dxfId="19" priority="76">
      <formula>($E364&gt;=L$320)</formula>
    </cfRule>
  </conditionalFormatting>
  <conditionalFormatting sqref="T364:T366">
    <cfRule type="expression" dxfId="18" priority="83">
      <formula>($E364&gt;=P$320)</formula>
    </cfRule>
  </conditionalFormatting>
  <conditionalFormatting sqref="P366">
    <cfRule type="expression" dxfId="17" priority="149">
      <formula>(#REF!&gt;=L$320)</formula>
    </cfRule>
  </conditionalFormatting>
  <conditionalFormatting sqref="Q366 U366">
    <cfRule type="expression" dxfId="16" priority="150">
      <formula>(#REF!&gt;=L$320)</formula>
    </cfRule>
  </conditionalFormatting>
  <conditionalFormatting sqref="R366">
    <cfRule type="expression" dxfId="15" priority="152">
      <formula>(#REF!&gt;=L$320)</formula>
    </cfRule>
  </conditionalFormatting>
  <conditionalFormatting sqref="W366">
    <cfRule type="expression" dxfId="14" priority="153">
      <formula>(#REF!&gt;=P$320)</formula>
    </cfRule>
  </conditionalFormatting>
  <conditionalFormatting sqref="V366">
    <cfRule type="expression" dxfId="13" priority="154">
      <formula>(#REF!&gt;=P$320)</formula>
    </cfRule>
  </conditionalFormatting>
  <conditionalFormatting sqref="P365">
    <cfRule type="expression" dxfId="12" priority="155">
      <formula>(#REF!&gt;=L$320)</formula>
    </cfRule>
  </conditionalFormatting>
  <conditionalFormatting sqref="Q365 U365">
    <cfRule type="expression" dxfId="11" priority="156">
      <formula>(#REF!&gt;=L$320)</formula>
    </cfRule>
  </conditionalFormatting>
  <conditionalFormatting sqref="R365">
    <cfRule type="expression" dxfId="10" priority="158">
      <formula>(#REF!&gt;=L$320)</formula>
    </cfRule>
  </conditionalFormatting>
  <conditionalFormatting sqref="W365">
    <cfRule type="expression" dxfId="9" priority="159">
      <formula>(#REF!&gt;=P$320)</formula>
    </cfRule>
  </conditionalFormatting>
  <conditionalFormatting sqref="V365">
    <cfRule type="expression" dxfId="8" priority="160">
      <formula>(#REF!&gt;=P$320)</formula>
    </cfRule>
  </conditionalFormatting>
  <conditionalFormatting sqref="K364">
    <cfRule type="expression" dxfId="7" priority="161">
      <formula>(#REF!&gt;=J$320)</formula>
    </cfRule>
  </conditionalFormatting>
  <conditionalFormatting sqref="M364">
    <cfRule type="expression" dxfId="6" priority="162">
      <formula>(#REF!&gt;=J$320)</formula>
    </cfRule>
  </conditionalFormatting>
  <conditionalFormatting sqref="L364">
    <cfRule type="expression" dxfId="5" priority="163">
      <formula>(#REF!&gt;=J$320)</formula>
    </cfRule>
  </conditionalFormatting>
  <conditionalFormatting sqref="P364">
    <cfRule type="expression" dxfId="4" priority="164">
      <formula>(#REF!&gt;=L$320)</formula>
    </cfRule>
  </conditionalFormatting>
  <conditionalFormatting sqref="Q364 U364">
    <cfRule type="expression" dxfId="3" priority="165">
      <formula>(#REF!&gt;=L$320)</formula>
    </cfRule>
  </conditionalFormatting>
  <conditionalFormatting sqref="R364">
    <cfRule type="expression" dxfId="2" priority="167">
      <formula>(#REF!&gt;=L$320)</formula>
    </cfRule>
  </conditionalFormatting>
  <conditionalFormatting sqref="W364">
    <cfRule type="expression" dxfId="1" priority="168">
      <formula>(#REF!&gt;=P$320)</formula>
    </cfRule>
  </conditionalFormatting>
  <conditionalFormatting sqref="V364">
    <cfRule type="expression" dxfId="0" priority="169">
      <formula>(#REF!&gt;=P$320)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70">
        <f>INT($C$6)+1.045</f>
        <v>2.0449999999999999</v>
      </c>
      <c r="D18" s="4"/>
      <c r="E18" s="5"/>
      <c r="F18" s="5"/>
      <c r="G18" s="4"/>
      <c r="H18" s="2" t="s">
        <v>16</v>
      </c>
      <c r="I18" s="31">
        <v>1</v>
      </c>
      <c r="J18" s="187" t="s">
        <v>22</v>
      </c>
      <c r="K18" s="187"/>
      <c r="L18" s="187"/>
      <c r="M18" s="187"/>
      <c r="N18" s="187"/>
      <c r="O18" s="187"/>
      <c r="P18" s="187"/>
      <c r="Q18" s="187"/>
      <c r="R18" s="187"/>
      <c r="S18" s="187"/>
      <c r="T18" s="187"/>
      <c r="U18" s="187"/>
      <c r="V18" s="187"/>
      <c r="W18" s="187"/>
      <c r="X18" s="187"/>
      <c r="Y18" s="2"/>
      <c r="Z18" s="4"/>
      <c r="AA18" s="16"/>
      <c r="AB18" s="1"/>
      <c r="AC18" s="1"/>
      <c r="AD18" s="1"/>
    </row>
    <row r="19" spans="1:30"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70">
        <f>INT($C$6)+1.045</f>
        <v>2.0449999999999999</v>
      </c>
      <c r="D21" s="4"/>
      <c r="E21" s="5"/>
      <c r="F21" s="5"/>
      <c r="G21" s="4"/>
      <c r="H21" s="2" t="s">
        <v>17</v>
      </c>
      <c r="I21" s="23">
        <v>1</v>
      </c>
      <c r="J21" s="176" t="s">
        <v>34</v>
      </c>
      <c r="K21" s="177"/>
      <c r="L21" s="177"/>
      <c r="M21" s="177"/>
      <c r="N21" s="177"/>
      <c r="O21" s="177"/>
      <c r="P21" s="177"/>
      <c r="Q21" s="177"/>
      <c r="R21" s="177"/>
      <c r="S21" s="177"/>
      <c r="T21" s="177"/>
      <c r="U21" s="177"/>
      <c r="V21" s="177"/>
      <c r="W21" s="177"/>
      <c r="X21" s="188"/>
      <c r="Y21" s="2"/>
      <c r="Z21" s="4"/>
      <c r="AA21" s="16"/>
      <c r="AB21" s="1"/>
      <c r="AC21" s="1"/>
      <c r="AD21" s="1"/>
    </row>
    <row r="22" spans="1:30"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2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2021-03-11T04:40:54Z</dcterms:modified>
</cp:coreProperties>
</file>