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1EDB48B-187C-4138-B206-542210F7FBB2}" xr6:coauthVersionLast="47" xr6:coauthVersionMax="47" xr10:uidLastSave="{00000000-0000-0000-0000-000000000000}"/>
  <bookViews>
    <workbookView xWindow="210" yWindow="495" windowWidth="27705" windowHeight="1563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StructuralSA!$M$119</definedName>
    <definedName name="i_fs_create_pkl" localSheetId="2">StructuralSA!$M$118</definedName>
    <definedName name="i_fs_use_number">StructuralSA!$M$117</definedName>
    <definedName name="i_fs_use_pkl" localSheetId="2">StructuralSA!$M$116</definedName>
    <definedName name="i_fvp_mask_dams">StructuralSA!$N$43:$O$43</definedName>
    <definedName name="i_fvp_mask_offs">StructuralSA!$J$52:$L$52</definedName>
    <definedName name="i_fvp4_date_i">StructuralSA!$O$45:$O$47</definedName>
    <definedName name="i_generate_with_t" localSheetId="2">StructuralSA!$P$117</definedName>
    <definedName name="i_i_pos">Stock!$I$50</definedName>
    <definedName name="i_idx_k" localSheetId="0">General!$M$80:$M$113</definedName>
    <definedName name="i_idx_k1" localSheetId="0">General!$I$80:$I$96</definedName>
    <definedName name="i_idx_k2" localSheetId="0">General!$K$80:$K$96</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StructuralSA!$I$151</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StructuralSA!$J$154:$S$154</definedName>
    <definedName name="i_nv_upper_p6">StructuralSA!$J$155:$S$155</definedName>
    <definedName name="i_p_pos">Stock!$I$55</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StructuralSA!$I$123:$I$130</definedName>
    <definedName name="i_rev_trait_name" localSheetId="2">StructuralSA!$H$123:$H$130</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9" i="25" l="1"/>
  <c r="C110" i="24"/>
  <c r="C111" i="24"/>
  <c r="C112" i="24"/>
  <c r="C113" i="24"/>
  <c r="H66" i="24"/>
  <c r="C119" i="24"/>
  <c r="C118" i="24"/>
  <c r="C117" i="24"/>
  <c r="C116" i="24"/>
  <c r="C115" i="24"/>
  <c r="C114" i="24"/>
  <c r="C80" i="24"/>
  <c r="C79" i="24"/>
  <c r="C78" i="24"/>
  <c r="C77" i="24"/>
  <c r="C76" i="24"/>
  <c r="C73" i="24"/>
  <c r="C72" i="24"/>
  <c r="C71" i="24"/>
  <c r="C70" i="24"/>
  <c r="C69" i="24"/>
  <c r="C68" i="24"/>
  <c r="C67" i="24"/>
  <c r="C64" i="24"/>
  <c r="C63" i="24"/>
  <c r="C62" i="24"/>
  <c r="H108" i="25" l="1"/>
  <c r="C313" i="12"/>
  <c r="C156" i="25" l="1"/>
  <c r="C146" i="25"/>
  <c r="C80" i="25"/>
  <c r="C79" i="25"/>
  <c r="C78" i="25"/>
  <c r="C77" i="25"/>
  <c r="C76" i="25"/>
  <c r="C75" i="25"/>
  <c r="C74" i="25"/>
  <c r="C92" i="25"/>
  <c r="C91" i="25"/>
  <c r="C120" i="25"/>
  <c r="C118" i="25"/>
  <c r="C117" i="25"/>
  <c r="C116" i="25"/>
  <c r="C115" i="25"/>
  <c r="C155" i="25"/>
  <c r="C154" i="25"/>
  <c r="C153" i="25"/>
  <c r="C152" i="25"/>
  <c r="C151" i="25"/>
  <c r="C150" i="25"/>
  <c r="C162" i="25"/>
  <c r="C161" i="25"/>
  <c r="C160" i="25"/>
  <c r="C159" i="25"/>
  <c r="C158" i="25"/>
  <c r="C157" i="25"/>
  <c r="C147" i="25"/>
  <c r="C145" i="25"/>
  <c r="C144" i="25"/>
  <c r="C143" i="25"/>
  <c r="C140" i="25"/>
  <c r="C139" i="25"/>
  <c r="C138" i="25"/>
  <c r="C130" i="25"/>
  <c r="C129" i="25"/>
  <c r="C128" i="25"/>
  <c r="C137" i="25"/>
  <c r="C136" i="25"/>
  <c r="C135" i="25"/>
  <c r="C134" i="25"/>
  <c r="C133" i="25"/>
  <c r="C132" i="25"/>
  <c r="C131" i="25"/>
  <c r="C127" i="25"/>
  <c r="C126" i="25"/>
  <c r="C125" i="25"/>
  <c r="C124" i="25"/>
  <c r="C123" i="25"/>
  <c r="C122" i="25"/>
  <c r="C121" i="25"/>
  <c r="C112" i="25"/>
  <c r="C111" i="25"/>
  <c r="C110" i="25"/>
  <c r="C109" i="25"/>
  <c r="C106" i="25"/>
  <c r="C105" i="25"/>
  <c r="C104" i="25"/>
  <c r="H142"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1" i="25"/>
  <c r="C148" i="25" s="1"/>
  <c r="C113" i="25" l="1"/>
  <c r="C149"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19"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7"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1" authorId="1" shapeId="0" xr:uid="{B39EFDC6-7ABB-4808-93B1-2819F2755236}">
      <text>
        <r>
          <rPr>
            <b/>
            <sz val="9"/>
            <color indexed="81"/>
            <rFont val="Tahoma"/>
            <family val="2"/>
          </rPr>
          <t>John:</t>
        </r>
        <r>
          <rPr>
            <sz val="9"/>
            <color indexed="81"/>
            <rFont val="Tahoma"/>
            <family val="2"/>
          </rPr>
          <t xml:space="preserve">
</t>
        </r>
      </text>
    </comment>
    <comment ref="H154"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5"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<sst xmlns="http://schemas.openxmlformats.org/spreadsheetml/2006/main" count="670" uniqueCount="358">
  <si>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</si>
  <si>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</si>
  <si>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</si>
  <si>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</si>
  <si>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</si>
  <si>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</si>
  <si>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</si>
  <si>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</si>
  <si>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</si>
  <si>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</si>
  <si>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</si>
  <si>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</si>
  <si>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</si>
  <si>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</si>
  <si>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</si>
  <si>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</si>
  <si>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</si>
  <si>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</si>
  <si>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</si>
  <si>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</si>
  <si>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</si>
  <si>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</si>
  <si>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</si>
  <si>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</si>
  <si>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</si>
  <si>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</si>
  <si>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</si>
  <si>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</si>
  <si>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</si>
  <si>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</si>
  <si>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</si>
  <si>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</si>
  <si>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</si>
  <si>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</si>
  <si>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</si>
  <si>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</si>
  <si>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</si>
  <si>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</si>
  <si>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</si>
  <si>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</si>
  <si>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</si>
  <si>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</si>
  <si>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</si>
  <si>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</si>
  <si>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</si>
  <si>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</si>
  <si>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</si>
  <si>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</si>
  <si>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</si>
  <si>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</si>
  <si>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</si>
  <si>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</si>
  <si>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</si>
  <si>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</si>
  <si>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</si>
  <si>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</si>
  <si>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</si>
  <si>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</si>
  <si>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</si>
  <si>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</si>
  <si>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</si>
  <si>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</si>
  <si>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</si>
  <si>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</si>
  <si>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</si>
  <si>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</si>
  <si>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</si>
  <si>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</si>
  <si>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</si>
  <si>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</si>
  <si>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</si>
  <si>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</si>
  <si>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</si>
  <si>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</si>
  <si>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</si>
  <si>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</si>
  <si>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</si>
  <si>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</si>
  <si>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</si>
  <si>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</si>
  <si>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</si>
  <si>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</si>
  <si>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</si>
  <si>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</si>
  <si>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</si>
  <si>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</si>
  <si>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</si>
  <si>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</si>
  <si>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</si>
  <si>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</si>
  <si>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</si>
  <si>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</si>
  <si>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</si>
  <si>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</si>
  <si>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</si>
  <si>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</si>
  <si>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</si>
  <si>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</si>
  <si>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</si>
  <si>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</si>
  <si>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</si>
  <si>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</si>
  <si>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</si>
  <si>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</si>
  <si>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</si>
  <si>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</si>
  <si>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</si>
  <si>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</si>
  <si>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</si>
  <si>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</si>
  <si>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</si>
  <si>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</si>
  <si>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</si>
  <si>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</si>
  <si>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</si>
  <si>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</si>
  <si>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</si>
  <si>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</si>
  <si>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</si>
  <si>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</si>
  <si>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</si>
  <si>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</si>
  <si>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</si>
  <si>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</si>
  <si>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</si>
  <si>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</si>
  <si>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</si>
  <si>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</si>
  <si>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</si>
  <si>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</si>
  <si>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</si>
  <si>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</si>
  <si>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</si>
  <si>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</si>
  <si>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</si>
  <si>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</si>
  <si>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</si>
  <si>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</si>
  <si>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</si>
  <si>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</si>
  <si>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</si>
  <si>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</si>
  <si>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</si>
  <si>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</si>
  <si>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</si>
  <si>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</si>
  <si>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</si>
  <si>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</si>
  <si>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</si>
  <si>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</si>
  <si>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</si>
  <si>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</si>
  <si>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</si>
  <si>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</si>
  <si>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</si>
  <si>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</si>
  <si>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</si>
  <si>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</si>
  <si>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</si>
  <si>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</si>
  <si>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</si>
  <si>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</si>
  <si>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</si>
  <si>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</si>
  <si>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</si>
  <si>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</si>
  <si>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</si>
  <si>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</si>
  <si>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</si>
  <si>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</si>
  <si>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</si>
  <si>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</si>
  <si>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</si>
  <si>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</si>
  <si>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</si>
  <si>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</si>
  <si>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</si>
  <si>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</si>
  <si>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</si>
  <si>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</si>
  <si>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</si>
  <si>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</si>
  <si>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</si>
  <si>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</si>
  <si>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</si>
  <si>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</si>
  <si>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</si>
  <si>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</si>
  <si>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</si>
  <si>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</si>
  <si>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</si>
  <si>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</si>
  <si>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</si>
  <si>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</si>
  <si>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</si>
  <si>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</si>
  <si>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</si>
  <si>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</si>
  <si>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</si>
  <si>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</si>
  <si>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</si>
  <si>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</si>
  <si>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</si>
  <si>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</si>
  <si>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</si>
  <si>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</si>
  <si>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</si>
  <si>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</si>
  <si>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</si>
  <si>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</si>
  <si>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</si>
  <si>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</si>
  <si>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</si>
  <si>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</si>
  <si>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</si>
  <si>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</si>
  <si>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</si>
  <si>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</si>
  <si>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</si>
  <si>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</si>
  <si>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</si>
  <si>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</si>
  <si>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</si>
  <si>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</si>
  <si>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</si>
  <si>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</si>
  <si>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</si>
  <si>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</si>
  <si>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</si>
  <si>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</si>
  <si>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</si>
  <si>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</si>
  <si>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</si>
  <si>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</si>
  <si>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</si>
  <si>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</si>
  <si>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</si>
  <si>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</si>
  <si>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</si>
  <si>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</si>
  <si>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</si>
  <si>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</si>
  <si>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</si>
  <si>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</si>
  <si>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</si>
  <si>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</si>
  <si>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</si>
  <si>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</si>
  <si>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</si>
  <si>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</si>
  <si>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</si>
  <si>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</si>
  <si>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</si>
  <si>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</si>
  <si>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</si>
  <si>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</si>
  <si>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</si>
  <si>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</si>
  <si>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</si>
  <si>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</si>
  <si>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</si>
  <si>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</si>
  <si>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</si>
  <si>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</si>
  <si>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</si>
  <si>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</si>
  <si>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</si>
  <si>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</si>
  <si>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</si>
  <si>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</si>
  <si>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</si>
  <si>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</si>
  <si>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</si>
  <si>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</si>
  <si>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</si>
  <si>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</si>
  <si>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</si>
  <si>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</si>
  <si>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</si>
  <si>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</si>
  <si>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</si>
  <si>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</si>
  <si>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</si>
  <si>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</si>
  <si>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</si>
  <si>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</si>
  <si>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</si>
  <si>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</si>
  <si>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</si>
  <si>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</si>
  <si>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</si>
  <si>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</si>
  <si>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</si>
  <si>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</si>
  <si>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</si>
  <si>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</si>
  <si>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</si>
  <si>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</si>
  <si>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</si>
  <si>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</si>
  <si>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</si>
  <si>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</si>
  <si>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</si>
  <si>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</si>
  <si>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</si>
  <si>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</si>
  <si>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</si>
  <si>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</si>
  <si>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</si>
  <si>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</si>
  <si>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</si>
  <si>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</si>
  <si>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</si>
  <si>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</si>
  <si>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</si>
  <si>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</si>
  <si>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</si>
  <si>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</si>
  <si>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</si>
  <si>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</si>
  <si>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</si>
  <si>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</si>
  <si>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</si>
  <si>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</si>
  <si>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</si>
  <si>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</si>
  <si>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</si>
  <si>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</si>
  <si>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</si>
  <si>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</si>
  <si>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</si>
  <si>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</si>
  <si>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</si>
  <si>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</si>
  <si>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</si>
  <si>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</si>
  <si>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</si>
  <si>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</si>
  <si>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</si>
  <si>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</si>
  <si>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</si>
  <si>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</si>
  <si>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</si>
  <si>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</si>
  <si>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</si>
  <si>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</si>
  <si>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</si>
  <si>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</si>
  <si>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</si>
  <si>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</si>
  <si>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</si>
  <si>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</si>
  <si>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</si>
  <si>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</si>
  <si>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fs_create_number</t>
  </si>
  <si>
    <t>fs_use_number</t>
  </si>
  <si>
    <t>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</si>
  <si>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18Mar22: Change the default r2_inc to False now that a pickled feed supply is working.
20May21: Make the extra nut_spread_g1 = 0.1
1Apr19: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</si>
</sst>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8">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91" activePane="bottomRight" state="frozen"/>
      <selection activeCell="A6" sqref="A6"/>
      <selection pane="topRight" activeCell="J6" sqref="J6"/>
      <selection pane="bottomLeft" activeCell="A21" sqref="A21"/>
      <selection pane="bottomRight" activeCell="Q99" sqref="Q9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91" t="s">
        <v>298</v>
      </c>
      <c r="K13" s="192"/>
      <c r="L13" s="192"/>
      <c r="M13" s="192"/>
      <c r="N13" s="192"/>
      <c r="O13" s="192"/>
      <c r="P13" s="192"/>
      <c r="Q13" s="192"/>
      <c r="R13" s="192"/>
      <c r="S13" s="192"/>
      <c r="T13" s="193"/>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94" t="s">
        <v>299</v>
      </c>
      <c r="K14" s="195"/>
      <c r="L14" s="195"/>
      <c r="M14" s="195"/>
      <c r="N14" s="195"/>
      <c r="O14" s="195"/>
      <c r="P14" s="195"/>
      <c r="Q14" s="195"/>
      <c r="R14" s="195"/>
      <c r="S14" s="195"/>
      <c r="T14" s="195"/>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311</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304</v>
      </c>
      <c r="I56" s="101" t="s">
        <v>305</v>
      </c>
      <c r="J56" s="101" t="s">
        <v>306</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4" si="3">INT($C$31)+2</f>
        <v>3</v>
      </c>
      <c r="D77" s="4"/>
      <c r="E77" s="5"/>
      <c r="F77" s="5"/>
      <c r="G77" s="4"/>
      <c r="H77" s="2" t="s">
        <v>312</v>
      </c>
      <c r="I77" s="2"/>
      <c r="J77" s="2" t="s">
        <v>350</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313</v>
      </c>
      <c r="J79" s="2"/>
      <c r="K79" s="186" t="s">
        <v>314</v>
      </c>
      <c r="L79" s="2"/>
      <c r="M79" s="186" t="s">
        <v>315</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316</v>
      </c>
      <c r="J80" s="190"/>
      <c r="K80" s="187" t="s">
        <v>317</v>
      </c>
      <c r="L80" s="190"/>
      <c r="M80" s="187" t="s">
        <v>317</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318</v>
      </c>
      <c r="J81" s="190"/>
      <c r="K81" s="188" t="s">
        <v>319</v>
      </c>
      <c r="L81" s="190"/>
      <c r="M81" s="188" t="s">
        <v>319</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320</v>
      </c>
      <c r="J82" s="190"/>
      <c r="K82" s="188" t="s">
        <v>321</v>
      </c>
      <c r="L82" s="190"/>
      <c r="M82" s="188" t="s">
        <v>316</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322</v>
      </c>
      <c r="J83" s="190"/>
      <c r="K83" s="188" t="s">
        <v>323</v>
      </c>
      <c r="L83" s="190"/>
      <c r="M83" s="188" t="s">
        <v>318</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324</v>
      </c>
      <c r="J84" s="190"/>
      <c r="K84" s="188" t="s">
        <v>325</v>
      </c>
      <c r="L84" s="190"/>
      <c r="M84" s="188" t="s">
        <v>320</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326</v>
      </c>
      <c r="J85" s="190"/>
      <c r="K85" s="188" t="s">
        <v>327</v>
      </c>
      <c r="L85" s="190"/>
      <c r="M85" s="188" t="s">
        <v>322</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328</v>
      </c>
      <c r="J86" s="190"/>
      <c r="K86" s="188" t="s">
        <v>329</v>
      </c>
      <c r="L86" s="190"/>
      <c r="M86" s="188" t="s">
        <v>324</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330</v>
      </c>
      <c r="J87" s="190"/>
      <c r="K87" s="188" t="s">
        <v>331</v>
      </c>
      <c r="L87" s="190"/>
      <c r="M87" s="188" t="s">
        <v>323</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332</v>
      </c>
      <c r="J88" s="190"/>
      <c r="K88" s="188" t="s">
        <v>333</v>
      </c>
      <c r="L88" s="190"/>
      <c r="M88" s="188" t="s">
        <v>325</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334</v>
      </c>
      <c r="J89" s="190"/>
      <c r="K89" s="188" t="s">
        <v>335</v>
      </c>
      <c r="L89" s="190"/>
      <c r="M89" s="188" t="s">
        <v>327</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336</v>
      </c>
      <c r="J90" s="190"/>
      <c r="K90" s="188" t="s">
        <v>337</v>
      </c>
      <c r="L90" s="190"/>
      <c r="M90" s="188" t="s">
        <v>326</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338</v>
      </c>
      <c r="J91" s="190"/>
      <c r="K91" s="188" t="s">
        <v>339</v>
      </c>
      <c r="L91" s="190"/>
      <c r="M91" s="188" t="s">
        <v>328</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340</v>
      </c>
      <c r="J92" s="190"/>
      <c r="K92" s="188" t="s">
        <v>341</v>
      </c>
      <c r="L92" s="190"/>
      <c r="M92" s="188" t="s">
        <v>321</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342</v>
      </c>
      <c r="J93" s="190"/>
      <c r="K93" s="188" t="s">
        <v>343</v>
      </c>
      <c r="L93" s="190"/>
      <c r="M93" s="188" t="s">
        <v>330</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344</v>
      </c>
      <c r="J94" s="190"/>
      <c r="K94" s="188" t="s">
        <v>345</v>
      </c>
      <c r="L94" s="190"/>
      <c r="M94" s="188" t="s">
        <v>332</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346</v>
      </c>
      <c r="J95" s="190"/>
      <c r="K95" s="188" t="s">
        <v>347</v>
      </c>
      <c r="L95" s="190"/>
      <c r="M95" s="188" t="s">
        <v>334</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348</v>
      </c>
      <c r="J96" s="190"/>
      <c r="K96" s="189" t="s">
        <v>349</v>
      </c>
      <c r="L96" s="190"/>
      <c r="M96" s="188" t="s">
        <v>336</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53"/>
      <c r="L97" s="172"/>
      <c r="M97" s="188" t="s">
        <v>338</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2"/>
      <c r="L98" s="172"/>
      <c r="M98" s="188" t="s">
        <v>329</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2"/>
      <c r="L99" s="172"/>
      <c r="M99" s="188" t="s">
        <v>331</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333</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335</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337</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339</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341</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343</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340</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342</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344</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345</v>
      </c>
      <c r="N109" s="55"/>
      <c r="O109" s="2"/>
      <c r="P109" s="2"/>
      <c r="Q109" s="2"/>
      <c r="R109" s="2"/>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172"/>
      <c r="M110" s="188" t="s">
        <v>347</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349</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346</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9" t="s">
        <v>348</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53"/>
      <c r="N114" s="2"/>
      <c r="O114" s="2"/>
      <c r="P114" s="2"/>
      <c r="Q114" s="2"/>
      <c r="R114" s="2"/>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2"/>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89" activePane="bottomRight" state="frozen"/>
      <selection activeCell="A6" sqref="A6"/>
      <selection pane="topRight" activeCell="J6" sqref="J6"/>
      <selection pane="bottomLeft" activeCell="A16" sqref="A16"/>
      <selection pane="bottomRight" activeCell="P99" sqref="P99"/>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44388</v>
      </c>
      <c r="J13" s="191" t="s">
        <v>353</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44580.5012369213</v>
      </c>
      <c r="J14" s="194" t="s">
        <v>352</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302</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303</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9"/>
  <sheetViews>
    <sheetView tabSelected="1" topLeftCell="A6" zoomScale="80" zoomScaleNormal="80" workbookViewId="0">
      <pane xSplit="9" ySplit="10" topLeftCell="J102" activePane="bottomRight" state="frozen"/>
      <selection activeCell="A6" sqref="A6"/>
      <selection pane="topRight" activeCell="J6" sqref="J6"/>
      <selection pane="bottomLeft" activeCell="A16" sqref="A16"/>
      <selection pane="bottomRight" activeCell="J14" sqref="J14:T14"/>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44637.790818518501</v>
      </c>
      <c r="J13" s="191" t="s">
        <v>356</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44638.685893287002</v>
      </c>
      <c r="J14" s="194" t="s">
        <v>357</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302</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303</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307</v>
      </c>
      <c r="L82" s="2" t="s">
        <v>238</v>
      </c>
      <c r="M82" s="2" t="s">
        <v>237</v>
      </c>
      <c r="N82" s="36" t="s">
        <v>307</v>
      </c>
      <c r="O82" s="2" t="s">
        <v>238</v>
      </c>
      <c r="P82" s="2"/>
      <c r="Q82" s="2"/>
      <c r="R82" s="2"/>
      <c r="S82" s="2" t="s">
        <v>237</v>
      </c>
      <c r="T82" s="36" t="s">
        <v>307</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2">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2"/>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2"/>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2"/>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3">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INT(MAX($C$115:$C$133))+1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308</v>
      </c>
      <c r="M116" s="31" t="b">
        <v>0</v>
      </c>
      <c r="N116" s="36"/>
      <c r="O116" s="36"/>
      <c r="P116" s="2"/>
      <c r="Q116" s="2"/>
      <c r="R116" s="2"/>
      <c r="S116" s="2"/>
      <c r="T116" s="26" t="s">
        <v>351</v>
      </c>
      <c r="U116" s="31" t="b">
        <v>0</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355</v>
      </c>
      <c r="M117" s="31">
        <v>0</v>
      </c>
      <c r="N117" s="36"/>
      <c r="O117" s="26" t="s">
        <v>310</v>
      </c>
      <c r="P117" s="31" t="b">
        <v>1</v>
      </c>
      <c r="Q117" s="2"/>
      <c r="R117" s="2"/>
      <c r="S117" s="2"/>
      <c r="T117" s="2"/>
      <c r="U117" s="2"/>
      <c r="V117" s="2"/>
      <c r="W117" s="2"/>
      <c r="X117" s="4"/>
      <c r="Y117" s="16"/>
      <c r="Z117" s="1"/>
      <c r="AA117" s="1"/>
      <c r="AB117" s="1"/>
    </row>
    <row r="118" spans="1:28" outlineLevel="3" x14ac:dyDescent="0.25">
      <c r="A118" s="1"/>
      <c r="B118" s="33"/>
      <c r="C118" s="73">
        <f>INT($C$108)+2</f>
        <v>3</v>
      </c>
      <c r="D118" s="4"/>
      <c r="E118" s="5"/>
      <c r="F118" s="5"/>
      <c r="G118" s="4"/>
      <c r="H118" s="26" t="s">
        <v>257</v>
      </c>
      <c r="I118" s="31">
        <v>0</v>
      </c>
      <c r="J118" s="36"/>
      <c r="K118" s="36"/>
      <c r="L118" s="26" t="s">
        <v>309</v>
      </c>
      <c r="M118" s="31" t="b">
        <v>0</v>
      </c>
      <c r="N118" s="36"/>
      <c r="O118" s="36"/>
      <c r="P118" s="2"/>
      <c r="Q118" s="2"/>
      <c r="R118" s="2"/>
      <c r="S118" s="2"/>
      <c r="T118" s="2"/>
      <c r="U118" s="2"/>
      <c r="V118" s="2"/>
      <c r="W118" s="2"/>
      <c r="X118" s="4"/>
      <c r="Y118" s="16"/>
      <c r="Z118" s="1"/>
      <c r="AA118" s="1"/>
      <c r="AB118" s="1"/>
    </row>
    <row r="119" spans="1:28" outlineLevel="3" x14ac:dyDescent="0.25">
      <c r="A119" s="1"/>
      <c r="B119" s="33"/>
      <c r="C119" s="73">
        <f>INT(C$108+3)</f>
        <v>4</v>
      </c>
      <c r="D119" s="4"/>
      <c r="E119" s="5"/>
      <c r="F119" s="5"/>
      <c r="G119" s="4"/>
      <c r="H119" s="172"/>
      <c r="I119" s="172"/>
      <c r="J119" s="172"/>
      <c r="K119" s="172"/>
      <c r="L119" s="26" t="s">
        <v>354</v>
      </c>
      <c r="M119" s="31">
        <v>0</v>
      </c>
      <c r="N119" s="172"/>
      <c r="O119" s="172"/>
      <c r="P119" s="172"/>
      <c r="Q119" s="172"/>
      <c r="R119" s="172"/>
      <c r="S119" s="2"/>
      <c r="T119" s="2"/>
      <c r="U119" s="2"/>
      <c r="V119" s="2"/>
      <c r="W119" s="2"/>
      <c r="X119" s="4"/>
      <c r="Y119" s="16"/>
      <c r="Z119" s="1"/>
      <c r="AA119" s="1"/>
      <c r="AB119" s="1"/>
    </row>
    <row r="120" spans="1:28" ht="5.0999999999999996" customHeight="1" outlineLevel="3" x14ac:dyDescent="0.25">
      <c r="A120" s="1"/>
      <c r="B120" s="33"/>
      <c r="C120" s="73">
        <f>INT($C$108)+3.005</f>
        <v>4.0049999999999999</v>
      </c>
      <c r="D120" s="4"/>
      <c r="E120" s="4"/>
      <c r="F120" s="4"/>
      <c r="G120" s="4"/>
      <c r="H120" s="83"/>
      <c r="I120" s="83"/>
      <c r="J120" s="83"/>
      <c r="K120" s="83"/>
      <c r="L120" s="83"/>
      <c r="M120" s="83"/>
      <c r="N120" s="83"/>
      <c r="O120" s="83"/>
      <c r="P120" s="83"/>
      <c r="Q120" s="83"/>
      <c r="R120" s="83"/>
      <c r="S120" s="83"/>
      <c r="T120" s="83"/>
      <c r="U120" s="83"/>
      <c r="V120" s="83"/>
      <c r="W120" s="83"/>
      <c r="X120" s="4" t="s">
        <v>3</v>
      </c>
      <c r="Y120" s="16"/>
      <c r="Z120" s="1"/>
      <c r="AA120" s="1"/>
      <c r="AB120" s="1"/>
    </row>
    <row r="121" spans="1:28" ht="5.0999999999999996" customHeight="1" outlineLevel="2" x14ac:dyDescent="0.25">
      <c r="A121" s="1"/>
      <c r="B121" s="33"/>
      <c r="C121" s="73">
        <f>INT($C$108)+2.005</f>
        <v>3.0049999999999999</v>
      </c>
      <c r="D121" s="4" t="s">
        <v>2</v>
      </c>
      <c r="E121" s="4"/>
      <c r="F121" s="4"/>
      <c r="G121" s="4"/>
      <c r="H121" s="58"/>
      <c r="I121" s="58"/>
      <c r="J121" s="58"/>
      <c r="K121" s="58"/>
      <c r="L121" s="58"/>
      <c r="M121" s="58"/>
      <c r="N121" s="58"/>
      <c r="O121" s="58"/>
      <c r="P121" s="58"/>
      <c r="Q121" s="58"/>
      <c r="R121" s="58"/>
      <c r="S121" s="58"/>
      <c r="T121" s="58"/>
      <c r="U121" s="58"/>
      <c r="V121" s="58"/>
      <c r="W121" s="58"/>
      <c r="X121" s="4"/>
      <c r="Y121" s="16"/>
      <c r="Z121" s="1"/>
      <c r="AA121" s="1"/>
      <c r="AB121" s="1"/>
    </row>
    <row r="122" spans="1:28" outlineLevel="2" x14ac:dyDescent="0.25">
      <c r="A122" s="1"/>
      <c r="B122" s="33"/>
      <c r="C122" s="73">
        <f>INT($C$108)+2</f>
        <v>3</v>
      </c>
      <c r="D122" s="4"/>
      <c r="E122" s="5"/>
      <c r="F122" s="5"/>
      <c r="G122" s="4"/>
      <c r="H122" s="64" t="s">
        <v>259</v>
      </c>
      <c r="I122" s="64" t="s">
        <v>258</v>
      </c>
      <c r="J122" s="2"/>
      <c r="K122" s="2"/>
      <c r="L122" s="2"/>
      <c r="M122" s="2"/>
      <c r="N122" s="2"/>
      <c r="O122" s="2"/>
      <c r="P122" s="2"/>
      <c r="Q122" s="2"/>
      <c r="R122" s="2"/>
      <c r="S122" s="2"/>
      <c r="T122" s="2"/>
      <c r="U122" s="2"/>
      <c r="V122" s="2"/>
      <c r="W122" s="2"/>
      <c r="X122" s="4"/>
      <c r="Y122" s="16"/>
      <c r="Z122" s="1"/>
      <c r="AA122" s="1"/>
      <c r="AB122" s="1"/>
    </row>
    <row r="123" spans="1:28" outlineLevel="3" collapsed="1" x14ac:dyDescent="0.25">
      <c r="A123" s="1"/>
      <c r="B123" s="33"/>
      <c r="C123" s="73">
        <f>INT($C$108)+3</f>
        <v>4</v>
      </c>
      <c r="D123" s="4"/>
      <c r="E123" s="5">
        <v>0</v>
      </c>
      <c r="F123" s="5"/>
      <c r="G123" s="4"/>
      <c r="H123" s="31" t="s">
        <v>260</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1</v>
      </c>
      <c r="F124" s="5"/>
      <c r="G124" s="4"/>
      <c r="H124" s="31" t="s">
        <v>261</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2</v>
      </c>
      <c r="F125" s="5"/>
      <c r="G125" s="4"/>
      <c r="H125" s="31" t="s">
        <v>262</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3</v>
      </c>
      <c r="F126" s="5"/>
      <c r="G126" s="4"/>
      <c r="H126" s="31" t="s">
        <v>263</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INT(C$108+3)</f>
        <v>4</v>
      </c>
      <c r="D127" s="4"/>
      <c r="E127" s="5">
        <v>4</v>
      </c>
      <c r="F127" s="5"/>
      <c r="G127" s="4"/>
      <c r="H127" s="31" t="s">
        <v>264</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ref="C128:C130" si="4">INT(C$108+3)</f>
        <v>4</v>
      </c>
      <c r="D128" s="4"/>
      <c r="E128" s="5">
        <v>5</v>
      </c>
      <c r="F128" s="5"/>
      <c r="G128" s="4"/>
      <c r="H128" s="31" t="s">
        <v>265</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6</v>
      </c>
      <c r="F129" s="5"/>
      <c r="G129" s="4"/>
      <c r="H129" s="31" t="s">
        <v>267</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 t="shared" si="4"/>
        <v>4</v>
      </c>
      <c r="D130" s="4"/>
      <c r="E130" s="5">
        <v>7</v>
      </c>
      <c r="F130" s="5"/>
      <c r="G130" s="4"/>
      <c r="H130" s="31" t="s">
        <v>268</v>
      </c>
      <c r="I130" s="31" t="b">
        <v>0</v>
      </c>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outlineLevel="3" x14ac:dyDescent="0.25">
      <c r="A132" s="1"/>
      <c r="B132" s="33"/>
      <c r="C132" s="73">
        <f>INT(C$108+3)</f>
        <v>4</v>
      </c>
      <c r="D132" s="4"/>
      <c r="E132" s="5"/>
      <c r="F132" s="5"/>
      <c r="G132" s="4"/>
      <c r="H132" s="172"/>
      <c r="I132" s="172"/>
      <c r="J132" s="172"/>
      <c r="K132" s="172"/>
      <c r="L132" s="172"/>
      <c r="M132" s="172"/>
      <c r="N132" s="172"/>
      <c r="O132" s="172"/>
      <c r="P132" s="172"/>
      <c r="Q132" s="172"/>
      <c r="R132" s="172"/>
      <c r="S132" s="2"/>
      <c r="T132" s="2"/>
      <c r="U132" s="2"/>
      <c r="V132" s="2"/>
      <c r="W132" s="2"/>
      <c r="X132" s="4"/>
      <c r="Y132" s="16"/>
      <c r="Z132" s="1"/>
      <c r="AA132" s="1"/>
      <c r="AB132" s="1"/>
    </row>
    <row r="133" spans="1:28" ht="5.0999999999999996" customHeight="1" outlineLevel="3" x14ac:dyDescent="0.25">
      <c r="A133" s="1"/>
      <c r="B133" s="33"/>
      <c r="C133" s="73">
        <f>INT($C$108)+3.005</f>
        <v>4.0049999999999999</v>
      </c>
      <c r="D133" s="4"/>
      <c r="E133" s="4"/>
      <c r="F133" s="4"/>
      <c r="G133" s="4"/>
      <c r="H133" s="4"/>
      <c r="I133" s="4"/>
      <c r="J133" s="4"/>
      <c r="K133" s="4"/>
      <c r="L133" s="4"/>
      <c r="M133" s="4"/>
      <c r="N133" s="4"/>
      <c r="O133" s="4"/>
      <c r="P133" s="4"/>
      <c r="Q133" s="4"/>
      <c r="R133" s="4"/>
      <c r="S133" s="4"/>
      <c r="T133" s="4"/>
      <c r="U133" s="4"/>
      <c r="V133" s="4"/>
      <c r="W133" s="4"/>
      <c r="X133" s="4" t="s">
        <v>3</v>
      </c>
      <c r="Y133" s="16"/>
      <c r="Z133" s="1"/>
      <c r="AA133" s="1"/>
      <c r="AB133" s="1"/>
    </row>
    <row r="134" spans="1:28" ht="5.0999999999999996" customHeight="1" outlineLevel="2" x14ac:dyDescent="0.25">
      <c r="A134" s="1"/>
      <c r="B134" s="33"/>
      <c r="C134" s="73">
        <f>INT($C$108)+2.005</f>
        <v>3.0049999999999999</v>
      </c>
      <c r="D134" s="4"/>
      <c r="E134" s="4"/>
      <c r="F134" s="4"/>
      <c r="G134" s="4"/>
      <c r="H134" s="4"/>
      <c r="I134" s="4"/>
      <c r="J134" s="4"/>
      <c r="K134" s="4"/>
      <c r="L134" s="4"/>
      <c r="M134" s="4"/>
      <c r="N134" s="4"/>
      <c r="O134" s="4"/>
      <c r="P134" s="4"/>
      <c r="Q134" s="4"/>
      <c r="R134" s="4"/>
      <c r="S134" s="4"/>
      <c r="T134" s="4"/>
      <c r="U134" s="4"/>
      <c r="V134" s="4"/>
      <c r="W134" s="4"/>
      <c r="X134" s="4"/>
      <c r="Y134" s="16"/>
      <c r="Z134" s="1"/>
      <c r="AA134" s="1"/>
      <c r="AB134" s="1"/>
    </row>
    <row r="135" spans="1:28" ht="5.0999999999999996" customHeight="1" outlineLevel="1" x14ac:dyDescent="0.25">
      <c r="A135" s="1"/>
      <c r="B135" s="35"/>
      <c r="C135" s="76">
        <f>INT($C$108)+1.005</f>
        <v>2.0049999999999999</v>
      </c>
      <c r="D135" s="17"/>
      <c r="E135" s="17"/>
      <c r="F135" s="17"/>
      <c r="G135" s="17"/>
      <c r="H135" s="17"/>
      <c r="I135" s="17"/>
      <c r="J135" s="17"/>
      <c r="K135" s="17"/>
      <c r="L135" s="17"/>
      <c r="M135" s="17"/>
      <c r="N135" s="17"/>
      <c r="O135" s="17"/>
      <c r="P135" s="17"/>
      <c r="Q135" s="17"/>
      <c r="R135" s="17"/>
      <c r="S135" s="17"/>
      <c r="T135" s="17"/>
      <c r="U135" s="17"/>
      <c r="V135" s="17"/>
      <c r="W135" s="17"/>
      <c r="X135" s="17"/>
      <c r="Y135" s="18" t="s">
        <v>1</v>
      </c>
      <c r="Z135" s="1"/>
      <c r="AA135" s="1"/>
      <c r="AB135" s="1"/>
    </row>
    <row r="136" spans="1:28" ht="5.0999999999999996" customHeight="1" x14ac:dyDescent="0.25">
      <c r="A136" s="1"/>
      <c r="B136" s="19"/>
      <c r="C136" s="77">
        <f>INT($C$108)+0.005</f>
        <v>1.0049999999999999</v>
      </c>
      <c r="D136" s="19"/>
      <c r="E136" s="19"/>
      <c r="F136" s="19"/>
      <c r="G136" s="19"/>
      <c r="H136" s="19"/>
      <c r="I136" s="19"/>
      <c r="J136" s="19"/>
      <c r="K136" s="19"/>
      <c r="L136" s="19"/>
      <c r="M136" s="19"/>
      <c r="N136" s="19"/>
      <c r="O136" s="19"/>
      <c r="P136" s="19"/>
      <c r="Q136" s="19"/>
      <c r="R136" s="19"/>
      <c r="S136" s="19"/>
      <c r="T136" s="19"/>
      <c r="U136" s="19"/>
      <c r="V136" s="19"/>
      <c r="W136" s="19"/>
      <c r="X136" s="19"/>
      <c r="Y136" s="19"/>
      <c r="Z136" s="1"/>
      <c r="AA136" s="1"/>
      <c r="AB136" s="1"/>
    </row>
    <row r="137" spans="1:28" outlineLevel="2" x14ac:dyDescent="0.25">
      <c r="A137" s="1"/>
      <c r="B137" s="1"/>
      <c r="C137" s="73">
        <f>INT($C$108)+2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outlineLevel="2" x14ac:dyDescent="0.25">
      <c r="A138" s="1"/>
      <c r="B138" s="1"/>
      <c r="C138" s="73">
        <f>INT($C$142)+2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5.0999999999999996" customHeight="1" thickBot="1" x14ac:dyDescent="0.3">
      <c r="A139" s="1"/>
      <c r="B139" s="20"/>
      <c r="C139" s="74">
        <f>INT($C$142)+0.005</f>
        <v>1.0049999999999999</v>
      </c>
      <c r="D139" s="20"/>
      <c r="E139" s="20"/>
      <c r="F139" s="20"/>
      <c r="G139" s="20"/>
      <c r="H139" s="20"/>
      <c r="I139" s="20"/>
      <c r="J139" s="20"/>
      <c r="K139" s="20"/>
      <c r="L139" s="20"/>
      <c r="M139" s="20"/>
      <c r="N139" s="20"/>
      <c r="O139" s="20"/>
      <c r="P139" s="20"/>
      <c r="Q139" s="20"/>
      <c r="R139" s="20"/>
      <c r="S139" s="20"/>
      <c r="T139" s="20"/>
      <c r="U139" s="20"/>
      <c r="V139" s="20"/>
      <c r="W139" s="20"/>
      <c r="X139" s="20"/>
      <c r="Y139" s="20"/>
      <c r="Z139" s="1"/>
      <c r="AA139" s="1"/>
      <c r="AB139" s="1"/>
    </row>
    <row r="140" spans="1:28" ht="5.0999999999999996" customHeight="1" outlineLevel="1" x14ac:dyDescent="0.25">
      <c r="A140" s="1"/>
      <c r="B140" s="34" t="s">
        <v>21</v>
      </c>
      <c r="C140" s="75">
        <f>INT($C$142)+1.005</f>
        <v>2.0049999999999999</v>
      </c>
      <c r="D140" s="14"/>
      <c r="E140" s="14"/>
      <c r="F140" s="14"/>
      <c r="G140" s="14"/>
      <c r="H140" s="14"/>
      <c r="I140" s="14"/>
      <c r="J140" s="14"/>
      <c r="K140" s="14"/>
      <c r="L140" s="14"/>
      <c r="M140" s="14"/>
      <c r="N140" s="14"/>
      <c r="O140" s="14"/>
      <c r="P140" s="14"/>
      <c r="Q140" s="14"/>
      <c r="R140" s="14"/>
      <c r="S140" s="14"/>
      <c r="T140" s="14"/>
      <c r="U140" s="14"/>
      <c r="V140" s="14"/>
      <c r="W140" s="14"/>
      <c r="X140" s="14"/>
      <c r="Y140" s="15"/>
      <c r="Z140" s="1"/>
      <c r="AA140" s="1"/>
      <c r="AB140" s="1"/>
    </row>
    <row r="141" spans="1:28" outlineLevel="4" x14ac:dyDescent="0.25">
      <c r="A141" s="1"/>
      <c r="B141" s="33"/>
      <c r="C141" s="73">
        <f>INT(MAX($C$150:$C$158))+1</f>
        <v>5</v>
      </c>
      <c r="D141" s="3"/>
      <c r="E141" s="3"/>
      <c r="F141" s="3"/>
      <c r="G141" s="3"/>
      <c r="H141" s="27"/>
      <c r="I141" s="27"/>
      <c r="J141" s="27"/>
      <c r="K141" s="27"/>
      <c r="L141" s="27"/>
      <c r="M141" s="27"/>
      <c r="N141" s="27"/>
      <c r="O141" s="27"/>
      <c r="P141" s="27"/>
      <c r="Q141" s="27"/>
      <c r="R141" s="27"/>
      <c r="S141" s="27"/>
      <c r="T141" s="27"/>
      <c r="U141" s="27"/>
      <c r="V141" s="27"/>
      <c r="W141" s="27"/>
      <c r="X141" s="3"/>
      <c r="Y141" s="16"/>
      <c r="Z141" s="1"/>
      <c r="AA141" s="1"/>
      <c r="AB141" s="1"/>
    </row>
    <row r="142" spans="1:28" ht="18.75" x14ac:dyDescent="0.25">
      <c r="A142" s="1"/>
      <c r="B142" s="33"/>
      <c r="C142" s="73">
        <v>1.02</v>
      </c>
      <c r="D142" s="21"/>
      <c r="E142" s="24" t="s">
        <v>6</v>
      </c>
      <c r="F142" s="25"/>
      <c r="G142" s="12"/>
      <c r="H142" s="171" t="str">
        <f>COUNTIFS($B$1:$B142, "«")&amp;" Feed Pool definitions"</f>
        <v>5 Feed Pool definitions</v>
      </c>
      <c r="I142" s="6"/>
      <c r="J142" s="6"/>
      <c r="K142" s="6"/>
      <c r="L142" s="6"/>
      <c r="M142" s="6"/>
      <c r="N142" s="6"/>
      <c r="O142" s="6"/>
      <c r="P142" s="6"/>
      <c r="Q142" s="6"/>
      <c r="R142" s="6"/>
      <c r="S142" s="6"/>
      <c r="T142" s="6"/>
      <c r="U142" s="6"/>
      <c r="V142" s="6"/>
      <c r="W142" s="6"/>
      <c r="X142" s="10"/>
      <c r="Y142" s="16"/>
      <c r="Z142" s="1"/>
      <c r="AA142" s="1"/>
      <c r="AB142" s="1"/>
    </row>
    <row r="143" spans="1:28" ht="18.75" outlineLevel="1" x14ac:dyDescent="0.25">
      <c r="A143" s="1"/>
      <c r="B143" s="33"/>
      <c r="C143" s="73">
        <f>INT($C$142)+1.02</f>
        <v>2.02</v>
      </c>
      <c r="D143" s="21"/>
      <c r="E143" s="24" t="s">
        <v>10</v>
      </c>
      <c r="F143" s="28">
        <v>1</v>
      </c>
      <c r="G143" s="13"/>
      <c r="H143" s="8" t="s">
        <v>297</v>
      </c>
      <c r="I143" s="7"/>
      <c r="J143" s="7"/>
      <c r="K143" s="7"/>
      <c r="L143" s="7"/>
      <c r="M143" s="7"/>
      <c r="N143" s="7"/>
      <c r="O143" s="7"/>
      <c r="P143" s="7"/>
      <c r="Q143" s="7"/>
      <c r="R143" s="7"/>
      <c r="S143" s="7"/>
      <c r="T143" s="7"/>
      <c r="U143" s="7"/>
      <c r="V143" s="7"/>
      <c r="W143" s="7"/>
      <c r="X143" s="11"/>
      <c r="Y143" s="16"/>
      <c r="Z143" s="1"/>
      <c r="AA143" s="1"/>
      <c r="AB143" s="1"/>
    </row>
    <row r="144" spans="1:28" ht="5.0999999999999996" customHeight="1" outlineLevel="2" x14ac:dyDescent="0.25">
      <c r="A144" s="1"/>
      <c r="B144" s="33"/>
      <c r="C144" s="73">
        <f>INT($C$142)+2.005</f>
        <v>3.0049999999999999</v>
      </c>
      <c r="D144" s="3"/>
      <c r="E144" s="3"/>
      <c r="F144" s="3"/>
      <c r="G144" s="3"/>
      <c r="H144" s="3"/>
      <c r="I144" s="3"/>
      <c r="J144" s="3"/>
      <c r="K144" s="3"/>
      <c r="L144" s="3"/>
      <c r="M144" s="3"/>
      <c r="N144" s="3"/>
      <c r="O144" s="3"/>
      <c r="P144" s="3"/>
      <c r="Q144" s="3"/>
      <c r="R144" s="3"/>
      <c r="S144" s="3"/>
      <c r="T144" s="3"/>
      <c r="U144" s="3"/>
      <c r="V144" s="3"/>
      <c r="W144" s="3"/>
      <c r="X144" s="3"/>
      <c r="Y144" s="16"/>
      <c r="Z144" s="1"/>
      <c r="AA144" s="1"/>
      <c r="AB144" s="1"/>
    </row>
    <row r="145" spans="1:28" outlineLevel="2" x14ac:dyDescent="0.25">
      <c r="A145" s="1"/>
      <c r="B145" s="33"/>
      <c r="C145" s="73">
        <f>INT($C$142)+2</f>
        <v>3</v>
      </c>
      <c r="D145" s="3"/>
      <c r="E145" s="5"/>
      <c r="F145" s="5"/>
      <c r="G145" s="3"/>
      <c r="H145" s="29"/>
      <c r="I145" s="29"/>
      <c r="J145" s="65" t="s">
        <v>295</v>
      </c>
      <c r="K145" s="65"/>
      <c r="L145" s="65"/>
      <c r="M145" s="65"/>
      <c r="N145" s="65"/>
      <c r="O145" s="65"/>
      <c r="P145" s="65"/>
      <c r="Q145" s="65"/>
      <c r="R145" s="65"/>
      <c r="S145" s="65"/>
      <c r="T145" s="29"/>
      <c r="U145" s="29"/>
      <c r="V145" s="29"/>
      <c r="W145" s="29"/>
      <c r="X145" s="3"/>
      <c r="Y145" s="16"/>
      <c r="Z145" s="1"/>
      <c r="AA145" s="1"/>
      <c r="AB145" s="1"/>
    </row>
    <row r="146" spans="1:28" outlineLevel="2" x14ac:dyDescent="0.25">
      <c r="A146" s="1"/>
      <c r="B146" s="33"/>
      <c r="C146" s="73">
        <f>INT($C$142)+2</f>
        <v>3</v>
      </c>
      <c r="D146" s="3"/>
      <c r="E146" s="5"/>
      <c r="F146" s="5"/>
      <c r="G146" s="3"/>
      <c r="H146" s="29"/>
      <c r="I146" s="29"/>
      <c r="J146" s="29">
        <v>0</v>
      </c>
      <c r="K146" s="29">
        <v>1</v>
      </c>
      <c r="L146" s="29">
        <v>2</v>
      </c>
      <c r="M146" s="29">
        <v>3</v>
      </c>
      <c r="N146" s="29">
        <v>4</v>
      </c>
      <c r="O146" s="29">
        <v>5</v>
      </c>
      <c r="P146" s="29">
        <v>6</v>
      </c>
      <c r="Q146" s="29">
        <v>7</v>
      </c>
      <c r="R146" s="29">
        <v>8</v>
      </c>
      <c r="S146" s="29">
        <v>9</v>
      </c>
      <c r="T146" s="29"/>
      <c r="U146" s="29"/>
      <c r="V146" s="29"/>
      <c r="W146" s="29"/>
      <c r="X146" s="3"/>
      <c r="Y146" s="16"/>
      <c r="Z146" s="1"/>
      <c r="AA146" s="1"/>
      <c r="AB146" s="1"/>
    </row>
    <row r="147" spans="1:28" ht="9.75" customHeight="1" outlineLevel="2" x14ac:dyDescent="0.25">
      <c r="A147" s="1"/>
      <c r="B147" s="33" t="s">
        <v>20</v>
      </c>
      <c r="C147" s="73">
        <f>INT($C$142)+2.01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outlineLevel="4" x14ac:dyDescent="0.25">
      <c r="A148" s="1"/>
      <c r="B148" s="33"/>
      <c r="C148" s="73">
        <f>C$141</f>
        <v>5</v>
      </c>
      <c r="D148" s="4"/>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outlineLevel="4" x14ac:dyDescent="0.25">
      <c r="A149" s="1"/>
      <c r="B149" s="33" t="s">
        <v>19</v>
      </c>
      <c r="C149" s="73">
        <f>C$141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ht="5.0999999999999996" customHeight="1" outlineLevel="2" x14ac:dyDescent="0.25">
      <c r="A150" s="1"/>
      <c r="B150" s="33"/>
      <c r="C150" s="73">
        <f>INT($C$142)+2.005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outlineLevel="2" x14ac:dyDescent="0.25">
      <c r="A151" s="1"/>
      <c r="B151" s="33"/>
      <c r="C151" s="73">
        <f>INT($C$142)+2</f>
        <v>3</v>
      </c>
      <c r="D151" s="4"/>
      <c r="E151" s="5"/>
      <c r="F151" s="5"/>
      <c r="G151" s="4"/>
      <c r="H151" s="64" t="s">
        <v>289</v>
      </c>
      <c r="I151" s="31">
        <v>4</v>
      </c>
      <c r="J151" s="183" t="s">
        <v>293</v>
      </c>
      <c r="K151" s="2"/>
      <c r="L151" s="2"/>
      <c r="M151" s="2"/>
      <c r="N151" s="2"/>
      <c r="O151" s="2"/>
      <c r="P151" s="2"/>
      <c r="Q151" s="2"/>
      <c r="R151" s="2"/>
      <c r="S151" s="2"/>
      <c r="T151" s="2"/>
      <c r="U151" s="2"/>
      <c r="V151" s="2"/>
      <c r="W151" s="2"/>
      <c r="X151" s="4"/>
      <c r="Y151" s="16"/>
      <c r="Z151" s="1"/>
      <c r="AA151" s="1"/>
      <c r="AB151" s="1"/>
    </row>
    <row r="152" spans="1:28" outlineLevel="3" x14ac:dyDescent="0.25">
      <c r="A152" s="1"/>
      <c r="B152" s="33"/>
      <c r="C152" s="73">
        <f>INT($C$142)+3</f>
        <v>4</v>
      </c>
      <c r="D152" s="4"/>
      <c r="E152" s="5"/>
      <c r="F152" s="5"/>
      <c r="G152" s="4"/>
      <c r="H152" s="181"/>
      <c r="I152" s="2"/>
      <c r="J152" s="2"/>
      <c r="K152" s="2"/>
      <c r="L152" s="2"/>
      <c r="M152" s="2"/>
      <c r="N152" s="2"/>
      <c r="O152" s="2"/>
      <c r="P152" s="2"/>
      <c r="Q152" s="2"/>
      <c r="R152" s="2"/>
      <c r="S152" s="2"/>
      <c r="T152" s="2"/>
      <c r="U152" s="2"/>
      <c r="V152" s="2"/>
      <c r="W152" s="2"/>
      <c r="X152" s="4"/>
      <c r="Y152" s="16"/>
      <c r="Z152" s="1"/>
      <c r="AA152" s="1"/>
      <c r="AB152" s="1"/>
    </row>
    <row r="153" spans="1:28" outlineLevel="2" x14ac:dyDescent="0.25">
      <c r="A153" s="1"/>
      <c r="B153" s="33"/>
      <c r="C153" s="73">
        <f>INT($C$142)+2</f>
        <v>3</v>
      </c>
      <c r="D153" s="4"/>
      <c r="E153" s="5"/>
      <c r="F153" s="5"/>
      <c r="G153" s="4"/>
      <c r="H153" s="64" t="s">
        <v>294</v>
      </c>
      <c r="I153" s="2"/>
      <c r="J153" s="2"/>
      <c r="K153" s="2"/>
      <c r="L153" s="2"/>
      <c r="M153" s="2"/>
      <c r="N153" s="2"/>
      <c r="O153" s="2"/>
      <c r="P153" s="2"/>
      <c r="Q153" s="2"/>
      <c r="R153" s="2"/>
      <c r="S153" s="2"/>
      <c r="T153" s="2"/>
      <c r="U153" s="2"/>
      <c r="V153" s="2"/>
      <c r="W153" s="2"/>
      <c r="X153" s="4"/>
      <c r="Y153" s="16"/>
      <c r="Z153" s="1"/>
      <c r="AA153" s="1"/>
      <c r="AB153" s="1"/>
    </row>
    <row r="154" spans="1:28" outlineLevel="3" x14ac:dyDescent="0.25">
      <c r="A154" s="1"/>
      <c r="B154" s="33"/>
      <c r="C154" s="73">
        <f>INT($C$142)+3</f>
        <v>4</v>
      </c>
      <c r="D154" s="4"/>
      <c r="E154" s="5"/>
      <c r="F154" s="5"/>
      <c r="G154" s="4"/>
      <c r="H154" s="184" t="s">
        <v>301</v>
      </c>
      <c r="I154" s="2"/>
      <c r="J154" s="31">
        <v>3</v>
      </c>
      <c r="K154" s="31">
        <v>4</v>
      </c>
      <c r="L154" s="31">
        <v>6</v>
      </c>
      <c r="M154" s="31">
        <v>8</v>
      </c>
      <c r="N154" s="31">
        <v>9</v>
      </c>
      <c r="O154" s="31">
        <v>6</v>
      </c>
      <c r="P154" s="31">
        <v>5</v>
      </c>
      <c r="Q154" s="31">
        <v>4</v>
      </c>
      <c r="R154" s="31">
        <v>3.5</v>
      </c>
      <c r="S154" s="31">
        <v>3</v>
      </c>
      <c r="T154" s="2"/>
      <c r="U154" s="2"/>
      <c r="V154" s="2"/>
      <c r="W154" s="2"/>
      <c r="X154" s="4"/>
      <c r="Y154" s="16"/>
      <c r="Z154" s="1"/>
      <c r="AA154" s="1"/>
      <c r="AB154" s="1"/>
    </row>
    <row r="155" spans="1:28" outlineLevel="3" collapsed="1" x14ac:dyDescent="0.25">
      <c r="A155" s="1"/>
      <c r="B155" s="33"/>
      <c r="C155" s="73">
        <f>INT($C$142)+3</f>
        <v>4</v>
      </c>
      <c r="D155" s="4"/>
      <c r="E155" s="5"/>
      <c r="F155" s="5"/>
      <c r="G155" s="4"/>
      <c r="H155" s="184" t="s">
        <v>296</v>
      </c>
      <c r="I155" s="2"/>
      <c r="J155" s="31">
        <v>13.3</v>
      </c>
      <c r="K155" s="31">
        <v>13.3</v>
      </c>
      <c r="L155" s="31">
        <v>13.3</v>
      </c>
      <c r="M155" s="31">
        <v>13.3</v>
      </c>
      <c r="N155" s="31">
        <v>13.3</v>
      </c>
      <c r="O155" s="31">
        <v>13.3</v>
      </c>
      <c r="P155" s="31">
        <v>13.3</v>
      </c>
      <c r="Q155" s="31">
        <v>13.3</v>
      </c>
      <c r="R155" s="31">
        <v>13.3</v>
      </c>
      <c r="S155" s="31">
        <v>13.3</v>
      </c>
      <c r="T155" s="2"/>
      <c r="U155" s="2"/>
      <c r="V155" s="2"/>
      <c r="W155" s="2"/>
      <c r="X155" s="4"/>
      <c r="Y155" s="16"/>
      <c r="Z155" s="1"/>
      <c r="AA155" s="1"/>
      <c r="AB155" s="1"/>
    </row>
    <row r="156" spans="1:28" outlineLevel="3" x14ac:dyDescent="0.25">
      <c r="A156" s="1"/>
      <c r="B156" s="33"/>
      <c r="C156" s="73">
        <f>INT(C$142+3)</f>
        <v>4</v>
      </c>
      <c r="D156" s="4"/>
      <c r="E156" s="5"/>
      <c r="F156" s="5"/>
      <c r="G156" s="4"/>
      <c r="H156" s="172"/>
      <c r="I156" s="172"/>
      <c r="J156" s="172"/>
      <c r="K156" s="172"/>
      <c r="L156" s="172"/>
      <c r="M156" s="172"/>
      <c r="N156" s="172"/>
      <c r="O156" s="172"/>
      <c r="P156" s="172"/>
      <c r="Q156" s="172"/>
      <c r="R156" s="172"/>
      <c r="S156" s="172"/>
      <c r="T156" s="2"/>
      <c r="U156" s="2"/>
      <c r="V156" s="2"/>
      <c r="W156" s="2"/>
      <c r="X156" s="4"/>
      <c r="Y156" s="16"/>
      <c r="Z156" s="1"/>
      <c r="AA156" s="1"/>
      <c r="AB156" s="1"/>
    </row>
    <row r="157" spans="1:28" outlineLevel="3" x14ac:dyDescent="0.25">
      <c r="A157" s="1"/>
      <c r="B157" s="33"/>
      <c r="C157" s="73">
        <f>INT(C$142+3)</f>
        <v>4</v>
      </c>
      <c r="D157" s="4"/>
      <c r="E157" s="5"/>
      <c r="F157" s="5"/>
      <c r="G157" s="4"/>
      <c r="H157" s="172"/>
      <c r="I157" s="172"/>
      <c r="J157" s="172"/>
      <c r="K157" s="172"/>
      <c r="L157" s="172"/>
      <c r="M157" s="172"/>
      <c r="N157" s="172"/>
      <c r="O157" s="172"/>
      <c r="P157" s="172"/>
      <c r="Q157" s="172"/>
      <c r="R157" s="172"/>
      <c r="S157" s="2"/>
      <c r="T157" s="2"/>
      <c r="U157" s="2"/>
      <c r="V157" s="2"/>
      <c r="W157" s="2"/>
      <c r="X157" s="4"/>
      <c r="Y157" s="16"/>
      <c r="Z157" s="1"/>
      <c r="AA157" s="1"/>
      <c r="AB157" s="1"/>
    </row>
    <row r="158" spans="1:28" ht="5.0999999999999996" customHeight="1" outlineLevel="3" x14ac:dyDescent="0.25">
      <c r="A158" s="1"/>
      <c r="B158" s="33"/>
      <c r="C158" s="73">
        <f>INT($C$142)+3.005</f>
        <v>4.0049999999999999</v>
      </c>
      <c r="D158" s="4"/>
      <c r="E158" s="4"/>
      <c r="F158" s="4"/>
      <c r="G158" s="4"/>
      <c r="H158" s="4"/>
      <c r="I158" s="4"/>
      <c r="J158" s="4"/>
      <c r="K158" s="4"/>
      <c r="L158" s="4"/>
      <c r="M158" s="4"/>
      <c r="N158" s="4"/>
      <c r="O158" s="4"/>
      <c r="P158" s="4"/>
      <c r="Q158" s="4"/>
      <c r="R158" s="4"/>
      <c r="S158" s="4"/>
      <c r="T158" s="4"/>
      <c r="U158" s="4"/>
      <c r="V158" s="4"/>
      <c r="W158" s="4"/>
      <c r="X158" s="4" t="s">
        <v>3</v>
      </c>
      <c r="Y158" s="16"/>
      <c r="Z158" s="1"/>
      <c r="AA158" s="1"/>
      <c r="AB158" s="1"/>
    </row>
    <row r="159" spans="1:28" ht="5.0999999999999996" customHeight="1" outlineLevel="2" x14ac:dyDescent="0.25">
      <c r="A159" s="1"/>
      <c r="B159" s="33"/>
      <c r="C159" s="73">
        <f>INT($C$142)+2.005</f>
        <v>3.0049999999999999</v>
      </c>
      <c r="D159" s="4"/>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ht="5.0999999999999996" customHeight="1" outlineLevel="1" x14ac:dyDescent="0.25">
      <c r="A160" s="1"/>
      <c r="B160" s="35"/>
      <c r="C160" s="76">
        <f>INT($C$142)+1.005</f>
        <v>2.0049999999999999</v>
      </c>
      <c r="D160" s="17"/>
      <c r="E160" s="17"/>
      <c r="F160" s="17"/>
      <c r="G160" s="17"/>
      <c r="H160" s="17"/>
      <c r="I160" s="17"/>
      <c r="J160" s="17"/>
      <c r="K160" s="17"/>
      <c r="L160" s="17"/>
      <c r="M160" s="17"/>
      <c r="N160" s="17"/>
      <c r="O160" s="17"/>
      <c r="P160" s="17"/>
      <c r="Q160" s="17"/>
      <c r="R160" s="17"/>
      <c r="S160" s="17"/>
      <c r="T160" s="17"/>
      <c r="U160" s="17"/>
      <c r="V160" s="17"/>
      <c r="W160" s="17"/>
      <c r="X160" s="17"/>
      <c r="Y160" s="18" t="s">
        <v>1</v>
      </c>
      <c r="Z160" s="1"/>
      <c r="AA160" s="1"/>
      <c r="AB160" s="1"/>
    </row>
    <row r="161" spans="1:28" ht="5.0999999999999996" customHeight="1" x14ac:dyDescent="0.25">
      <c r="A161" s="1"/>
      <c r="B161" s="19"/>
      <c r="C161" s="77">
        <f>INT($C$142)+0.005</f>
        <v>1.0049999999999999</v>
      </c>
      <c r="D161" s="19"/>
      <c r="E161" s="19"/>
      <c r="F161" s="19"/>
      <c r="G161" s="19"/>
      <c r="H161" s="19"/>
      <c r="I161" s="19"/>
      <c r="J161" s="19"/>
      <c r="K161" s="19"/>
      <c r="L161" s="19"/>
      <c r="M161" s="19"/>
      <c r="N161" s="19"/>
      <c r="O161" s="19"/>
      <c r="P161" s="19"/>
      <c r="Q161" s="19"/>
      <c r="R161" s="19"/>
      <c r="S161" s="19"/>
      <c r="T161" s="19"/>
      <c r="U161" s="19"/>
      <c r="V161" s="19"/>
      <c r="W161" s="19"/>
      <c r="X161" s="19"/>
      <c r="Y161" s="19"/>
      <c r="Z161" s="1"/>
      <c r="AA161" s="1"/>
      <c r="AB161" s="1"/>
    </row>
    <row r="162" spans="1:28" outlineLevel="2" x14ac:dyDescent="0.25">
      <c r="A162" s="1"/>
      <c r="B162" s="1"/>
      <c r="C162" s="73">
        <f>INT($C$142)+2</f>
        <v>3</v>
      </c>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C169"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6" t="s">
        <v>22</v>
      </c>
      <c r="K18" s="196"/>
      <c r="L18" s="196"/>
      <c r="M18" s="196"/>
      <c r="N18" s="196"/>
      <c r="O18" s="196"/>
      <c r="P18" s="196"/>
      <c r="Q18" s="196"/>
      <c r="R18" s="196"/>
      <c r="S18" s="196"/>
      <c r="T18" s="196"/>
      <c r="U18" s="196"/>
      <c r="V18" s="196"/>
      <c r="W18" s="196"/>
      <c r="X18" s="196"/>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94" t="s">
        <v>34</v>
      </c>
      <c r="K21" s="195"/>
      <c r="L21" s="195"/>
      <c r="M21" s="195"/>
      <c r="N21" s="195"/>
      <c r="O21" s="195"/>
      <c r="P21" s="195"/>
      <c r="Q21" s="195"/>
      <c r="R21" s="195"/>
      <c r="S21" s="195"/>
      <c r="T21" s="195"/>
      <c r="U21" s="195"/>
      <c r="V21" s="195"/>
      <c r="W21" s="195"/>
      <c r="X21" s="197"/>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135</vt:i4>
      </vt:variant>
    </vt:vector>
  </HeadingPairs>
  <TitlesOfParts>
    <vt:vector size="139"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2022-03-18T08:29:05Z</dcterms:modified>
</cp:coreProperties>
</file>