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5A1A7390-51E9-45EE-94E8-7754A47AC83E}" xr6:coauthVersionLast="45" xr6:coauthVersionMax="45" xr10:uidLastSave="{00000000-0000-0000-0000-000000000000}"/>
  <bookViews>
    <workbookView xWindow="57480" yWindow="-120" windowWidth="29040" windowHeight="15840" activeTab="6"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Sheep Regions" sheetId="12" r:id="rId8"/>
    <sheet name="Mach" sheetId="2" r:id="rId9"/>
    <sheet name="Stubble" sheetId="6" r:id="rId10"/>
    <sheet name="Finance" sheetId="3" r:id="rId11"/>
    <sheet name="Report Settings" sheetId="13" r:id="rId12"/>
  </sheets>
  <externalReferences>
    <externalReference r:id="rId13"/>
    <externalReference r:id="rId14"/>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Mach!$B$9</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Stubble!$L$79</definedName>
    <definedName name="component_dmd">Stubble!$H$108:$M$116</definedName>
    <definedName name="CPDry" localSheetId="4">Annual!$V$295:$V$304</definedName>
    <definedName name="CPGrn" localSheetId="4">Annual!$X$269:$X$278</definedName>
    <definedName name="crop_monitoring">Labour!$E$119:$Q$131</definedName>
    <definedName name="daily_harvest_hours" localSheetId="8">Mach!$B$12</definedName>
    <definedName name="daily_hours">Labour!$G$48:$J$52</definedName>
    <definedName name="daily_seed_hours" localSheetId="8">Mach!$B$14</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Stubble!$H$86:$I$94</definedName>
    <definedName name="harvest_prep">Labour!$J$97:$K$99</definedName>
    <definedName name="hay_making_date" localSheetId="5">Crop!$I$77</definedName>
    <definedName name="hay_making_len" localSheetId="5">Crop!$I$79</definedName>
    <definedName name="i_hf">Stubble!$J$29</definedName>
    <definedName name="i_store_fec_rep">'Report Settings'!$J$18</definedName>
    <definedName name="i_store_lw_rep">'Report Settings'!$G$18</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General!$G$12:$H$17</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harv_gear">Mach!$B$7</definedName>
    <definedName name="number_seeding_gear" localSheetId="8">Mach!$B$5</definedName>
    <definedName name="option" localSheetId="8">Mach!$B$3</definedName>
    <definedName name="overdraw_limit" localSheetId="10">Finance!$B$2</definedName>
    <definedName name="overheads">General!$I$61:$J$70</definedName>
    <definedName name="own_seed">Crop!$P$405:$P$422</definedName>
    <definedName name="pad_size">General!$N$12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Stubble!$H$97:$I$105</definedName>
    <definedName name="quality_deterioration">Stubble!$H$119:$M$127</definedName>
    <definedName name="quantity_deterioration">Stubble!$N$86:$O$94</definedName>
    <definedName name="rail_cartage" localSheetId="1">General!$K$12</definedName>
    <definedName name="RIFOO" localSheetId="4">Annual!$K$18</definedName>
    <definedName name="road_cartage_distance" localSheetId="1">General!$K$14</definedName>
    <definedName name="season_info">General!$I$36:$K$37</definedName>
    <definedName name="seed_info">Crop!$G$437:$Q$455</definedName>
    <definedName name="seed_period_lengths" localSheetId="5">Crop!$I$32:$I$35</definedName>
    <definedName name="seed_prep">Labour!$S$97:$T$100</definedName>
    <definedName name="seeder_speed_lmu_adj" localSheetId="8">Mach!$A$33:$B$38</definedName>
    <definedName name="seeding_after_season_start" localSheetId="5">Crop!$I$39</definedName>
    <definedName name="seeding_fuel_lmu_adj" localSheetId="8">Mach!$A$19:$B$24</definedName>
    <definedName name="seeding_helper">Labour!$E$98</definedName>
    <definedName name="seeding_length">Annual!$J$112</definedName>
    <definedName name="seeding_occur" localSheetId="8">Mach!$B$17</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Mach!#REF!</definedName>
    <definedName name="start_harvest_crops" localSheetId="5">Crop!$H$64:$I$75</definedName>
    <definedName name="steady_state">General!$M$37</definedName>
    <definedName name="step_size">Stubble!$H$79</definedName>
    <definedName name="storage_cost_date">'Sup Feed'!$K$32</definedName>
    <definedName name="storage_grain">'[1]Sup Feed'!$I$26:$N$28</definedName>
    <definedName name="storage_type">'Sup Feed'!$I$13:$K$18</definedName>
    <definedName name="stub_cat_prop">Stubble!$H$130:$L$138</definedName>
    <definedName name="stub_cat_qual">Stubble!$H$141:$L$149</definedName>
    <definedName name="stub_handling_date" localSheetId="8">Mach!$B$45</definedName>
    <definedName name="stub_handling_length" localSheetId="8">Mach!$B$47</definedName>
    <definedName name="stubble_handling" localSheetId="9">Stubble!$G$49:$H$60</definedName>
    <definedName name="super">Labour!$O$69:$P$73</definedName>
    <definedName name="tax">Labour!$F$69:$G$72</definedName>
    <definedName name="test" localSheetId="7">'Sheep Regions'!$B$3:$E$9</definedName>
    <definedName name="tillage_maint" localSheetId="8">'[1]Mach 1'!$B$39</definedName>
    <definedName name="tillage_maint_lmu_adj" localSheetId="8">Mach!$A$26:$B$31</definedName>
    <definedName name="time_between_pad">'Sup Feed'!$O$57</definedName>
    <definedName name="time_fill_feeder">'Sup Feed'!$G$50:$I$53</definedName>
    <definedName name="Trampling" localSheetId="4">Annual!$J$68</definedName>
    <definedName name="trampling">Stubble!$N$97:$O$105</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5" l="1"/>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33" i="6" l="1"/>
  <c r="I385" i="1" l="1"/>
  <c r="I386" i="1"/>
  <c r="I387" i="1"/>
  <c r="I388" i="1"/>
  <c r="I389" i="1"/>
  <c r="I384" i="1"/>
  <c r="O127" i="1" l="1"/>
  <c r="N127" i="1"/>
  <c r="M127" i="1"/>
  <c r="L127" i="1"/>
  <c r="X200" i="1" l="1"/>
  <c r="Y200" i="1"/>
  <c r="Z200" i="1"/>
  <c r="AA200" i="1"/>
  <c r="X201" i="1"/>
  <c r="Y201" i="1"/>
  <c r="Z201" i="1"/>
  <c r="AA201" i="1"/>
  <c r="X202" i="1"/>
  <c r="Y202" i="1"/>
  <c r="Z202" i="1"/>
  <c r="AA202" i="1"/>
  <c r="J47" i="5" l="1"/>
  <c r="G49"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32" i="6" l="1"/>
  <c r="L133" i="6"/>
  <c r="L134" i="6"/>
  <c r="L135" i="6"/>
  <c r="L136" i="6"/>
  <c r="L137" i="6"/>
  <c r="L138" i="6"/>
  <c r="L131"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72" i="5" l="1"/>
  <c r="G74" i="5"/>
  <c r="M72" i="5"/>
  <c r="G187" i="1" l="1"/>
  <c r="E134" i="10" l="1"/>
  <c r="E87" i="10"/>
  <c r="E19" i="10"/>
  <c r="E59" i="10"/>
  <c r="E38" i="10"/>
  <c r="G458" i="1" l="1"/>
  <c r="G392" i="1" l="1"/>
  <c r="G63" i="6" l="1"/>
  <c r="G159"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N11" authorId="0" shapeId="0" xr:uid="{EC307752-6900-407C-9512-47F1EA894376}">
      <text>
        <r>
          <rPr>
            <b/>
            <sz val="9"/>
            <color indexed="81"/>
            <rFont val="Tahoma"/>
            <family val="2"/>
          </rPr>
          <t>Michael Young (21512438):</t>
        </r>
        <r>
          <rPr>
            <sz val="9"/>
            <color indexed="81"/>
            <rFont val="Tahoma"/>
            <family val="2"/>
          </rPr>
          <t xml:space="preserve">
Average paddock size - used to calibrate monitoring time.</t>
        </r>
      </text>
    </comment>
    <comment ref="J12" authorId="1"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J14" authorId="1" shapeId="0" xr:uid="{F1B92855-BD83-401B-9EE9-DF277379E254}">
      <text>
        <r>
          <rPr>
            <b/>
            <sz val="9"/>
            <color indexed="81"/>
            <rFont val="Tahoma"/>
            <family val="2"/>
          </rPr>
          <t>Michael Young:</t>
        </r>
        <r>
          <rPr>
            <sz val="9"/>
            <color indexed="81"/>
            <rFont val="Tahoma"/>
            <family val="2"/>
          </rPr>
          <t xml:space="preserve">
road cartage distance (km)</t>
        </r>
      </text>
    </comment>
    <comment ref="J36" authorId="1"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61" authorId="1"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charset val="1"/>
          </rPr>
          <t>Michael Young (21512438):</t>
        </r>
        <r>
          <rPr>
            <sz val="9"/>
            <color indexed="81"/>
            <rFont val="Tahoma"/>
            <charset val="1"/>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 ref="E118" authorId="0" shapeId="0" xr:uid="{77D6B486-ED55-4262-A332-0E3A89D6A697}">
      <text>
        <r>
          <rPr>
            <b/>
            <sz val="9"/>
            <color indexed="81"/>
            <rFont val="Tahoma"/>
            <charset val="1"/>
          </rPr>
          <t>Michael Young (21512438):</t>
        </r>
        <r>
          <rPr>
            <sz val="9"/>
            <color indexed="81"/>
            <rFont val="Tahoma"/>
            <charset val="1"/>
          </rPr>
          <t xml:space="preserve">
hrs per week required to monitor average sized paddock (input for average sized paddock in general!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7" authorId="0" shapeId="0" xr:uid="{FF72B4D8-D61F-453D-887F-18DAB546AD5F}">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9"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2"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4"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7"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9"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6"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3"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49"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49"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79"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79"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85"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85"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96"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96"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07"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08"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12" authorId="0" shapeId="0" xr:uid="{57F02848-1BF2-4441-892B-02350168CEC6}">
      <text>
        <r>
          <rPr>
            <b/>
            <sz val="9"/>
            <color indexed="81"/>
            <rFont val="Tahoma"/>
            <family val="2"/>
          </rPr>
          <t>Michael Young:</t>
        </r>
        <r>
          <rPr>
            <sz val="9"/>
            <color indexed="81"/>
            <rFont val="Tahoma"/>
            <family val="2"/>
          </rPr>
          <t xml:space="preserve">
canola has no sheath</t>
        </r>
      </text>
    </comment>
    <comment ref="J116"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18"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29"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0"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<sst xmlns="http://schemas.openxmlformats.org/spreadsheetml/2006/main" count="1532" uniqueCount="557">
  <si>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</si>
  <si>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</si>
  <si>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</si>
  <si>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</si>
  <si>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</si>
  <si>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</si>
  <si>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</si>
  <si>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</si>
  <si>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</si>
  <si>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</si>
  <si>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</si>
  <si>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</si>
  <si>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</si>
  <si>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</si>
  <si>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</si>
  <si>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</si>
  <si>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</si>
  <si>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</si>
  <si>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</si>
  <si>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</si>
  <si>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</si>
  <si>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</si>
  <si>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</si>
  <si>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</si>
  <si>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</si>
  <si>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</si>
  <si>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</si>
  <si>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</si>
  <si>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</si>
  <si>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</si>
  <si>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</si>
  <si>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</si>
  <si>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</si>
  <si>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</si>
  <si>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</si>
  <si>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</si>
  <si>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</si>
  <si>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</si>
  <si>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</si>
  <si>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</si>
  <si>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</si>
  <si>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</si>
  <si>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</si>
  <si>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</si>
  <si>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</si>
  <si>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</si>
  <si>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</si>
  <si>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</si>
  <si>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</si>
  <si>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</si>
  <si>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</si>
  <si>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</si>
  <si>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</si>
  <si>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</si>
  <si>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</si>
  <si>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</si>
  <si>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</si>
  <si>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</si>
  <si>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</si>
  <si>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</si>
  <si>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</si>
  <si>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</si>
  <si>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</si>
  <si>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</si>
  <si>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</si>
  <si>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</si>
  <si>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</si>
  <si>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</si>
  <si>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</si>
  <si>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</si>
  <si>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</si>
  <si>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</si>
  <si>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</si>
  <si>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</si>
  <si>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</si>
  <si>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</si>
  <si>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</si>
  <si>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</si>
  <si>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</si>
  <si>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</si>
  <si>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</si>
  <si>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</si>
  <si>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</si>
  <si>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</si>
  <si>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</si>
  <si>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</si>
  <si>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</si>
  <si>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</si>
  <si>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</si>
  <si>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</si>
  <si>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</si>
  <si>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</si>
  <si>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</si>
  <si>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</si>
  <si>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</si>
  <si>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Machine hours</t>
  </si>
  <si>
    <t>ave_pad_distance</t>
  </si>
  <si>
    <t>daily_harvest_hours</t>
  </si>
  <si>
    <t>daily_seed_hours</t>
  </si>
  <si>
    <t>Seeder</t>
  </si>
  <si>
    <t>seeding_occur</t>
  </si>
  <si>
    <t>seeding_fuel_lmu_adj</t>
  </si>
  <si>
    <t>tillage_maint_lmu_adj</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</si>
  <si>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</si>
  <si>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</si>
  <si>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</si>
  <si>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</si>
  <si>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</si>
  <si>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</si>
  <si>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</si>
  <si>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</si>
  <si>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</si>
  <si>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</si>
  <si>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</si>
  <si>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</si>
  <si>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</si>
  <si>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</si>
  <si>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</si>
  <si>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</si>
  <si>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</si>
  <si>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</si>
  <si>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</si>
  <si>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</si>
  <si>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</si>
  <si>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</si>
  <si>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</si>
  <si>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</si>
  <si>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</si>
  <si>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</si>
  <si>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</si>
  <si>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</si>
  <si>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</si>
  <si>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</si>
  <si>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</si>
  <si>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</si>
  <si>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</si>
  <si>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</si>
  <si>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</si>
  <si>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</si>
  <si>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</si>
  <si>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</si>
  <si>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</si>
  <si>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</si>
  <si>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</si>
  <si>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</si>
  <si>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</si>
  <si>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</si>
  <si>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</si>
  <si>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</si>
  <si>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</si>
  <si>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</si>
  <si>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</si>
  <si>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</si>
  <si>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</si>
  <si>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</si>
  <si>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</si>
  <si>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</si>
  <si>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</si>
  <si>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</si>
  <si>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</si>
  <si>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</si>
  <si>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</si>
  <si>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</si>
  <si>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</si>
  <si>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</si>
  <si>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</si>
  <si>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</si>
  <si>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</si>
  <si>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</si>
  <si>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</si>
  <si>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</si>
  <si>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</si>
  <si>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</si>
  <si>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</si>
  <si>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</si>
  <si>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</si>
  <si>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</si>
  <si>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</si>
  <si>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</si>
  <si>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</si>
  <si>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</si>
  <si>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</si>
  <si>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</si>
  <si>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</si>
  <si>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</si>
  <si>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</si>
  <si>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</si>
  <si>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</si>
  <si>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</si>
  <si>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</si>
  <si>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</si>
  <si>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</si>
  <si>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</si>
  <si>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</si>
  <si>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</si>
  <si>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</si>
  <si>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</si>
  <si>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</si>
  <si>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</si>
  <si>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</si>
  <si>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</si>
  <si>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</si>
  <si>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</si>
  <si>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</si>
  <si>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</si>
  <si>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</si>
  <si>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</si>
  <si>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</si>
  <si>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</si>
  <si>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</si>
  <si>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</si>
  <si>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</si>
  <si>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</si>
  <si>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</si>
  <si>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</si>
  <si>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</si>
  <si>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</si>
  <si>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</si>
  <si>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</si>
  <si>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</si>
  <si>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</si>
  <si>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</si>
  <si>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</si>
  <si>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</si>
  <si>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</si>
  <si>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</si>
  <si>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</si>
  <si>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</si>
  <si>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</si>
  <si>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</si>
  <si>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</si>
  <si>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</si>
  <si>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</si>
  <si>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</si>
  <si>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</si>
  <si>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</si>
  <si>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</si>
  <si>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</si>
  <si>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</si>
  <si>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</si>
  <si>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</si>
  <si>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</si>
  <si>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</si>
  <si>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</si>
  <si>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</si>
  <si>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</si>
  <si>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</si>
  <si>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</si>
  <si>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</si>
  <si>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</si>
  <si>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</si>
  <si>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</si>
  <si>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</si>
  <si>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</si>
  <si>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</si>
  <si>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</si>
  <si>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</si>
  <si>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</si>
  <si>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</si>
  <si>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</si>
  <si>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</si>
  <si>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</si>
  <si>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</si>
  <si>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</si>
  <si>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</si>
  <si>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</si>
  <si>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</si>
  <si>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</si>
  <si>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</si>
  <si>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</si>
  <si>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</si>
  <si>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</si>
  <si>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</si>
  <si>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</si>
  <si>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</si>
  <si>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</si>
  <si>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</si>
  <si>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</si>
  <si>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</si>
  <si>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</si>
  <si>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</si>
  <si>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</si>
  <si>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</si>
  <si>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</si>
  <si>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</si>
  <si>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</si>
  <si>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</si>
  <si>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</si>
  <si>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</si>
  <si>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</si>
  <si>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</si>
  <si>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</si>
  <si>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</si>
  <si>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</si>
  <si>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</si>
  <si>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</si>
  <si>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</si>
  <si>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</si>
  <si>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</si>
  <si>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</si>
  <si>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</si>
  <si>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</si>
  <si>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</si>
  <si>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</si>
  <si>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</si>
  <si>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</si>
  <si>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</si>
  <si>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</si>
  <si>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</si>
  <si>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</si>
  <si>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</si>
  <si>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</si>
  <si>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</si>
  <si>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</si>
  <si>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</si>
  <si>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</si>
  <si>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</si>
  <si>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</si>
  <si>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</si>
  <si>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</si>
  <si>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</si>
  <si>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</si>
  <si>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</si>
  <si>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</si>
  <si>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</si>
  <si>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</si>
  <si>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</si>
  <si>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</si>
  <si>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</si>
  <si>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</si>
  <si>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</si>
  <si>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</si>
  <si>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</si>
  <si>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</si>
  <si>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</si>
  <si>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</si>
  <si>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</si>
  <si>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</si>
  <si>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</si>
  <si>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</si>
  <si>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</si>
  <si>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</si>
  <si>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</si>
  <si>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</si>
  <si>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</si>
  <si>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</si>
  <si>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</si>
  <si>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</si>
  <si>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</si>
  <si>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</si>
  <si>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</si>
  <si>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</si>
  <si>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</si>
  <si>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</si>
  <si>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</si>
  <si>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</si>
  <si>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</si>
  <si>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</si>
  <si>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</si>
  <si>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</si>
  <si>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</si>
  <si>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</si>
  <si>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</si>
  <si>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</si>
  <si>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</si>
  <si>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</si>
  <si>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</si>
  <si>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</si>
  <si>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</si>
  <si>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</si>
  <si>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</si>
  <si>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</si>
  <si>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</si>
  <si>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</si>
  <si>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</si>
  <si>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</si>
  <si>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</si>
  <si>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</si>
  <si>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</si>
  <si>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</si>
  <si>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</si>
  <si>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</si>
  <si>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</si>
  <si>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</si>
  <si>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</si>
  <si>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</si>
  <si>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</si>
  <si>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</si>
  <si>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</si>
  <si>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</si>
  <si>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</si>
  <si>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</si>
  <si>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</si>
  <si>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</si>
  <si>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</si>
  <si>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</si>
  <si>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</si>
  <si>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</si>
  <si>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</si>
  <si>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</si>
  <si>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</si>
  <si>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</si>
  <si>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</si>
  <si>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</si>
  <si>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</si>
  <si>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</si>
  <si>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</si>
  <si>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</si>
  <si>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</si>
  <si>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</si>
  <si>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</si>
  <si>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</si>
  <si>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</si>
  <si>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</si>
  <si>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</si>
  <si>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</si>
  <si>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</si>
  <si>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</si>
  <si>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</si>
  <si>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</si>
  <si>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</si>
  <si>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</si>
  <si>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</si>
  <si>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</si>
  <si>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</si>
  <si>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</si>
  <si>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</si>
  <si>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</si>
  <si>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</si>
  <si>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</si>
  <si>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</si>
  <si>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</si>
  <si>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</si>
  <si>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</si>
  <si>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</si>
  <si>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</si>
  <si>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</si>
  <si>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</si>
  <si>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</si>
  <si>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</si>
  <si>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</si>
  <si>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</si>
  <si>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</si>
  <si>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</si>
  <si>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</si>
  <si>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</si>
  <si>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</si>
  <si>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</si>
  <si>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</si>
  <si>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</si>
  <si>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</si>
  <si>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</si>
  <si>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</si>
  <si>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</si>
  <si>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</si>
  <si>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</si>
  <si>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</si>
  <si>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</si>
  <si>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</si>
  <si>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</si>
  <si>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</si>
  <si>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</si>
  <si>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</si>
  <si>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</si>
  <si>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</si>
  <si>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</si>
  <si>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</si>
  <si>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</si>
  <si>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</si>
  <si>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</si>
  <si>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</si>
  <si>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</si>
  <si>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</si>
  <si>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</si>
  <si>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</si>
  <si>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</si>
  <si>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</si>
  <si>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</si>
  <si>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</si>
  <si>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</si>
  <si>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</si>
  <si>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</si>
  <si>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</si>
  <si>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</si>
  <si>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</si>
  <si>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</si>
  <si>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</si>
  <si>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</si>
  <si>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</si>
  <si>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</si>
  <si>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</si>
  <si>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</si>
  <si>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</si>
  <si>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</si>
  <si>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</si>
  <si>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</si>
  <si>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</si>
  <si>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</si>
  <si>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</si>
  <si>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</si>
  <si>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</si>
  <si>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</si>
  <si>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</si>
  <si>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</si>
  <si>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</si>
  <si>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</si>
  <si>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</si>
  <si>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</si>
  <si>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</si>
  <si>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</si>
  <si>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</si>
  <si>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</si>
  <si>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</si>
  <si>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</si>
  <si>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</si>
  <si>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</si>
  <si>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</si>
  <si>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</si>
  <si>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</si>
  <si>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</si>
  <si>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</si>
  <si>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</si>
  <si>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</si>
  <si>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</si>
  <si>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</si>
  <si>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</si>
  <si>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</si>
  <si>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</si>
  <si>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</si>
  <si>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</si>
  <si>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</si>
  <si>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</si>
  <si>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</si>
  <si>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</si>
  <si>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</si>
  <si>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</si>
  <si>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</si>
  <si>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</si>
  <si>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</si>
  <si>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</si>
  <si>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</si>
  <si>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</si>
  <si>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</si>
  <si>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</si>
  <si>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</si>
  <si>
    <t>Control variable to be stored for reporting</t>
  </si>
  <si>
    <t>Some arrays used for reporting are vary big so the default is not to store them. This is the default settings which can be overwritten using sensitivity values</t>
  </si>
  <si>
    <t>LW</t>
  </si>
  <si>
    <t>store lw patterns</t>
  </si>
  <si>
    <t>FEC</t>
  </si>
  <si>
    <t>store fec patterns</t>
  </si>
  <si>
    <t>number seeding gear</t>
  </si>
  <si>
    <t>number harv gear</t>
  </si>
  <si>
    <t>Weekly crop monitoring</t>
  </si>
  <si>
    <t>Areas</t>
  </si>
  <si>
    <t>Paddock Size</t>
  </si>
  <si>
    <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</si>
</sst>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86">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0" fontId="2" fillId="4" borderId="0" xfId="0" applyFont="1" applyFill="1" applyAlignment="1">
      <alignment horizontal="center"/>
    </xf>
    <xf numFmtId="0" fontId="12" fillId="0" borderId="0" xfId="0" applyFont="1" applyBorder="1" applyAlignment="1"/>
    <xf numFmtId="166" fontId="3" fillId="0" borderId="8" xfId="0" applyNumberFormat="1" applyFont="1" applyFill="1" applyBorder="1" applyProtection="1">
      <protection locked="0"/>
    </xf>
    <xf numFmtId="0" fontId="2" fillId="4" borderId="0" xfId="0" applyFont="1" applyFill="1" applyAlignment="1">
      <alignment horizontal="center"/>
    </xf>
    <xf numFmtId="14" fontId="2" fillId="0" borderId="0" xfId="0" applyNumberFormat="1" applyFont="1" applyFill="1" applyBorder="1" applyAlignment="1">
      <alignment horizontal="center"/>
    </xf>
    <xf numFmtId="2" fontId="16" fillId="14" borderId="7" xfId="4" applyNumberFormat="1" applyBorder="1" applyAlignment="1">
      <alignment horizontal="left"/>
      <protection locked="0"/>
    </xf>
    <xf numFmtId="0" fontId="16" fillId="14" borderId="0" xfId="4" applyBorder="1" applyAlignment="1">
      <alignment horizontal="center"/>
      <protection locked="0"/>
    </xf>
    <xf numFmtId="16" fontId="16" fillId="14" borderId="0" xfId="4" applyNumberFormat="1" applyBorder="1" applyAlignment="1">
      <alignment horizontal="center"/>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2" fontId="16" fillId="14" borderId="7" xfId="4" applyNumberFormat="1" applyBorder="1" applyAlignment="1">
      <alignment horizontal="right"/>
      <protection locked="0"/>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12</v>
          </cell>
        </row>
        <row r="37">
          <cell r="B37">
            <v>5.41</v>
          </cell>
        </row>
        <row r="39">
          <cell r="B39">
            <v>1.08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0"/>
  <sheetViews>
    <sheetView topLeftCell="A19" workbookViewId="0">
      <selection activeCell="A35" sqref="A35:XFD65"/>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2" spans="1:26" x14ac:dyDescent="0.35">
      <c r="G2" s="73"/>
    </row>
    <row r="15" spans="1:26" s="7" customFormat="1" ht="12" customHeight="1" outlineLevel="1" x14ac:dyDescent="0.3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15" customHeight="1" outlineLevel="1" thickBot="1" x14ac:dyDescent="0.4">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15" customHeight="1" outlineLevel="1" x14ac:dyDescent="0.3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35">
      <c r="A18" s="4"/>
      <c r="B18" s="5"/>
      <c r="C18" s="11"/>
      <c r="D18" s="11"/>
      <c r="E18" s="11" t="s">
        <v>1</v>
      </c>
      <c r="F18" s="12"/>
      <c r="G18" s="13" t="s">
        <v>497</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3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3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3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3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3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3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3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15" customHeight="1" outlineLevel="1" x14ac:dyDescent="0.3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15" customHeight="1" outlineLevel="1" x14ac:dyDescent="0.3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3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35">
      <c r="A29" s="4"/>
      <c r="B29" s="5"/>
      <c r="C29" s="16"/>
      <c r="D29" s="16"/>
      <c r="E29" s="16"/>
      <c r="F29" s="25"/>
      <c r="G29" s="241"/>
      <c r="H29" s="241"/>
      <c r="I29" s="241" t="s">
        <v>498</v>
      </c>
      <c r="J29" s="442">
        <v>1</v>
      </c>
      <c r="K29" s="56"/>
      <c r="L29" s="56"/>
      <c r="O29" s="56"/>
      <c r="P29" s="31"/>
      <c r="Q29" s="31"/>
      <c r="R29" s="31"/>
      <c r="S29" s="31"/>
      <c r="T29" s="31"/>
      <c r="U29" s="31"/>
      <c r="V29" s="29"/>
      <c r="W29" s="15"/>
      <c r="X29" s="6"/>
      <c r="Y29" s="6"/>
      <c r="Z29" s="6"/>
    </row>
    <row r="30" spans="1:26" s="7" customFormat="1" ht="12" customHeight="1" outlineLevel="1" x14ac:dyDescent="0.3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35">
      <c r="A31" s="4"/>
      <c r="B31" s="5"/>
      <c r="C31" s="16"/>
      <c r="D31" s="16"/>
      <c r="E31" s="16"/>
      <c r="F31" s="25"/>
      <c r="G31" s="238"/>
      <c r="H31" s="238"/>
      <c r="I31" s="239"/>
      <c r="J31" s="241"/>
      <c r="K31" s="56"/>
      <c r="L31" s="56"/>
      <c r="O31" s="56"/>
      <c r="P31" s="31"/>
      <c r="Q31" s="31"/>
      <c r="R31" s="31"/>
      <c r="S31" s="31"/>
      <c r="T31" s="31"/>
      <c r="U31" s="31"/>
      <c r="V31" s="29"/>
      <c r="W31" s="15"/>
      <c r="X31" s="6"/>
      <c r="Y31" s="6"/>
      <c r="Z31" s="6"/>
    </row>
    <row r="32" spans="1:26" s="7" customFormat="1" ht="5.15" customHeight="1" outlineLevel="1" x14ac:dyDescent="0.35">
      <c r="A32" s="4"/>
      <c r="B32" s="5"/>
      <c r="C32" s="16"/>
      <c r="D32" s="16"/>
      <c r="E32" s="16"/>
      <c r="F32" s="35"/>
      <c r="G32" s="36"/>
      <c r="H32" s="36"/>
      <c r="I32" s="36"/>
      <c r="J32" s="37"/>
      <c r="K32" s="37"/>
      <c r="L32" s="37"/>
      <c r="M32" s="37"/>
      <c r="N32" s="37"/>
      <c r="O32" s="37"/>
      <c r="P32" s="37"/>
      <c r="Q32" s="37"/>
      <c r="R32" s="37"/>
      <c r="S32" s="37"/>
      <c r="T32" s="37"/>
      <c r="U32" s="37"/>
      <c r="V32" s="29"/>
      <c r="W32" s="15"/>
      <c r="X32" s="6"/>
      <c r="Y32" s="6"/>
      <c r="Z32" s="6"/>
    </row>
    <row r="33" spans="1:26" s="7" customFormat="1" ht="25" customHeight="1" outlineLevel="1" x14ac:dyDescent="0.35">
      <c r="A33" s="4"/>
      <c r="B33" s="5"/>
      <c r="C33" s="38"/>
      <c r="D33" s="38"/>
      <c r="E33" s="38"/>
      <c r="F33" s="38"/>
      <c r="G33" s="39" t="str">
        <f>G18</f>
        <v>STUBBLE As Feed</v>
      </c>
      <c r="H33" s="38"/>
      <c r="I33" s="38"/>
      <c r="J33" s="38"/>
      <c r="K33" s="38"/>
      <c r="L33" s="38"/>
      <c r="M33" s="38"/>
      <c r="N33" s="38"/>
      <c r="O33" s="38"/>
      <c r="P33" s="38"/>
      <c r="Q33" s="38"/>
      <c r="R33" s="38"/>
      <c r="S33" s="38"/>
      <c r="T33" s="38"/>
      <c r="U33" s="38"/>
      <c r="V33" s="38"/>
      <c r="W33" s="40" t="s">
        <v>24</v>
      </c>
      <c r="X33" s="6"/>
      <c r="Y33" s="6"/>
      <c r="Z33" s="6"/>
    </row>
    <row r="34" spans="1:26" s="7" customFormat="1" ht="12" customHeight="1" outlineLevel="1" x14ac:dyDescent="0.35">
      <c r="A34" s="4"/>
      <c r="B34" s="5"/>
      <c r="C34" s="5"/>
      <c r="D34" s="5"/>
      <c r="E34" s="5"/>
      <c r="F34" s="6"/>
      <c r="G34" s="6"/>
      <c r="H34" s="6"/>
      <c r="I34" s="6"/>
      <c r="J34" s="6"/>
      <c r="K34" s="6"/>
      <c r="L34" s="6"/>
      <c r="M34" s="6"/>
      <c r="N34" s="6"/>
      <c r="O34" s="6"/>
      <c r="P34" s="6"/>
      <c r="Q34" s="6"/>
      <c r="R34" s="6"/>
      <c r="S34" s="6"/>
      <c r="T34" s="6"/>
      <c r="U34" s="6"/>
      <c r="V34" s="6"/>
      <c r="W34" s="6"/>
      <c r="X34" s="6"/>
      <c r="Y34" s="6"/>
      <c r="Z34" s="6"/>
    </row>
    <row r="35" spans="1:26" s="7" customFormat="1" ht="12" customHeight="1" outlineLevel="1" x14ac:dyDescent="0.35">
      <c r="A35" s="4"/>
      <c r="B35" s="5"/>
      <c r="C35" s="5"/>
      <c r="D35" s="5"/>
      <c r="E35" s="5"/>
      <c r="F35" s="6"/>
      <c r="G35" s="6"/>
      <c r="H35" s="6"/>
      <c r="I35" s="6"/>
      <c r="J35" s="6"/>
      <c r="K35" s="6"/>
      <c r="L35" s="6"/>
      <c r="M35" s="6"/>
      <c r="N35" s="6"/>
      <c r="O35" s="6"/>
      <c r="P35" s="6"/>
      <c r="Q35" s="6"/>
      <c r="R35" s="6"/>
      <c r="S35" s="6"/>
      <c r="T35" s="6"/>
      <c r="U35" s="6"/>
      <c r="V35" s="6"/>
      <c r="W35" s="6"/>
      <c r="X35" s="6"/>
      <c r="Y35" s="6"/>
      <c r="Z35" s="6"/>
    </row>
    <row r="36" spans="1:26" s="7" customFormat="1" ht="12" customHeight="1" outlineLevel="1" x14ac:dyDescent="0.35">
      <c r="A36" s="4"/>
      <c r="B36" s="5"/>
      <c r="C36" s="5"/>
      <c r="D36" s="5"/>
      <c r="E36" s="5"/>
      <c r="F36" s="5"/>
      <c r="G36" s="5"/>
      <c r="H36" s="6"/>
      <c r="I36" s="6"/>
      <c r="J36" s="6"/>
      <c r="K36" s="6"/>
      <c r="L36" s="6"/>
      <c r="M36" s="6"/>
      <c r="N36" s="6"/>
      <c r="O36" s="6"/>
      <c r="P36" s="6"/>
      <c r="Q36" s="6"/>
      <c r="R36" s="6"/>
      <c r="S36" s="6"/>
      <c r="T36" s="6"/>
      <c r="U36" s="6"/>
      <c r="V36" s="6"/>
      <c r="W36" s="6"/>
      <c r="X36" s="5"/>
      <c r="Y36" s="5"/>
      <c r="Z36" s="5"/>
    </row>
    <row r="37" spans="1:26" s="7" customFormat="1" ht="5.15" customHeight="1" outlineLevel="1" thickBot="1" x14ac:dyDescent="0.4">
      <c r="A37" s="4"/>
      <c r="B37" s="5"/>
      <c r="C37" s="5"/>
      <c r="D37" s="5"/>
      <c r="E37" s="5"/>
      <c r="F37" s="5"/>
      <c r="G37" s="5"/>
      <c r="H37" s="6"/>
      <c r="I37" s="6"/>
      <c r="J37" s="6"/>
      <c r="K37" s="6"/>
      <c r="L37" s="6"/>
      <c r="M37" s="6"/>
      <c r="N37" s="6"/>
      <c r="O37" s="6"/>
      <c r="P37" s="6"/>
      <c r="Q37" s="6"/>
      <c r="R37" s="6"/>
      <c r="S37" s="6"/>
      <c r="T37" s="6"/>
      <c r="U37" s="6"/>
      <c r="V37" s="6"/>
      <c r="W37" s="6"/>
      <c r="X37" s="5"/>
      <c r="Y37" s="5"/>
      <c r="Z37" s="5"/>
    </row>
    <row r="38" spans="1:26" s="7" customFormat="1" ht="5.15" customHeight="1" outlineLevel="1" x14ac:dyDescent="0.35">
      <c r="A38" s="4"/>
      <c r="B38" s="5"/>
      <c r="C38" s="8" t="s">
        <v>0</v>
      </c>
      <c r="D38" s="8"/>
      <c r="E38" s="8"/>
      <c r="F38" s="8"/>
      <c r="G38" s="8"/>
      <c r="H38" s="8"/>
      <c r="I38" s="8"/>
      <c r="J38" s="8"/>
      <c r="K38" s="9"/>
      <c r="L38" s="9"/>
      <c r="M38" s="9"/>
      <c r="N38" s="9"/>
      <c r="O38" s="9"/>
      <c r="P38" s="9"/>
      <c r="Q38" s="9"/>
      <c r="R38" s="9"/>
      <c r="S38" s="9"/>
      <c r="T38" s="9"/>
      <c r="U38" s="9"/>
      <c r="V38" s="9"/>
      <c r="W38" s="10"/>
      <c r="X38" s="6"/>
      <c r="Y38" s="6"/>
      <c r="Z38" s="6"/>
    </row>
    <row r="39" spans="1:26" s="7" customFormat="1" ht="12" customHeight="1" outlineLevel="1" x14ac:dyDescent="0.35">
      <c r="A39" s="4"/>
      <c r="B39" s="5"/>
      <c r="C39" s="11"/>
      <c r="D39" s="11"/>
      <c r="E39" s="11" t="s">
        <v>1</v>
      </c>
      <c r="F39" s="12"/>
      <c r="G39" s="13" t="s">
        <v>307</v>
      </c>
      <c r="H39" s="12"/>
      <c r="I39" s="12"/>
      <c r="J39" s="12"/>
      <c r="K39" s="12"/>
      <c r="L39" s="12"/>
      <c r="M39" s="12"/>
      <c r="N39" s="12"/>
      <c r="O39" s="12"/>
      <c r="P39" s="12"/>
      <c r="Q39" s="12"/>
      <c r="R39" s="12"/>
      <c r="S39" s="14"/>
      <c r="T39" s="12"/>
      <c r="U39" s="14"/>
      <c r="V39" s="14"/>
      <c r="W39" s="15"/>
      <c r="X39" s="6"/>
      <c r="Y39" s="6"/>
      <c r="Z39" s="6"/>
    </row>
    <row r="40" spans="1:26" s="7" customFormat="1" ht="12" customHeight="1" outlineLevel="1" x14ac:dyDescent="0.35">
      <c r="A40" s="4"/>
      <c r="B40" s="5"/>
      <c r="C40" s="11"/>
      <c r="D40" s="11"/>
      <c r="E40" s="16"/>
      <c r="F40" s="12"/>
      <c r="G40" s="12" t="s">
        <v>62</v>
      </c>
      <c r="H40" s="12"/>
      <c r="I40" s="12"/>
      <c r="J40" s="12"/>
      <c r="K40" s="12"/>
      <c r="L40" s="12"/>
      <c r="M40" s="12"/>
      <c r="N40" s="12"/>
      <c r="O40" s="12"/>
      <c r="P40" s="12"/>
      <c r="Q40" s="12"/>
      <c r="R40" s="12"/>
      <c r="S40" s="14"/>
      <c r="T40" s="18"/>
      <c r="U40" s="14"/>
      <c r="V40" s="14"/>
      <c r="W40" s="15"/>
      <c r="X40" s="6"/>
      <c r="Y40" s="6"/>
      <c r="Z40" s="6"/>
    </row>
    <row r="41" spans="1:26" s="7" customFormat="1" ht="12" customHeight="1" outlineLevel="1" x14ac:dyDescent="0.35">
      <c r="A41" s="4"/>
      <c r="B41" s="5"/>
      <c r="C41" s="16"/>
      <c r="D41" s="11"/>
      <c r="E41" s="16"/>
      <c r="F41" s="12"/>
      <c r="G41" s="44">
        <v>38576.728703703702</v>
      </c>
      <c r="H41" s="12"/>
      <c r="I41" s="12"/>
      <c r="J41" s="12"/>
      <c r="K41" s="12"/>
      <c r="L41" s="12"/>
      <c r="M41" s="12"/>
      <c r="N41" s="12"/>
      <c r="O41" s="12"/>
      <c r="P41" s="12"/>
      <c r="Q41" s="12"/>
      <c r="R41" s="12"/>
      <c r="S41" s="14"/>
      <c r="T41" s="18"/>
      <c r="U41" s="14"/>
      <c r="V41" s="14"/>
      <c r="W41" s="15"/>
      <c r="X41" s="6"/>
      <c r="Y41" s="6"/>
      <c r="Z41" s="6"/>
    </row>
    <row r="42" spans="1:26" s="7" customFormat="1" ht="12" customHeight="1" outlineLevel="1" x14ac:dyDescent="0.35">
      <c r="A42" s="4"/>
      <c r="B42" s="5"/>
      <c r="C42" s="19"/>
      <c r="D42" s="11"/>
      <c r="E42" s="16"/>
      <c r="F42" s="12"/>
      <c r="G42" s="20"/>
      <c r="H42" s="12"/>
      <c r="I42" s="12"/>
      <c r="J42" s="12"/>
      <c r="K42" s="12"/>
      <c r="L42" s="12"/>
      <c r="M42" s="12"/>
      <c r="N42" s="12"/>
      <c r="O42" s="12"/>
      <c r="P42" s="12"/>
      <c r="Q42" s="12"/>
      <c r="R42" s="12"/>
      <c r="S42" s="14"/>
      <c r="T42" s="18"/>
      <c r="U42" s="14"/>
      <c r="V42" s="14"/>
      <c r="W42" s="15"/>
      <c r="X42" s="6"/>
      <c r="Y42" s="6"/>
      <c r="Z42" s="6"/>
    </row>
    <row r="43" spans="1:26" s="7" customFormat="1" ht="12" customHeight="1" outlineLevel="1" x14ac:dyDescent="0.35">
      <c r="A43" s="4"/>
      <c r="B43" s="5"/>
      <c r="C43" s="16"/>
      <c r="D43" s="16"/>
      <c r="E43" s="16"/>
      <c r="F43" s="16"/>
      <c r="G43" s="16"/>
      <c r="H43" s="16"/>
      <c r="I43" s="16"/>
      <c r="J43" s="21"/>
      <c r="K43" s="21"/>
      <c r="L43" s="21"/>
      <c r="M43" s="21"/>
      <c r="N43" s="21"/>
      <c r="O43" s="21"/>
      <c r="P43" s="21"/>
      <c r="Q43" s="21"/>
      <c r="R43" s="21"/>
      <c r="S43" s="21"/>
      <c r="T43" s="21"/>
      <c r="U43" s="21"/>
      <c r="V43" s="21"/>
      <c r="W43" s="15"/>
      <c r="X43" s="6"/>
      <c r="Y43" s="6"/>
      <c r="Z43" s="6"/>
    </row>
    <row r="44" spans="1:26" s="7" customFormat="1" ht="12" customHeight="1" outlineLevel="1" x14ac:dyDescent="0.35">
      <c r="A44" s="4"/>
      <c r="B44" s="5"/>
      <c r="C44" s="16"/>
      <c r="D44" s="16"/>
      <c r="E44" s="16"/>
      <c r="F44" s="16"/>
      <c r="G44" s="16"/>
      <c r="H44" s="16"/>
      <c r="I44" s="16"/>
      <c r="J44" s="16"/>
      <c r="K44" s="16"/>
      <c r="L44" s="21"/>
      <c r="M44" s="21"/>
      <c r="N44" s="21"/>
      <c r="O44" s="21"/>
      <c r="P44" s="21"/>
      <c r="Q44" s="21"/>
      <c r="R44" s="21"/>
      <c r="S44" s="21"/>
      <c r="T44" s="21"/>
      <c r="U44" s="21"/>
      <c r="V44" s="21"/>
      <c r="W44" s="15"/>
      <c r="X44" s="6"/>
      <c r="Y44" s="6"/>
      <c r="Z44" s="6"/>
    </row>
    <row r="45" spans="1:26" s="7" customFormat="1" ht="12" customHeight="1" outlineLevel="1" x14ac:dyDescent="0.35">
      <c r="A45" s="4"/>
      <c r="B45" s="5"/>
      <c r="C45" s="16"/>
      <c r="D45" s="16"/>
      <c r="E45" s="16"/>
      <c r="F45" s="16"/>
      <c r="G45" s="16"/>
      <c r="H45" s="16"/>
      <c r="I45" s="16"/>
      <c r="J45" s="22"/>
      <c r="K45" s="22"/>
      <c r="L45" s="22"/>
      <c r="M45" s="22"/>
      <c r="N45" s="22"/>
      <c r="O45" s="22"/>
      <c r="P45" s="23"/>
      <c r="Q45" s="23"/>
      <c r="R45" s="23"/>
      <c r="S45" s="21"/>
      <c r="T45" s="21"/>
      <c r="U45" s="21"/>
      <c r="V45" s="21"/>
      <c r="W45" s="15"/>
      <c r="X45" s="6"/>
      <c r="Y45" s="6"/>
      <c r="Z45" s="6"/>
    </row>
    <row r="46" spans="1:26" s="7" customFormat="1" ht="12" customHeight="1" outlineLevel="1" x14ac:dyDescent="0.35">
      <c r="A46" s="4"/>
      <c r="B46" s="5"/>
      <c r="C46" s="16"/>
      <c r="D46" s="16"/>
      <c r="E46" s="16"/>
      <c r="F46" s="16"/>
      <c r="G46" s="16"/>
      <c r="H46" s="16"/>
      <c r="I46" s="21"/>
      <c r="J46" s="22"/>
      <c r="K46" s="22"/>
      <c r="L46" s="22"/>
      <c r="M46" s="22"/>
      <c r="N46" s="22"/>
      <c r="O46" s="22"/>
      <c r="P46" s="23"/>
      <c r="Q46" s="23"/>
      <c r="R46" s="23"/>
      <c r="S46" s="21"/>
      <c r="T46" s="21"/>
      <c r="U46" s="21"/>
      <c r="V46" s="21"/>
      <c r="W46" s="15"/>
      <c r="X46" s="6"/>
      <c r="Y46" s="6"/>
      <c r="Z46" s="6"/>
    </row>
    <row r="47" spans="1:26" s="7" customFormat="1" ht="5.15" customHeight="1" outlineLevel="1" x14ac:dyDescent="0.35">
      <c r="A47" s="4"/>
      <c r="B47" s="5"/>
      <c r="C47" s="16"/>
      <c r="D47" s="16"/>
      <c r="E47" s="16"/>
      <c r="F47" s="16"/>
      <c r="G47" s="16"/>
      <c r="H47" s="16"/>
      <c r="I47" s="16"/>
      <c r="J47" s="22"/>
      <c r="K47" s="22"/>
      <c r="L47" s="23"/>
      <c r="M47" s="23"/>
      <c r="N47" s="23"/>
      <c r="O47" s="23"/>
      <c r="P47" s="23"/>
      <c r="Q47" s="23"/>
      <c r="R47" s="23"/>
      <c r="S47" s="21"/>
      <c r="T47" s="21"/>
      <c r="U47" s="21"/>
      <c r="V47" s="21"/>
      <c r="W47" s="15"/>
      <c r="X47" s="6"/>
      <c r="Y47" s="6"/>
      <c r="Z47" s="6"/>
    </row>
    <row r="48" spans="1:26" s="7" customFormat="1" ht="5.15" customHeight="1" outlineLevel="1" x14ac:dyDescent="0.35">
      <c r="A48" s="4"/>
      <c r="B48" s="5"/>
      <c r="C48" s="16"/>
      <c r="D48" s="16"/>
      <c r="E48" s="16"/>
      <c r="F48" s="25"/>
      <c r="G48" s="26"/>
      <c r="H48" s="26"/>
      <c r="I48" s="54"/>
      <c r="J48" s="27"/>
      <c r="K48" s="27"/>
      <c r="L48" s="27"/>
      <c r="M48" s="27"/>
      <c r="N48" s="27"/>
      <c r="O48" s="27"/>
      <c r="P48" s="28"/>
      <c r="Q48" s="28"/>
      <c r="R48" s="28"/>
      <c r="S48" s="28"/>
      <c r="T48" s="28"/>
      <c r="U48" s="28"/>
      <c r="V48" s="29"/>
      <c r="W48" s="15"/>
      <c r="X48" s="6"/>
      <c r="Y48" s="6"/>
      <c r="Z48" s="6"/>
    </row>
    <row r="49" spans="1:26" s="7" customFormat="1" ht="12" customHeight="1" outlineLevel="1" x14ac:dyDescent="0.35">
      <c r="A49" s="4"/>
      <c r="B49" s="5"/>
      <c r="C49" s="16"/>
      <c r="D49" s="16"/>
      <c r="E49" s="16"/>
      <c r="F49" s="25"/>
      <c r="G49" s="242" t="s">
        <v>122</v>
      </c>
      <c r="H49" s="242" t="s">
        <v>509</v>
      </c>
      <c r="I49" s="239"/>
      <c r="J49" s="240"/>
      <c r="K49" s="53"/>
      <c r="L49" s="53"/>
      <c r="M49" s="53"/>
      <c r="N49" s="53"/>
      <c r="O49" s="53"/>
      <c r="P49" s="31"/>
      <c r="Q49" s="31"/>
      <c r="R49" s="31"/>
      <c r="S49" s="31"/>
      <c r="T49" s="31"/>
      <c r="U49" s="31"/>
      <c r="V49" s="29"/>
      <c r="W49" s="15"/>
      <c r="X49" s="6"/>
      <c r="Y49" s="6"/>
      <c r="Z49" s="6"/>
    </row>
    <row r="50" spans="1:26" s="7" customFormat="1" ht="12" customHeight="1" outlineLevel="1" x14ac:dyDescent="0.35">
      <c r="A50" s="4"/>
      <c r="B50" s="5"/>
      <c r="C50" s="16"/>
      <c r="D50" s="16"/>
      <c r="E50" s="16"/>
      <c r="F50" s="25"/>
      <c r="G50" s="242" t="s">
        <v>77</v>
      </c>
      <c r="H50" s="416">
        <v>3.5</v>
      </c>
      <c r="I50" s="239"/>
      <c r="J50" s="241"/>
      <c r="K50" s="56"/>
      <c r="L50" s="56"/>
      <c r="O50" s="56"/>
      <c r="P50" s="31"/>
      <c r="Q50" s="31"/>
      <c r="R50" s="31"/>
      <c r="S50" s="31"/>
      <c r="T50" s="31"/>
      <c r="U50" s="31"/>
      <c r="V50" s="29"/>
      <c r="W50" s="15"/>
      <c r="X50" s="6"/>
      <c r="Y50" s="6"/>
      <c r="Z50" s="6"/>
    </row>
    <row r="51" spans="1:26" s="7" customFormat="1" ht="12" customHeight="1" outlineLevel="1" x14ac:dyDescent="0.35">
      <c r="A51" s="4"/>
      <c r="B51" s="5"/>
      <c r="C51" s="16"/>
      <c r="D51" s="16"/>
      <c r="E51" s="16"/>
      <c r="F51" s="25"/>
      <c r="G51" s="242" t="s">
        <v>80</v>
      </c>
      <c r="H51" s="416">
        <v>4.2</v>
      </c>
      <c r="I51" s="239"/>
      <c r="J51" s="241"/>
      <c r="K51" s="56"/>
      <c r="L51" s="56"/>
      <c r="O51" s="56"/>
      <c r="P51" s="31"/>
      <c r="Q51" s="31"/>
      <c r="R51" s="31"/>
      <c r="S51" s="31"/>
      <c r="T51" s="31"/>
      <c r="U51" s="31"/>
      <c r="V51" s="29"/>
      <c r="W51" s="15"/>
      <c r="X51" s="6"/>
      <c r="Y51" s="6"/>
      <c r="Z51" s="6"/>
    </row>
    <row r="52" spans="1:26" s="7" customFormat="1" ht="12" customHeight="1" outlineLevel="1" x14ac:dyDescent="0.35">
      <c r="A52" s="4"/>
      <c r="B52" s="5"/>
      <c r="C52" s="16"/>
      <c r="D52" s="16"/>
      <c r="E52" s="16"/>
      <c r="F52" s="25"/>
      <c r="G52" s="242" t="s">
        <v>79</v>
      </c>
      <c r="H52" s="416">
        <v>3.5</v>
      </c>
      <c r="I52" s="239"/>
      <c r="J52" s="241"/>
      <c r="K52" s="56"/>
      <c r="L52" s="56"/>
      <c r="O52" s="56"/>
      <c r="P52" s="31"/>
      <c r="Q52" s="31"/>
      <c r="R52" s="31"/>
      <c r="S52" s="31"/>
      <c r="T52" s="31"/>
      <c r="U52" s="31"/>
      <c r="V52" s="29"/>
      <c r="W52" s="15"/>
      <c r="X52" s="6"/>
      <c r="Y52" s="6"/>
      <c r="Z52" s="6"/>
    </row>
    <row r="53" spans="1:26" s="7" customFormat="1" ht="12" customHeight="1" outlineLevel="1" x14ac:dyDescent="0.35">
      <c r="A53" s="4"/>
      <c r="B53" s="5"/>
      <c r="C53" s="16"/>
      <c r="D53" s="16"/>
      <c r="E53" s="16"/>
      <c r="F53" s="25"/>
      <c r="G53" s="242" t="s">
        <v>82</v>
      </c>
      <c r="H53" s="416"/>
      <c r="I53" s="239"/>
      <c r="J53" s="241"/>
      <c r="K53" s="56"/>
      <c r="L53" s="56"/>
      <c r="O53" s="56"/>
      <c r="P53" s="31"/>
      <c r="Q53" s="31"/>
      <c r="R53" s="31"/>
      <c r="S53" s="31"/>
      <c r="T53" s="31"/>
      <c r="U53" s="31"/>
      <c r="V53" s="29"/>
      <c r="W53" s="15"/>
      <c r="X53" s="6"/>
      <c r="Y53" s="6"/>
      <c r="Z53" s="6"/>
    </row>
    <row r="54" spans="1:26" s="7" customFormat="1" ht="12" customHeight="1" outlineLevel="1" x14ac:dyDescent="0.35">
      <c r="A54" s="4"/>
      <c r="B54" s="5"/>
      <c r="C54" s="16"/>
      <c r="D54" s="16"/>
      <c r="E54" s="16"/>
      <c r="F54" s="25"/>
      <c r="G54" s="242" t="s">
        <v>85</v>
      </c>
      <c r="H54" s="416">
        <v>2.2999999999999998</v>
      </c>
      <c r="I54" s="239"/>
      <c r="J54" s="241"/>
      <c r="K54" s="56"/>
      <c r="L54" s="56"/>
      <c r="O54" s="56"/>
      <c r="P54" s="31"/>
      <c r="Q54" s="31"/>
      <c r="R54" s="31"/>
      <c r="S54" s="31"/>
      <c r="T54" s="31"/>
      <c r="U54" s="31"/>
      <c r="V54" s="29"/>
      <c r="W54" s="15"/>
      <c r="X54" s="6"/>
      <c r="Y54" s="6"/>
      <c r="Z54" s="6"/>
    </row>
    <row r="55" spans="1:26" s="7" customFormat="1" ht="12" customHeight="1" outlineLevel="1" x14ac:dyDescent="0.35">
      <c r="A55" s="4"/>
      <c r="B55" s="5"/>
      <c r="C55" s="16"/>
      <c r="D55" s="16"/>
      <c r="E55" s="16"/>
      <c r="F55" s="25"/>
      <c r="G55" s="242" t="s">
        <v>76</v>
      </c>
      <c r="H55" s="416">
        <v>2.2999999999999998</v>
      </c>
      <c r="I55" s="239"/>
      <c r="J55" s="241"/>
      <c r="K55" s="56"/>
      <c r="L55" s="56"/>
      <c r="O55" s="56"/>
      <c r="P55" s="31"/>
      <c r="Q55" s="31"/>
      <c r="R55" s="31"/>
      <c r="S55" s="31"/>
      <c r="T55" s="31"/>
      <c r="U55" s="31"/>
      <c r="V55" s="29"/>
      <c r="W55" s="15"/>
      <c r="X55" s="6"/>
      <c r="Y55" s="6"/>
      <c r="Z55" s="6"/>
    </row>
    <row r="56" spans="1:26" s="7" customFormat="1" ht="12" customHeight="1" outlineLevel="1" x14ac:dyDescent="0.35">
      <c r="A56" s="4"/>
      <c r="B56" s="5"/>
      <c r="C56" s="16"/>
      <c r="D56" s="16"/>
      <c r="E56" s="16"/>
      <c r="F56" s="25"/>
      <c r="G56" s="242" t="s">
        <v>81</v>
      </c>
      <c r="H56" s="416"/>
      <c r="I56" s="239"/>
      <c r="J56" s="241"/>
      <c r="K56" s="56"/>
      <c r="L56" s="56"/>
      <c r="O56" s="56"/>
      <c r="P56" s="31"/>
      <c r="Q56" s="31"/>
      <c r="R56" s="31"/>
      <c r="S56" s="31"/>
      <c r="T56" s="31"/>
      <c r="U56" s="31"/>
      <c r="V56" s="29"/>
      <c r="W56" s="15"/>
      <c r="X56" s="6"/>
      <c r="Y56" s="6"/>
      <c r="Z56" s="6"/>
    </row>
    <row r="57" spans="1:26" s="7" customFormat="1" ht="12" customHeight="1" outlineLevel="1" x14ac:dyDescent="0.35">
      <c r="A57" s="4"/>
      <c r="B57" s="5"/>
      <c r="C57" s="16"/>
      <c r="D57" s="16"/>
      <c r="E57" s="16"/>
      <c r="F57" s="25"/>
      <c r="G57" s="242" t="s">
        <v>78</v>
      </c>
      <c r="H57" s="416"/>
      <c r="I57" s="239"/>
      <c r="J57" s="240"/>
      <c r="K57" s="53"/>
      <c r="L57" s="53"/>
      <c r="O57" s="53"/>
      <c r="P57" s="31"/>
      <c r="Q57" s="31"/>
      <c r="R57" s="31"/>
      <c r="S57" s="31"/>
      <c r="T57" s="31"/>
      <c r="U57" s="31"/>
      <c r="V57" s="29"/>
      <c r="W57" s="15"/>
      <c r="X57" s="6"/>
      <c r="Y57" s="6"/>
      <c r="Z57" s="6"/>
    </row>
    <row r="58" spans="1:26" s="7" customFormat="1" ht="12" customHeight="1" outlineLevel="1" x14ac:dyDescent="0.35">
      <c r="A58" s="4"/>
      <c r="B58" s="5"/>
      <c r="C58" s="16"/>
      <c r="D58" s="16"/>
      <c r="E58" s="16"/>
      <c r="F58" s="25"/>
      <c r="G58" s="242" t="s">
        <v>86</v>
      </c>
      <c r="H58" s="416"/>
      <c r="I58" s="239"/>
      <c r="J58" s="240"/>
      <c r="K58" s="53"/>
      <c r="L58" s="53"/>
      <c r="O58" s="53"/>
      <c r="P58" s="31"/>
      <c r="Q58" s="31"/>
      <c r="R58" s="31"/>
      <c r="S58" s="31"/>
      <c r="T58" s="31"/>
      <c r="U58" s="31"/>
      <c r="V58" s="29"/>
      <c r="W58" s="15"/>
      <c r="X58" s="6"/>
      <c r="Y58" s="6"/>
      <c r="Z58" s="6"/>
    </row>
    <row r="59" spans="1:26" s="7" customFormat="1" ht="12" customHeight="1" outlineLevel="1" x14ac:dyDescent="0.35">
      <c r="A59" s="4"/>
      <c r="B59" s="5"/>
      <c r="C59" s="16"/>
      <c r="D59" s="16"/>
      <c r="E59" s="16"/>
      <c r="F59" s="25"/>
      <c r="G59" s="242" t="s">
        <v>87</v>
      </c>
      <c r="H59" s="416"/>
      <c r="I59" s="239"/>
      <c r="J59" s="241"/>
      <c r="K59" s="56"/>
      <c r="L59" s="56"/>
      <c r="O59" s="56"/>
      <c r="P59" s="31"/>
      <c r="Q59" s="31"/>
      <c r="R59" s="31"/>
      <c r="S59" s="31"/>
      <c r="T59" s="31"/>
      <c r="U59" s="31"/>
      <c r="V59" s="29"/>
      <c r="W59" s="15"/>
      <c r="X59" s="6"/>
      <c r="Y59" s="6"/>
      <c r="Z59" s="6"/>
    </row>
    <row r="60" spans="1:26" s="7" customFormat="1" ht="12" customHeight="1" outlineLevel="1" x14ac:dyDescent="0.35">
      <c r="A60" s="4"/>
      <c r="B60" s="5"/>
      <c r="C60" s="16"/>
      <c r="D60" s="16"/>
      <c r="E60" s="16"/>
      <c r="F60" s="25"/>
      <c r="G60" s="242" t="s">
        <v>88</v>
      </c>
      <c r="H60" s="416"/>
      <c r="I60" s="239"/>
      <c r="J60" s="241"/>
      <c r="K60" s="56"/>
      <c r="L60" s="56"/>
      <c r="O60" s="56"/>
      <c r="P60" s="31"/>
      <c r="Q60" s="31"/>
      <c r="R60" s="31"/>
      <c r="S60" s="31"/>
      <c r="T60" s="31"/>
      <c r="U60" s="31"/>
      <c r="V60" s="29"/>
      <c r="W60" s="15"/>
      <c r="X60" s="6"/>
      <c r="Y60" s="6"/>
      <c r="Z60" s="6"/>
    </row>
    <row r="61" spans="1:26" s="7" customFormat="1" ht="12" customHeight="1" outlineLevel="1" x14ac:dyDescent="0.35">
      <c r="A61" s="4"/>
      <c r="B61" s="5"/>
      <c r="C61" s="16"/>
      <c r="D61" s="16"/>
      <c r="E61" s="16"/>
      <c r="F61" s="25"/>
      <c r="G61" s="238"/>
      <c r="H61" s="238"/>
      <c r="I61" s="239"/>
      <c r="J61" s="241"/>
      <c r="K61" s="56"/>
      <c r="L61" s="56"/>
      <c r="O61" s="56"/>
      <c r="P61" s="31"/>
      <c r="Q61" s="31"/>
      <c r="R61" s="31"/>
      <c r="S61" s="31"/>
      <c r="T61" s="31"/>
      <c r="U61" s="31"/>
      <c r="V61" s="29"/>
      <c r="W61" s="15"/>
      <c r="X61" s="6"/>
      <c r="Y61" s="6"/>
      <c r="Z61" s="6"/>
    </row>
    <row r="62" spans="1:26" s="7" customFormat="1" ht="5.15" customHeight="1" outlineLevel="1" x14ac:dyDescent="0.35">
      <c r="A62" s="4"/>
      <c r="B62" s="5"/>
      <c r="C62" s="16"/>
      <c r="D62" s="16"/>
      <c r="E62" s="16"/>
      <c r="F62" s="35"/>
      <c r="G62" s="36"/>
      <c r="H62" s="36"/>
      <c r="I62" s="36"/>
      <c r="J62" s="37"/>
      <c r="K62" s="37"/>
      <c r="L62" s="37"/>
      <c r="M62" s="37"/>
      <c r="N62" s="37"/>
      <c r="O62" s="37"/>
      <c r="P62" s="37"/>
      <c r="Q62" s="37"/>
      <c r="R62" s="37"/>
      <c r="S62" s="37"/>
      <c r="T62" s="37"/>
      <c r="U62" s="37"/>
      <c r="V62" s="29"/>
      <c r="W62" s="15"/>
      <c r="X62" s="6"/>
      <c r="Y62" s="6"/>
      <c r="Z62" s="6"/>
    </row>
    <row r="63" spans="1:26" s="7" customFormat="1" ht="25" customHeight="1" outlineLevel="1" x14ac:dyDescent="0.35">
      <c r="A63" s="4"/>
      <c r="B63" s="5"/>
      <c r="C63" s="38"/>
      <c r="D63" s="38"/>
      <c r="E63" s="38"/>
      <c r="F63" s="38"/>
      <c r="G63" s="39" t="str">
        <f>G39</f>
        <v>STUBBLE HANDLING</v>
      </c>
      <c r="H63" s="38"/>
      <c r="I63" s="38"/>
      <c r="J63" s="38"/>
      <c r="K63" s="38"/>
      <c r="L63" s="38"/>
      <c r="M63" s="38"/>
      <c r="N63" s="38"/>
      <c r="O63" s="38"/>
      <c r="P63" s="38"/>
      <c r="Q63" s="38"/>
      <c r="R63" s="38"/>
      <c r="S63" s="38"/>
      <c r="T63" s="38"/>
      <c r="U63" s="38"/>
      <c r="V63" s="38"/>
      <c r="W63" s="40" t="s">
        <v>24</v>
      </c>
      <c r="X63" s="6"/>
      <c r="Y63" s="6"/>
      <c r="Z63" s="6"/>
    </row>
    <row r="64" spans="1:26" s="7" customFormat="1" ht="12" customHeight="1" outlineLevel="1" x14ac:dyDescent="0.35">
      <c r="A64" s="4"/>
      <c r="B64" s="5"/>
      <c r="C64" s="5"/>
      <c r="D64" s="5"/>
      <c r="E64" s="5"/>
      <c r="F64" s="6"/>
      <c r="G64" s="6"/>
      <c r="H64" s="6"/>
      <c r="I64" s="6"/>
      <c r="J64" s="6"/>
      <c r="K64" s="6"/>
      <c r="L64" s="6"/>
      <c r="M64" s="6"/>
      <c r="N64" s="6"/>
      <c r="O64" s="6"/>
      <c r="P64" s="6"/>
      <c r="Q64" s="6"/>
      <c r="R64" s="6"/>
      <c r="S64" s="6"/>
      <c r="T64" s="6"/>
      <c r="U64" s="6"/>
      <c r="V64" s="6"/>
      <c r="W64" s="6"/>
      <c r="X64" s="6"/>
      <c r="Y64" s="6"/>
      <c r="Z64" s="6"/>
    </row>
    <row r="65" spans="1:26" s="7" customFormat="1" ht="12" customHeight="1" outlineLevel="1" x14ac:dyDescent="0.35">
      <c r="A65" s="4"/>
      <c r="B65" s="5"/>
      <c r="C65" s="5"/>
      <c r="D65" s="5"/>
      <c r="E65" s="5"/>
      <c r="F65" s="6"/>
      <c r="G65" s="6"/>
      <c r="H65" s="6"/>
      <c r="I65" s="6"/>
      <c r="J65" s="6"/>
      <c r="K65" s="6"/>
      <c r="L65" s="6"/>
      <c r="M65" s="6"/>
      <c r="N65" s="6"/>
      <c r="O65" s="6"/>
      <c r="P65" s="6"/>
      <c r="Q65" s="6"/>
      <c r="R65" s="6"/>
      <c r="S65" s="6"/>
      <c r="T65" s="6"/>
      <c r="U65" s="6"/>
      <c r="V65" s="6"/>
      <c r="W65" s="6"/>
      <c r="X65" s="6"/>
      <c r="Y65" s="6"/>
      <c r="Z65" s="6"/>
    </row>
    <row r="66" spans="1:26" s="7" customFormat="1" ht="12" customHeight="1" outlineLevel="1" x14ac:dyDescent="0.35">
      <c r="A66" s="4"/>
      <c r="B66" s="5"/>
      <c r="C66" s="5"/>
      <c r="D66" s="5"/>
      <c r="E66" s="5"/>
      <c r="F66" s="5"/>
      <c r="G66" s="5"/>
      <c r="H66" s="6"/>
      <c r="I66" s="6"/>
      <c r="J66" s="6"/>
      <c r="K66" s="6"/>
      <c r="L66" s="6"/>
      <c r="M66" s="6"/>
      <c r="N66" s="6"/>
      <c r="O66" s="6"/>
      <c r="P66" s="6"/>
      <c r="Q66" s="6"/>
      <c r="R66" s="6"/>
      <c r="S66" s="6"/>
      <c r="T66" s="6"/>
      <c r="U66" s="6"/>
      <c r="V66" s="6"/>
      <c r="W66" s="6"/>
      <c r="X66" s="5"/>
      <c r="Y66" s="5"/>
      <c r="Z66" s="5"/>
    </row>
    <row r="67" spans="1:26" s="7" customFormat="1" ht="5.15" customHeight="1" outlineLevel="1" thickBot="1" x14ac:dyDescent="0.4">
      <c r="A67" s="4"/>
      <c r="B67" s="5"/>
      <c r="C67" s="5"/>
      <c r="D67" s="5"/>
      <c r="E67" s="5"/>
      <c r="F67" s="5"/>
      <c r="G67" s="5"/>
      <c r="H67" s="6"/>
      <c r="I67" s="6"/>
      <c r="J67" s="6"/>
      <c r="K67" s="6"/>
      <c r="L67" s="6"/>
      <c r="M67" s="6"/>
      <c r="N67" s="6"/>
      <c r="O67" s="6"/>
      <c r="P67" s="6"/>
      <c r="Q67" s="6"/>
      <c r="R67" s="6"/>
      <c r="S67" s="6"/>
      <c r="T67" s="6"/>
      <c r="U67" s="6"/>
      <c r="V67" s="6"/>
      <c r="W67" s="6"/>
      <c r="X67" s="5"/>
      <c r="Y67" s="5"/>
      <c r="Z67" s="5"/>
    </row>
    <row r="68" spans="1:26" s="7" customFormat="1" ht="5.15" customHeight="1" outlineLevel="1" x14ac:dyDescent="0.35">
      <c r="A68" s="4"/>
      <c r="B68" s="5"/>
      <c r="C68" s="8" t="s">
        <v>0</v>
      </c>
      <c r="D68" s="8"/>
      <c r="E68" s="8"/>
      <c r="F68" s="8"/>
      <c r="G68" s="8"/>
      <c r="H68" s="8"/>
      <c r="I68" s="8"/>
      <c r="J68" s="8"/>
      <c r="K68" s="9"/>
      <c r="L68" s="9"/>
      <c r="M68" s="9"/>
      <c r="N68" s="9"/>
      <c r="O68" s="9"/>
      <c r="P68" s="9"/>
      <c r="Q68" s="9"/>
      <c r="R68" s="9"/>
      <c r="S68" s="9"/>
      <c r="T68" s="9"/>
      <c r="U68" s="9"/>
      <c r="V68" s="9"/>
      <c r="W68" s="10"/>
      <c r="X68" s="6"/>
      <c r="Y68" s="6"/>
      <c r="Z68" s="6"/>
    </row>
    <row r="69" spans="1:26" s="7" customFormat="1" ht="12" customHeight="1" outlineLevel="1" x14ac:dyDescent="0.35">
      <c r="A69" s="4"/>
      <c r="B69" s="5"/>
      <c r="C69" s="11"/>
      <c r="D69" s="11"/>
      <c r="E69" s="11" t="s">
        <v>1</v>
      </c>
      <c r="F69" s="12"/>
      <c r="G69" s="13" t="s">
        <v>61</v>
      </c>
      <c r="H69" s="12"/>
      <c r="I69" s="12"/>
      <c r="J69" s="12"/>
      <c r="K69" s="12"/>
      <c r="L69" s="12"/>
      <c r="M69" s="12"/>
      <c r="N69" s="12"/>
      <c r="O69" s="12"/>
      <c r="P69" s="12"/>
      <c r="Q69" s="12"/>
      <c r="R69" s="12"/>
      <c r="S69" s="14"/>
      <c r="T69" s="12"/>
      <c r="U69" s="14"/>
      <c r="V69" s="14"/>
      <c r="W69" s="15"/>
      <c r="X69" s="6"/>
      <c r="Y69" s="6"/>
      <c r="Z69" s="6"/>
    </row>
    <row r="70" spans="1:26" s="7" customFormat="1" ht="12" customHeight="1" outlineLevel="1" x14ac:dyDescent="0.35">
      <c r="A70" s="4"/>
      <c r="B70" s="5"/>
      <c r="C70" s="11"/>
      <c r="D70" s="11"/>
      <c r="E70" s="16"/>
      <c r="F70" s="12"/>
      <c r="G70" s="12" t="s">
        <v>62</v>
      </c>
      <c r="H70" s="12"/>
      <c r="I70" s="12"/>
      <c r="J70" s="12"/>
      <c r="K70" s="12"/>
      <c r="L70" s="12"/>
      <c r="M70" s="12"/>
      <c r="N70" s="12"/>
      <c r="O70" s="12"/>
      <c r="P70" s="12"/>
      <c r="Q70" s="12"/>
      <c r="R70" s="12"/>
      <c r="S70" s="14"/>
      <c r="T70" s="18"/>
      <c r="U70" s="14"/>
      <c r="V70" s="14"/>
      <c r="W70" s="15"/>
      <c r="X70" s="6"/>
      <c r="Y70" s="6"/>
      <c r="Z70" s="6"/>
    </row>
    <row r="71" spans="1:26" s="7" customFormat="1" ht="12" customHeight="1" outlineLevel="1" x14ac:dyDescent="0.35">
      <c r="A71" s="4"/>
      <c r="B71" s="5"/>
      <c r="C71" s="16"/>
      <c r="D71" s="11"/>
      <c r="E71" s="16"/>
      <c r="F71" s="12"/>
      <c r="G71" s="44">
        <v>38576.728703703702</v>
      </c>
      <c r="H71" s="12"/>
      <c r="I71" s="12"/>
      <c r="J71" s="12"/>
      <c r="K71" s="12"/>
      <c r="L71" s="12"/>
      <c r="M71" s="12"/>
      <c r="N71" s="12"/>
      <c r="O71" s="12"/>
      <c r="P71" s="12"/>
      <c r="Q71" s="12"/>
      <c r="R71" s="12"/>
      <c r="S71" s="14"/>
      <c r="T71" s="18"/>
      <c r="U71" s="14"/>
      <c r="V71" s="14"/>
      <c r="W71" s="15"/>
      <c r="X71" s="6"/>
      <c r="Y71" s="6"/>
      <c r="Z71" s="6"/>
    </row>
    <row r="72" spans="1:26" s="7" customFormat="1" ht="12" customHeight="1" outlineLevel="1" x14ac:dyDescent="0.35">
      <c r="A72" s="4"/>
      <c r="B72" s="5"/>
      <c r="C72" s="19"/>
      <c r="D72" s="11"/>
      <c r="E72" s="16"/>
      <c r="F72" s="12"/>
      <c r="G72" s="20"/>
      <c r="H72" s="12"/>
      <c r="I72" s="12"/>
      <c r="J72" s="12"/>
      <c r="K72" s="12"/>
      <c r="L72" s="12"/>
      <c r="M72" s="12"/>
      <c r="N72" s="12"/>
      <c r="O72" s="12"/>
      <c r="P72" s="12"/>
      <c r="Q72" s="12"/>
      <c r="R72" s="12"/>
      <c r="S72" s="14"/>
      <c r="T72" s="18"/>
      <c r="U72" s="14"/>
      <c r="V72" s="14"/>
      <c r="W72" s="15"/>
      <c r="X72" s="6"/>
      <c r="Y72" s="6"/>
      <c r="Z72" s="6"/>
    </row>
    <row r="73" spans="1:26" s="7" customFormat="1" ht="12" customHeight="1" outlineLevel="1" x14ac:dyDescent="0.35">
      <c r="A73" s="4"/>
      <c r="B73" s="5"/>
      <c r="C73" s="16"/>
      <c r="D73" s="16"/>
      <c r="E73" s="16"/>
      <c r="F73" s="16"/>
      <c r="G73" s="16"/>
      <c r="H73" s="16"/>
      <c r="I73" s="16"/>
      <c r="J73" s="21"/>
      <c r="K73" s="21"/>
      <c r="L73" s="21"/>
      <c r="M73" s="21"/>
      <c r="N73" s="21"/>
      <c r="O73" s="21"/>
      <c r="P73" s="21"/>
      <c r="Q73" s="21"/>
      <c r="R73" s="21"/>
      <c r="S73" s="21"/>
      <c r="T73" s="21"/>
      <c r="U73" s="21"/>
      <c r="V73" s="21"/>
      <c r="W73" s="15"/>
      <c r="X73" s="6"/>
      <c r="Y73" s="6"/>
      <c r="Z73" s="6"/>
    </row>
    <row r="74" spans="1:26" s="7" customFormat="1" ht="12" customHeight="1" outlineLevel="1" x14ac:dyDescent="0.35">
      <c r="A74" s="4"/>
      <c r="B74" s="5"/>
      <c r="C74" s="16"/>
      <c r="D74" s="16"/>
      <c r="E74" s="16"/>
      <c r="F74" s="16"/>
      <c r="G74" s="16"/>
      <c r="H74" s="16"/>
      <c r="I74" s="16"/>
      <c r="J74" s="16"/>
      <c r="K74" s="16"/>
      <c r="L74" s="21"/>
      <c r="M74" s="21"/>
      <c r="N74" s="21"/>
      <c r="O74" s="21"/>
      <c r="P74" s="21"/>
      <c r="Q74" s="21"/>
      <c r="R74" s="21"/>
      <c r="S74" s="21"/>
      <c r="T74" s="21"/>
      <c r="U74" s="21"/>
      <c r="V74" s="21"/>
      <c r="W74" s="15"/>
      <c r="X74" s="6"/>
      <c r="Y74" s="6"/>
      <c r="Z74" s="6"/>
    </row>
    <row r="75" spans="1:26" s="7" customFormat="1" ht="12" customHeight="1" outlineLevel="1" x14ac:dyDescent="0.35">
      <c r="A75" s="4"/>
      <c r="B75" s="5"/>
      <c r="C75" s="16"/>
      <c r="D75" s="16"/>
      <c r="E75" s="16"/>
      <c r="F75" s="16"/>
      <c r="G75" s="16"/>
      <c r="H75" s="16"/>
      <c r="I75" s="16"/>
      <c r="J75" s="22"/>
      <c r="K75" s="22"/>
      <c r="L75" s="22"/>
      <c r="M75" s="22"/>
      <c r="N75" s="22"/>
      <c r="O75" s="22"/>
      <c r="P75" s="23"/>
      <c r="Q75" s="23"/>
      <c r="R75" s="23"/>
      <c r="S75" s="21"/>
      <c r="T75" s="21"/>
      <c r="U75" s="21"/>
      <c r="V75" s="21"/>
      <c r="W75" s="15"/>
      <c r="X75" s="6"/>
      <c r="Y75" s="6"/>
      <c r="Z75" s="6"/>
    </row>
    <row r="76" spans="1:26" s="7" customFormat="1" ht="12" customHeight="1" outlineLevel="1" x14ac:dyDescent="0.35">
      <c r="A76" s="4"/>
      <c r="B76" s="5"/>
      <c r="C76" s="16"/>
      <c r="D76" s="16"/>
      <c r="E76" s="16"/>
      <c r="F76" s="16"/>
      <c r="G76" s="16"/>
      <c r="H76" s="16"/>
      <c r="I76" s="21"/>
      <c r="J76" s="22"/>
      <c r="K76" s="22"/>
      <c r="L76" s="22"/>
      <c r="M76" s="22"/>
      <c r="N76" s="22"/>
      <c r="O76" s="22"/>
      <c r="P76" s="23"/>
      <c r="Q76" s="23"/>
      <c r="R76" s="23"/>
      <c r="S76" s="21"/>
      <c r="T76" s="21"/>
      <c r="U76" s="21"/>
      <c r="V76" s="21"/>
      <c r="W76" s="15"/>
      <c r="X76" s="6"/>
      <c r="Y76" s="6"/>
      <c r="Z76" s="6"/>
    </row>
    <row r="77" spans="1:26" s="7" customFormat="1" ht="5.15" customHeight="1" outlineLevel="1" x14ac:dyDescent="0.35">
      <c r="A77" s="4"/>
      <c r="B77" s="5"/>
      <c r="C77" s="16"/>
      <c r="D77" s="16"/>
      <c r="E77" s="16"/>
      <c r="F77" s="16"/>
      <c r="G77" s="16"/>
      <c r="H77" s="16"/>
      <c r="I77" s="16"/>
      <c r="J77" s="22"/>
      <c r="K77" s="22"/>
      <c r="L77" s="23"/>
      <c r="M77" s="23"/>
      <c r="N77" s="23"/>
      <c r="O77" s="23"/>
      <c r="P77" s="23"/>
      <c r="Q77" s="23"/>
      <c r="R77" s="23"/>
      <c r="S77" s="21"/>
      <c r="T77" s="21"/>
      <c r="U77" s="21"/>
      <c r="V77" s="21"/>
      <c r="W77" s="15"/>
      <c r="X77" s="6"/>
      <c r="Y77" s="6"/>
      <c r="Z77" s="6"/>
    </row>
    <row r="78" spans="1:26" s="7" customFormat="1" ht="5.15" customHeight="1" outlineLevel="1" x14ac:dyDescent="0.35">
      <c r="A78" s="4"/>
      <c r="B78" s="5"/>
      <c r="C78" s="16"/>
      <c r="D78" s="16"/>
      <c r="E78" s="16"/>
      <c r="F78" s="25"/>
      <c r="G78" s="26"/>
      <c r="H78" s="26"/>
      <c r="I78" s="54"/>
      <c r="J78" s="27"/>
      <c r="K78" s="27"/>
      <c r="L78" s="27"/>
      <c r="M78" s="27"/>
      <c r="N78" s="27"/>
      <c r="O78" s="27"/>
      <c r="P78" s="28"/>
      <c r="Q78" s="28"/>
      <c r="R78" s="28"/>
      <c r="S78" s="28"/>
      <c r="T78" s="28"/>
      <c r="U78" s="28"/>
      <c r="V78" s="29"/>
      <c r="W78" s="15"/>
      <c r="X78" s="6"/>
      <c r="Y78" s="6"/>
      <c r="Z78" s="6"/>
    </row>
    <row r="79" spans="1:26" s="7" customFormat="1" ht="11.5" customHeight="1" outlineLevel="1" x14ac:dyDescent="0.35">
      <c r="A79" s="4"/>
      <c r="B79" s="5"/>
      <c r="C79" s="16"/>
      <c r="D79" s="16"/>
      <c r="E79" s="16"/>
      <c r="F79" s="25"/>
      <c r="G79" s="26" t="s">
        <v>435</v>
      </c>
      <c r="H79" s="443">
        <v>1</v>
      </c>
      <c r="I79" s="54"/>
      <c r="K79" s="347" t="s">
        <v>436</v>
      </c>
      <c r="L79" s="444">
        <v>0.05</v>
      </c>
      <c r="M79" s="28"/>
      <c r="N79" s="28"/>
      <c r="O79" s="27"/>
      <c r="P79" s="28"/>
      <c r="Q79" s="28"/>
      <c r="R79" s="28"/>
      <c r="S79" s="28"/>
      <c r="T79" s="28"/>
      <c r="U79" s="28"/>
      <c r="V79" s="29"/>
      <c r="W79" s="15"/>
      <c r="X79" s="6"/>
      <c r="Y79" s="6"/>
      <c r="Z79" s="6"/>
    </row>
    <row r="80" spans="1:26" s="7" customFormat="1" ht="11.5" customHeight="1" outlineLevel="1" x14ac:dyDescent="0.35">
      <c r="A80" s="4"/>
      <c r="B80" s="5"/>
      <c r="C80" s="16"/>
      <c r="D80" s="16"/>
      <c r="E80" s="16"/>
      <c r="F80" s="25"/>
      <c r="G80" s="26"/>
      <c r="H80" s="26"/>
      <c r="I80" s="54"/>
      <c r="J80" s="27"/>
      <c r="K80" s="27"/>
      <c r="L80" s="27"/>
      <c r="M80" s="28"/>
      <c r="N80" s="28"/>
      <c r="O80" s="27"/>
      <c r="P80" s="28"/>
      <c r="Q80" s="28"/>
      <c r="R80" s="28"/>
      <c r="S80" s="28"/>
      <c r="T80" s="28"/>
      <c r="U80" s="28"/>
      <c r="V80" s="29"/>
      <c r="W80" s="15"/>
      <c r="X80" s="6"/>
      <c r="Y80" s="6"/>
      <c r="Z80" s="6"/>
    </row>
    <row r="81" spans="1:26" s="7" customFormat="1" ht="11.5" customHeight="1" outlineLevel="1" x14ac:dyDescent="0.35">
      <c r="A81" s="4"/>
      <c r="B81" s="5"/>
      <c r="C81" s="16"/>
      <c r="D81" s="16"/>
      <c r="E81" s="16"/>
      <c r="F81" s="25"/>
      <c r="G81" s="26"/>
      <c r="H81" s="26"/>
      <c r="I81" s="54"/>
      <c r="J81" s="27"/>
      <c r="K81" s="27"/>
      <c r="L81" s="27"/>
      <c r="M81" s="28"/>
      <c r="N81" s="28"/>
      <c r="O81" s="27"/>
      <c r="P81" s="28"/>
      <c r="Q81" s="28"/>
      <c r="R81" s="28"/>
      <c r="S81" s="28"/>
      <c r="T81" s="28"/>
      <c r="U81" s="28"/>
      <c r="V81" s="29"/>
      <c r="W81" s="15"/>
      <c r="X81" s="6"/>
      <c r="Y81" s="6"/>
      <c r="Z81" s="6"/>
    </row>
    <row r="82" spans="1:26" s="7" customFormat="1" ht="11.5" customHeight="1" outlineLevel="1" x14ac:dyDescent="0.35">
      <c r="A82" s="4"/>
      <c r="B82" s="5"/>
      <c r="C82" s="16"/>
      <c r="D82" s="16"/>
      <c r="E82" s="16"/>
      <c r="F82" s="25"/>
      <c r="G82" s="26"/>
      <c r="H82" s="26"/>
      <c r="I82" s="54"/>
      <c r="J82" s="27"/>
      <c r="K82" s="27"/>
      <c r="L82" s="27"/>
      <c r="M82" s="28"/>
      <c r="N82" s="28"/>
      <c r="O82" s="27"/>
      <c r="P82" s="28"/>
      <c r="Q82" s="28"/>
      <c r="R82" s="28"/>
      <c r="S82" s="28"/>
      <c r="T82" s="28"/>
      <c r="U82" s="28"/>
      <c r="V82" s="29"/>
      <c r="W82" s="15"/>
      <c r="X82" s="6"/>
      <c r="Y82" s="6"/>
      <c r="Z82" s="6"/>
    </row>
    <row r="83" spans="1:26" s="7" customFormat="1" ht="11.5" customHeight="1" outlineLevel="1" x14ac:dyDescent="0.35">
      <c r="A83" s="4"/>
      <c r="B83" s="5"/>
      <c r="C83" s="16"/>
      <c r="D83" s="16"/>
      <c r="E83" s="16"/>
      <c r="F83" s="25"/>
      <c r="G83" s="26"/>
      <c r="H83" s="26"/>
      <c r="I83" s="54"/>
      <c r="J83" s="27"/>
      <c r="K83" s="27"/>
      <c r="L83" s="27"/>
      <c r="M83" s="28"/>
      <c r="N83" s="28"/>
      <c r="O83" s="27"/>
      <c r="P83" s="28"/>
      <c r="Q83" s="28"/>
      <c r="R83" s="28"/>
      <c r="S83" s="28"/>
      <c r="T83" s="28"/>
      <c r="U83" s="28"/>
      <c r="V83" s="29"/>
      <c r="W83" s="15"/>
      <c r="X83" s="6"/>
      <c r="Y83" s="6"/>
      <c r="Z83" s="6"/>
    </row>
    <row r="84" spans="1:26" s="7" customFormat="1" ht="11.5" customHeight="1" outlineLevel="1" x14ac:dyDescent="0.35">
      <c r="A84" s="4"/>
      <c r="B84" s="5"/>
      <c r="C84" s="16"/>
      <c r="D84" s="16"/>
      <c r="E84" s="16"/>
      <c r="F84" s="25"/>
      <c r="G84" s="26"/>
      <c r="H84" s="26"/>
      <c r="I84" s="54"/>
      <c r="J84" s="27"/>
      <c r="K84" s="27"/>
      <c r="L84" s="27"/>
      <c r="M84" s="28"/>
      <c r="N84" s="28"/>
      <c r="O84" s="27"/>
      <c r="P84" s="28"/>
      <c r="Q84" s="28"/>
      <c r="R84" s="28"/>
      <c r="S84" s="28"/>
      <c r="T84" s="28"/>
      <c r="U84" s="28"/>
      <c r="V84" s="29"/>
      <c r="W84" s="15"/>
      <c r="X84" s="6"/>
      <c r="Y84" s="6"/>
      <c r="Z84" s="6"/>
    </row>
    <row r="85" spans="1:26" s="7" customFormat="1" ht="12" customHeight="1" outlineLevel="1" x14ac:dyDescent="0.35">
      <c r="A85" s="4"/>
      <c r="B85" s="5"/>
      <c r="C85" s="16"/>
      <c r="D85" s="16"/>
      <c r="E85" s="16"/>
      <c r="F85" s="25"/>
      <c r="G85" s="33" t="s">
        <v>63</v>
      </c>
      <c r="H85" s="33"/>
      <c r="I85" s="55"/>
      <c r="J85" s="53"/>
      <c r="K85" s="53"/>
      <c r="L85" s="53"/>
      <c r="M85" s="33" t="s">
        <v>510</v>
      </c>
      <c r="N85" s="33"/>
      <c r="O85" s="55"/>
      <c r="P85" s="31"/>
      <c r="Q85" s="31"/>
      <c r="R85" s="31"/>
      <c r="S85" s="31"/>
      <c r="T85" s="31"/>
      <c r="U85" s="31"/>
      <c r="V85" s="29"/>
      <c r="W85" s="15"/>
      <c r="X85" s="6"/>
      <c r="Y85" s="6"/>
      <c r="Z85" s="6"/>
    </row>
    <row r="86" spans="1:26" s="7" customFormat="1" ht="12" customHeight="1" outlineLevel="1" x14ac:dyDescent="0.35">
      <c r="A86" s="4"/>
      <c r="B86" s="5"/>
      <c r="C86" s="16"/>
      <c r="D86" s="16"/>
      <c r="E86" s="16"/>
      <c r="F86" s="25"/>
      <c r="G86" s="33"/>
      <c r="H86" s="33"/>
      <c r="I86" s="55" t="s">
        <v>428</v>
      </c>
      <c r="J86" s="243"/>
      <c r="K86" s="53"/>
      <c r="L86" s="53"/>
      <c r="M86" s="33"/>
      <c r="N86" s="33"/>
      <c r="O86" s="55" t="s">
        <v>433</v>
      </c>
      <c r="P86" s="31"/>
      <c r="Q86" s="31"/>
      <c r="R86" s="31"/>
      <c r="S86" s="31"/>
      <c r="T86" s="31"/>
      <c r="U86" s="31"/>
      <c r="V86" s="29"/>
      <c r="W86" s="15"/>
      <c r="X86" s="6"/>
      <c r="Y86" s="6"/>
      <c r="Z86" s="6"/>
    </row>
    <row r="87" spans="1:26" s="7" customFormat="1" ht="12" customHeight="1" outlineLevel="1" x14ac:dyDescent="0.35">
      <c r="A87" s="4"/>
      <c r="B87" s="5"/>
      <c r="C87" s="16"/>
      <c r="D87" s="16"/>
      <c r="E87" s="16"/>
      <c r="F87" s="25"/>
      <c r="G87" s="33"/>
      <c r="H87" s="33" t="s">
        <v>77</v>
      </c>
      <c r="I87" s="445">
        <v>0.42</v>
      </c>
      <c r="K87" s="56"/>
      <c r="L87" s="56"/>
      <c r="M87" s="33"/>
      <c r="N87" s="33" t="s">
        <v>77</v>
      </c>
      <c r="O87" s="445">
        <v>0.4</v>
      </c>
      <c r="P87" s="31"/>
      <c r="Q87" s="31"/>
      <c r="R87" s="31"/>
      <c r="S87" s="31"/>
      <c r="T87" s="31"/>
      <c r="U87" s="31"/>
      <c r="V87" s="29"/>
      <c r="W87" s="15"/>
      <c r="X87" s="6"/>
      <c r="Y87" s="6"/>
      <c r="Z87" s="6"/>
    </row>
    <row r="88" spans="1:26" s="7" customFormat="1" ht="12" customHeight="1" outlineLevel="1" x14ac:dyDescent="0.35">
      <c r="A88" s="4"/>
      <c r="B88" s="5"/>
      <c r="C88" s="16"/>
      <c r="D88" s="16"/>
      <c r="E88" s="16"/>
      <c r="F88" s="25"/>
      <c r="G88" s="33"/>
      <c r="H88" s="33" t="s">
        <v>80</v>
      </c>
      <c r="I88" s="445">
        <v>0.44</v>
      </c>
      <c r="K88" s="56"/>
      <c r="L88" s="56"/>
      <c r="M88" s="33"/>
      <c r="N88" s="33" t="s">
        <v>80</v>
      </c>
      <c r="O88" s="445">
        <v>0.4</v>
      </c>
      <c r="P88" s="31"/>
      <c r="Q88" s="31"/>
      <c r="R88" s="31"/>
      <c r="S88" s="31"/>
      <c r="T88" s="31"/>
      <c r="U88" s="31"/>
      <c r="V88" s="29"/>
      <c r="W88" s="15"/>
      <c r="X88" s="6"/>
      <c r="Y88" s="6"/>
      <c r="Z88" s="6"/>
    </row>
    <row r="89" spans="1:26" s="7" customFormat="1" ht="12" customHeight="1" outlineLevel="1" x14ac:dyDescent="0.35">
      <c r="A89" s="4"/>
      <c r="B89" s="5"/>
      <c r="C89" s="16"/>
      <c r="D89" s="16"/>
      <c r="E89" s="16"/>
      <c r="F89" s="25"/>
      <c r="G89" s="33"/>
      <c r="H89" s="33" t="s">
        <v>79</v>
      </c>
      <c r="I89" s="445">
        <v>0.4</v>
      </c>
      <c r="K89" s="56"/>
      <c r="L89" s="56"/>
      <c r="M89" s="33"/>
      <c r="N89" s="33" t="s">
        <v>79</v>
      </c>
      <c r="O89" s="445">
        <v>0.4</v>
      </c>
      <c r="P89" s="31"/>
      <c r="Q89" s="31"/>
      <c r="R89" s="31"/>
      <c r="S89" s="31"/>
      <c r="T89" s="31"/>
      <c r="U89" s="31"/>
      <c r="V89" s="29"/>
      <c r="W89" s="15"/>
      <c r="X89" s="6"/>
      <c r="Y89" s="6"/>
      <c r="Z89" s="6"/>
    </row>
    <row r="90" spans="1:26" s="7" customFormat="1" ht="12" customHeight="1" outlineLevel="1" x14ac:dyDescent="0.35">
      <c r="A90" s="4"/>
      <c r="B90" s="5"/>
      <c r="C90" s="16"/>
      <c r="D90" s="16"/>
      <c r="E90" s="16"/>
      <c r="F90" s="25"/>
      <c r="G90" s="33"/>
      <c r="H90" s="33" t="s">
        <v>85</v>
      </c>
      <c r="I90" s="445">
        <v>0.2</v>
      </c>
      <c r="K90" s="56"/>
      <c r="L90" s="56"/>
      <c r="M90" s="33"/>
      <c r="N90" s="33" t="s">
        <v>85</v>
      </c>
      <c r="O90" s="445">
        <v>0.4</v>
      </c>
      <c r="P90" s="31"/>
      <c r="Q90" s="31"/>
      <c r="R90" s="31"/>
      <c r="S90" s="31"/>
      <c r="T90" s="31"/>
      <c r="U90" s="31"/>
      <c r="V90" s="29"/>
      <c r="W90" s="15"/>
      <c r="X90" s="6"/>
      <c r="Y90" s="6"/>
      <c r="Z90" s="6"/>
    </row>
    <row r="91" spans="1:26" s="7" customFormat="1" ht="12" customHeight="1" outlineLevel="1" x14ac:dyDescent="0.35">
      <c r="A91" s="4"/>
      <c r="B91" s="5"/>
      <c r="C91" s="16"/>
      <c r="D91" s="16"/>
      <c r="E91" s="16"/>
      <c r="F91" s="25"/>
      <c r="G91" s="33"/>
      <c r="H91" s="33" t="s">
        <v>76</v>
      </c>
      <c r="I91" s="445">
        <v>0.2</v>
      </c>
      <c r="K91" s="56"/>
      <c r="L91" s="56"/>
      <c r="M91" s="33"/>
      <c r="N91" s="33" t="s">
        <v>76</v>
      </c>
      <c r="O91" s="445">
        <v>0.4</v>
      </c>
      <c r="P91" s="31"/>
      <c r="Q91" s="31"/>
      <c r="R91" s="31"/>
      <c r="S91" s="31"/>
      <c r="T91" s="31"/>
      <c r="U91" s="31"/>
      <c r="V91" s="29"/>
      <c r="W91" s="15"/>
      <c r="X91" s="6"/>
      <c r="Y91" s="6"/>
      <c r="Z91" s="6"/>
    </row>
    <row r="92" spans="1:26" s="7" customFormat="1" ht="12" customHeight="1" outlineLevel="1" x14ac:dyDescent="0.35">
      <c r="A92" s="4"/>
      <c r="B92" s="5"/>
      <c r="C92" s="16"/>
      <c r="D92" s="16"/>
      <c r="E92" s="16"/>
      <c r="F92" s="25"/>
      <c r="G92" s="33"/>
      <c r="H92" s="33" t="s">
        <v>78</v>
      </c>
      <c r="I92" s="445">
        <v>0.3</v>
      </c>
      <c r="K92" s="56"/>
      <c r="L92" s="56"/>
      <c r="M92" s="33"/>
      <c r="N92" s="33" t="s">
        <v>78</v>
      </c>
      <c r="O92" s="445">
        <v>0.4</v>
      </c>
      <c r="P92" s="31"/>
      <c r="Q92" s="31"/>
      <c r="R92" s="31"/>
      <c r="S92" s="31"/>
      <c r="T92" s="31"/>
      <c r="U92" s="31"/>
      <c r="V92" s="29"/>
      <c r="W92" s="15"/>
      <c r="X92" s="6"/>
      <c r="Y92" s="6"/>
      <c r="Z92" s="6"/>
    </row>
    <row r="93" spans="1:26" s="7" customFormat="1" ht="12" customHeight="1" outlineLevel="1" x14ac:dyDescent="0.35">
      <c r="A93" s="4"/>
      <c r="B93" s="5"/>
      <c r="C93" s="16"/>
      <c r="D93" s="16"/>
      <c r="E93" s="16"/>
      <c r="F93" s="25"/>
      <c r="G93" s="33"/>
      <c r="H93" s="33" t="s">
        <v>81</v>
      </c>
      <c r="I93" s="445">
        <v>0.3</v>
      </c>
      <c r="J93" s="56"/>
      <c r="K93" s="56"/>
      <c r="L93" s="56"/>
      <c r="M93" s="33"/>
      <c r="N93" s="33" t="s">
        <v>81</v>
      </c>
      <c r="O93" s="445">
        <v>0.4</v>
      </c>
      <c r="P93" s="31"/>
      <c r="Q93" s="31"/>
      <c r="R93" s="31"/>
      <c r="S93" s="31"/>
      <c r="T93" s="31"/>
      <c r="U93" s="31"/>
      <c r="V93" s="29"/>
      <c r="W93" s="15"/>
      <c r="X93" s="6"/>
      <c r="Y93" s="6"/>
      <c r="Z93" s="6"/>
    </row>
    <row r="94" spans="1:26" s="7" customFormat="1" ht="12" customHeight="1" outlineLevel="1" x14ac:dyDescent="0.35">
      <c r="A94" s="4"/>
      <c r="B94" s="5"/>
      <c r="C94" s="16"/>
      <c r="D94" s="16"/>
      <c r="E94" s="16"/>
      <c r="F94" s="25"/>
      <c r="G94" s="33"/>
      <c r="H94" s="33" t="s">
        <v>82</v>
      </c>
      <c r="I94" s="445">
        <v>0.7</v>
      </c>
      <c r="J94" s="53"/>
      <c r="K94" s="53"/>
      <c r="L94" s="53"/>
      <c r="M94" s="33"/>
      <c r="N94" s="33" t="s">
        <v>82</v>
      </c>
      <c r="O94" s="445">
        <v>0.4</v>
      </c>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c r="I95" s="55"/>
      <c r="J95" s="53"/>
      <c r="K95" s="53"/>
      <c r="L95" s="53"/>
      <c r="M95" s="53"/>
      <c r="N95" s="53"/>
      <c r="O95" s="53"/>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t="s">
        <v>64</v>
      </c>
      <c r="H96" s="33"/>
      <c r="I96" s="55"/>
      <c r="J96" s="53"/>
      <c r="K96" s="53"/>
      <c r="L96" s="53"/>
      <c r="M96" s="33" t="s">
        <v>511</v>
      </c>
      <c r="N96" s="33"/>
      <c r="O96" s="55"/>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c r="I97" s="55" t="s">
        <v>427</v>
      </c>
      <c r="J97" s="53"/>
      <c r="K97" s="53"/>
      <c r="L97" s="53"/>
      <c r="M97" s="33"/>
      <c r="N97" s="33"/>
      <c r="O97" s="55" t="s">
        <v>434</v>
      </c>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77</v>
      </c>
      <c r="I98" s="445">
        <v>0.94</v>
      </c>
      <c r="J98" s="53"/>
      <c r="K98" s="56"/>
      <c r="L98" s="56"/>
      <c r="M98" s="33"/>
      <c r="N98" s="33" t="s">
        <v>77</v>
      </c>
      <c r="O98" s="445">
        <v>2</v>
      </c>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80</v>
      </c>
      <c r="I99" s="445">
        <v>0.94</v>
      </c>
      <c r="J99" s="53"/>
      <c r="K99" s="56"/>
      <c r="L99" s="56"/>
      <c r="M99" s="33"/>
      <c r="N99" s="33" t="s">
        <v>80</v>
      </c>
      <c r="O99" s="445">
        <v>2</v>
      </c>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79</v>
      </c>
      <c r="I100" s="445">
        <v>0.94</v>
      </c>
      <c r="J100" s="53"/>
      <c r="K100" s="56"/>
      <c r="L100" s="56"/>
      <c r="M100" s="33"/>
      <c r="N100" s="33" t="s">
        <v>79</v>
      </c>
      <c r="O100" s="445">
        <v>2</v>
      </c>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85</v>
      </c>
      <c r="I101" s="445">
        <v>0.97</v>
      </c>
      <c r="J101" s="53"/>
      <c r="K101" s="56"/>
      <c r="L101" s="56"/>
      <c r="M101" s="33"/>
      <c r="N101" s="33" t="s">
        <v>85</v>
      </c>
      <c r="O101" s="445">
        <v>2</v>
      </c>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76</v>
      </c>
      <c r="I102" s="445">
        <v>0.97</v>
      </c>
      <c r="J102" s="53"/>
      <c r="K102" s="56"/>
      <c r="L102" s="56"/>
      <c r="M102" s="33"/>
      <c r="N102" s="33" t="s">
        <v>76</v>
      </c>
      <c r="O102" s="445">
        <v>2</v>
      </c>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t="s">
        <v>78</v>
      </c>
      <c r="I103" s="445">
        <v>0.9</v>
      </c>
      <c r="J103" s="53"/>
      <c r="K103" s="56"/>
      <c r="L103" s="56"/>
      <c r="M103" s="33"/>
      <c r="N103" s="33" t="s">
        <v>78</v>
      </c>
      <c r="O103" s="445">
        <v>2</v>
      </c>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c r="H104" s="33" t="s">
        <v>81</v>
      </c>
      <c r="I104" s="445">
        <v>0.9</v>
      </c>
      <c r="J104" s="56"/>
      <c r="K104" s="56"/>
      <c r="L104" s="56"/>
      <c r="M104" s="33"/>
      <c r="N104" s="33" t="s">
        <v>81</v>
      </c>
      <c r="O104" s="445">
        <v>2</v>
      </c>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c r="H105" s="33" t="s">
        <v>82</v>
      </c>
      <c r="I105" s="445">
        <v>1</v>
      </c>
      <c r="J105" s="56"/>
      <c r="K105" s="56"/>
      <c r="L105" s="56"/>
      <c r="M105" s="33"/>
      <c r="N105" s="33" t="s">
        <v>82</v>
      </c>
      <c r="O105" s="445">
        <v>2</v>
      </c>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c r="I106" s="54"/>
      <c r="J106" s="56"/>
      <c r="K106" s="56"/>
      <c r="L106" s="56"/>
      <c r="M106" s="56"/>
      <c r="N106" s="56"/>
      <c r="O106" s="56"/>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t="s">
        <v>422</v>
      </c>
      <c r="H107" s="33"/>
      <c r="I107" s="54"/>
      <c r="J107" s="56"/>
      <c r="K107" s="56"/>
      <c r="L107" s="56"/>
      <c r="M107" s="56"/>
      <c r="N107" s="56"/>
      <c r="O107" s="56"/>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c r="I108" s="158" t="s">
        <v>381</v>
      </c>
      <c r="J108" s="447" t="s">
        <v>423</v>
      </c>
      <c r="K108" s="447" t="s">
        <v>424</v>
      </c>
      <c r="L108" s="447" t="s">
        <v>425</v>
      </c>
      <c r="M108" s="447" t="s">
        <v>426</v>
      </c>
      <c r="N108" s="56"/>
      <c r="O108" s="56"/>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77</v>
      </c>
      <c r="I109" s="445">
        <v>85</v>
      </c>
      <c r="J109" s="445">
        <v>58</v>
      </c>
      <c r="K109" s="445">
        <v>37</v>
      </c>
      <c r="L109" s="445">
        <v>37</v>
      </c>
      <c r="M109" s="445">
        <v>23</v>
      </c>
      <c r="N109" s="56"/>
      <c r="O109" s="56"/>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80</v>
      </c>
      <c r="I110" s="445">
        <v>85</v>
      </c>
      <c r="J110" s="445">
        <v>58</v>
      </c>
      <c r="K110" s="445">
        <v>37</v>
      </c>
      <c r="L110" s="445">
        <v>37</v>
      </c>
      <c r="M110" s="445">
        <v>23</v>
      </c>
      <c r="N110" s="56"/>
      <c r="O110" s="56"/>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79</v>
      </c>
      <c r="I111" s="445">
        <v>85</v>
      </c>
      <c r="J111" s="445">
        <v>58</v>
      </c>
      <c r="K111" s="445">
        <v>37</v>
      </c>
      <c r="L111" s="445">
        <v>37</v>
      </c>
      <c r="M111" s="445">
        <v>23</v>
      </c>
      <c r="N111" s="56"/>
      <c r="O111" s="56"/>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85</v>
      </c>
      <c r="I112" s="445">
        <v>95</v>
      </c>
      <c r="J112" s="445">
        <v>64</v>
      </c>
      <c r="K112" s="445">
        <v>0</v>
      </c>
      <c r="L112" s="445">
        <v>52</v>
      </c>
      <c r="M112" s="445">
        <v>31</v>
      </c>
      <c r="N112" s="56"/>
      <c r="O112" s="56"/>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76</v>
      </c>
      <c r="I113" s="445">
        <v>95</v>
      </c>
      <c r="J113" s="445">
        <v>64</v>
      </c>
      <c r="K113" s="445">
        <v>0</v>
      </c>
      <c r="L113" s="445">
        <v>52</v>
      </c>
      <c r="M113" s="445">
        <v>31</v>
      </c>
      <c r="N113" s="56"/>
      <c r="O113" s="56"/>
      <c r="P113" s="31"/>
      <c r="Q113" s="31"/>
      <c r="R113" s="31"/>
      <c r="S113" s="31"/>
      <c r="T113" s="31"/>
      <c r="U113" s="31"/>
      <c r="V113" s="29"/>
      <c r="W113" s="15"/>
      <c r="X113" s="6"/>
      <c r="Y113" s="6"/>
      <c r="Z113" s="6"/>
    </row>
    <row r="114" spans="1:26" s="7" customFormat="1" ht="12" customHeight="1" outlineLevel="1" x14ac:dyDescent="0.35">
      <c r="A114" s="4"/>
      <c r="B114" s="5"/>
      <c r="C114" s="16"/>
      <c r="D114" s="16"/>
      <c r="E114" s="16"/>
      <c r="F114" s="25"/>
      <c r="G114" s="33"/>
      <c r="H114" s="33" t="s">
        <v>78</v>
      </c>
      <c r="I114" s="445">
        <v>90</v>
      </c>
      <c r="J114" s="445">
        <v>64</v>
      </c>
      <c r="K114" s="445">
        <v>0</v>
      </c>
      <c r="L114" s="445">
        <v>58</v>
      </c>
      <c r="M114" s="445">
        <v>35</v>
      </c>
      <c r="N114" s="56"/>
      <c r="O114" s="56"/>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c r="H115" s="33" t="s">
        <v>81</v>
      </c>
      <c r="I115" s="445">
        <v>90</v>
      </c>
      <c r="J115" s="445">
        <v>64</v>
      </c>
      <c r="K115" s="445">
        <v>0</v>
      </c>
      <c r="L115" s="445">
        <v>58</v>
      </c>
      <c r="M115" s="445">
        <v>35</v>
      </c>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c r="H116" s="33" t="s">
        <v>82</v>
      </c>
      <c r="I116" s="445">
        <v>85</v>
      </c>
      <c r="J116" s="445">
        <v>70</v>
      </c>
      <c r="K116" s="445">
        <v>37</v>
      </c>
      <c r="L116" s="445">
        <v>37</v>
      </c>
      <c r="M116" s="445">
        <v>23</v>
      </c>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c r="I117" s="54"/>
      <c r="J117" s="56"/>
      <c r="K117" s="56"/>
      <c r="L117" s="56"/>
      <c r="M117" s="56"/>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t="s">
        <v>510</v>
      </c>
      <c r="H118" s="33"/>
      <c r="I118" s="54"/>
      <c r="J118" s="56"/>
      <c r="K118" s="56"/>
      <c r="L118" s="56"/>
      <c r="M118" s="56"/>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c r="I119" s="158" t="s">
        <v>381</v>
      </c>
      <c r="J119" s="447" t="s">
        <v>423</v>
      </c>
      <c r="K119" s="447" t="s">
        <v>424</v>
      </c>
      <c r="L119" s="447" t="s">
        <v>425</v>
      </c>
      <c r="M119" s="447" t="s">
        <v>426</v>
      </c>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77</v>
      </c>
      <c r="I120" s="445">
        <v>0.05</v>
      </c>
      <c r="J120" s="445">
        <v>0.3</v>
      </c>
      <c r="K120" s="445">
        <v>0.3</v>
      </c>
      <c r="L120" s="445">
        <v>0.3</v>
      </c>
      <c r="M120" s="445">
        <v>0.3</v>
      </c>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80</v>
      </c>
      <c r="I121" s="445">
        <v>0.05</v>
      </c>
      <c r="J121" s="445">
        <v>0.3</v>
      </c>
      <c r="K121" s="445">
        <v>0.3</v>
      </c>
      <c r="L121" s="445">
        <v>0.3</v>
      </c>
      <c r="M121" s="445">
        <v>0.3</v>
      </c>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79</v>
      </c>
      <c r="I122" s="445">
        <v>0.05</v>
      </c>
      <c r="J122" s="445">
        <v>0.3</v>
      </c>
      <c r="K122" s="445">
        <v>0.3</v>
      </c>
      <c r="L122" s="445">
        <v>0.3</v>
      </c>
      <c r="M122" s="445">
        <v>0.3</v>
      </c>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85</v>
      </c>
      <c r="I123" s="445">
        <v>0.05</v>
      </c>
      <c r="J123" s="445">
        <v>0.3</v>
      </c>
      <c r="K123" s="445">
        <v>0.3</v>
      </c>
      <c r="L123" s="445">
        <v>0.3</v>
      </c>
      <c r="M123" s="445">
        <v>0.3</v>
      </c>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76</v>
      </c>
      <c r="I124" s="445">
        <v>0.05</v>
      </c>
      <c r="J124" s="445">
        <v>0.3</v>
      </c>
      <c r="K124" s="445">
        <v>0.3</v>
      </c>
      <c r="L124" s="445">
        <v>0.3</v>
      </c>
      <c r="M124" s="445">
        <v>0.3</v>
      </c>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t="s">
        <v>78</v>
      </c>
      <c r="I125" s="445">
        <v>0.05</v>
      </c>
      <c r="J125" s="445">
        <v>0.3</v>
      </c>
      <c r="K125" s="445">
        <v>0.3</v>
      </c>
      <c r="L125" s="445">
        <v>0.3</v>
      </c>
      <c r="M125" s="445">
        <v>0.3</v>
      </c>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c r="H126" s="33" t="s">
        <v>81</v>
      </c>
      <c r="I126" s="445">
        <v>0.05</v>
      </c>
      <c r="J126" s="445">
        <v>0.3</v>
      </c>
      <c r="K126" s="445">
        <v>0.3</v>
      </c>
      <c r="L126" s="445">
        <v>0.3</v>
      </c>
      <c r="M126" s="445">
        <v>0.3</v>
      </c>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c r="H127" s="33" t="s">
        <v>82</v>
      </c>
      <c r="I127" s="445">
        <v>0.05</v>
      </c>
      <c r="J127" s="445">
        <v>0.3</v>
      </c>
      <c r="K127" s="445">
        <v>0.3</v>
      </c>
      <c r="L127" s="445">
        <v>0.3</v>
      </c>
      <c r="M127" s="445">
        <v>0.3</v>
      </c>
      <c r="N127" s="56"/>
      <c r="O127" s="56"/>
      <c r="P127" s="31"/>
      <c r="Q127" s="31"/>
      <c r="R127" s="31"/>
      <c r="S127" s="31"/>
      <c r="T127" s="31"/>
      <c r="U127" s="31"/>
      <c r="V127" s="29"/>
      <c r="W127" s="15"/>
      <c r="X127" s="6"/>
      <c r="Y127" s="6"/>
      <c r="Z127" s="6"/>
    </row>
    <row r="128" spans="1:26" s="7" customFormat="1" ht="12.65" customHeight="1" outlineLevel="1" x14ac:dyDescent="0.35">
      <c r="A128" s="4"/>
      <c r="B128" s="5"/>
      <c r="C128" s="16"/>
      <c r="D128" s="16"/>
      <c r="E128" s="16"/>
      <c r="F128" s="25"/>
      <c r="G128" s="33"/>
      <c r="H128" s="33"/>
      <c r="I128" s="54"/>
      <c r="J128" s="56"/>
      <c r="K128" s="56"/>
      <c r="L128" s="56"/>
      <c r="M128" s="56"/>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t="s">
        <v>429</v>
      </c>
      <c r="H129" s="33"/>
      <c r="I129" s="54"/>
      <c r="J129" s="56"/>
      <c r="K129" s="56"/>
      <c r="L129" s="56"/>
      <c r="M129" s="56"/>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c r="I130" s="158" t="s">
        <v>83</v>
      </c>
      <c r="J130" s="447" t="s">
        <v>80</v>
      </c>
      <c r="K130" s="447" t="s">
        <v>431</v>
      </c>
      <c r="L130" s="447" t="s">
        <v>432</v>
      </c>
      <c r="M130" s="56"/>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77</v>
      </c>
      <c r="I131" s="445">
        <v>0.05</v>
      </c>
      <c r="J131" s="445">
        <v>0.04</v>
      </c>
      <c r="K131" s="445">
        <v>0.1</v>
      </c>
      <c r="L131" s="446">
        <f>1-SUM(I131:K131)</f>
        <v>0.81</v>
      </c>
      <c r="M131" s="56"/>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80</v>
      </c>
      <c r="I132" s="445">
        <v>0.05</v>
      </c>
      <c r="J132" s="445">
        <v>0.04</v>
      </c>
      <c r="K132" s="445">
        <v>0.1</v>
      </c>
      <c r="L132" s="446">
        <f t="shared" ref="L132:L133" si="0">1-SUM(I132:K132)</f>
        <v>0.81</v>
      </c>
      <c r="M132" s="56"/>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79</v>
      </c>
      <c r="I133" s="445">
        <v>0.05</v>
      </c>
      <c r="J133" s="445">
        <v>0.04</v>
      </c>
      <c r="K133" s="445">
        <v>0.1</v>
      </c>
      <c r="L133" s="446">
        <f t="shared" si="0"/>
        <v>0.81</v>
      </c>
      <c r="M133" s="56"/>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85</v>
      </c>
      <c r="I134" s="445">
        <v>0.02</v>
      </c>
      <c r="J134" s="445">
        <v>0.03</v>
      </c>
      <c r="K134" s="445">
        <v>0.1</v>
      </c>
      <c r="L134" s="446">
        <f t="shared" ref="L134:L138" si="1">1-SUM(I134:K134)</f>
        <v>0.85</v>
      </c>
      <c r="M134" s="56"/>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76</v>
      </c>
      <c r="I135" s="445">
        <v>0.02</v>
      </c>
      <c r="J135" s="445">
        <v>0.03</v>
      </c>
      <c r="K135" s="445">
        <v>0.1</v>
      </c>
      <c r="L135" s="446">
        <f t="shared" si="1"/>
        <v>0.85</v>
      </c>
      <c r="M135" s="56"/>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t="s">
        <v>78</v>
      </c>
      <c r="I136" s="445">
        <v>0.05</v>
      </c>
      <c r="J136" s="445">
        <v>0.05</v>
      </c>
      <c r="K136" s="445">
        <v>0.05</v>
      </c>
      <c r="L136" s="446">
        <f t="shared" si="1"/>
        <v>0.85</v>
      </c>
      <c r="M136" s="56"/>
      <c r="N136" s="56"/>
      <c r="O136" s="56"/>
      <c r="P136" s="31"/>
      <c r="Q136" s="31"/>
      <c r="R136" s="31"/>
      <c r="S136" s="31"/>
      <c r="T136" s="31"/>
      <c r="U136" s="31"/>
      <c r="V136" s="29"/>
      <c r="W136" s="15"/>
      <c r="X136" s="6"/>
      <c r="Y136" s="6"/>
      <c r="Z136" s="6"/>
    </row>
    <row r="137" spans="1:26" s="7" customFormat="1" ht="12" customHeight="1" outlineLevel="1" x14ac:dyDescent="0.35">
      <c r="A137" s="4"/>
      <c r="B137" s="5"/>
      <c r="C137" s="16"/>
      <c r="D137" s="16"/>
      <c r="E137" s="16"/>
      <c r="F137" s="25"/>
      <c r="G137" s="33"/>
      <c r="H137" s="33" t="s">
        <v>81</v>
      </c>
      <c r="I137" s="445">
        <v>0.05</v>
      </c>
      <c r="J137" s="445">
        <v>0.05</v>
      </c>
      <c r="K137" s="445">
        <v>0.05</v>
      </c>
      <c r="L137" s="446">
        <f t="shared" si="1"/>
        <v>0.85</v>
      </c>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c r="H138" s="33" t="s">
        <v>82</v>
      </c>
      <c r="I138" s="445">
        <v>0.05</v>
      </c>
      <c r="J138" s="445">
        <v>0.04</v>
      </c>
      <c r="K138" s="445">
        <v>0.1</v>
      </c>
      <c r="L138" s="446">
        <f t="shared" si="1"/>
        <v>0.81</v>
      </c>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t="s">
        <v>430</v>
      </c>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c r="I141" s="158" t="s">
        <v>83</v>
      </c>
      <c r="J141" s="447" t="s">
        <v>80</v>
      </c>
      <c r="K141" s="447" t="s">
        <v>431</v>
      </c>
      <c r="L141" s="447" t="s">
        <v>432</v>
      </c>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t="s">
        <v>77</v>
      </c>
      <c r="I142" s="445">
        <v>80</v>
      </c>
      <c r="J142" s="445">
        <v>51</v>
      </c>
      <c r="K142" s="445">
        <v>45</v>
      </c>
      <c r="L142" s="445">
        <v>30</v>
      </c>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25"/>
      <c r="G143" s="33"/>
      <c r="H143" s="33" t="s">
        <v>80</v>
      </c>
      <c r="I143" s="445">
        <v>80</v>
      </c>
      <c r="J143" s="445">
        <v>51</v>
      </c>
      <c r="K143" s="445">
        <v>45</v>
      </c>
      <c r="L143" s="445">
        <v>30</v>
      </c>
      <c r="M143" s="56"/>
      <c r="N143" s="56"/>
      <c r="O143" s="56"/>
      <c r="P143" s="31"/>
      <c r="Q143" s="31"/>
      <c r="R143" s="31"/>
      <c r="S143" s="31"/>
      <c r="T143" s="31"/>
      <c r="U143" s="31"/>
      <c r="V143" s="29"/>
      <c r="W143" s="15"/>
      <c r="X143" s="6"/>
      <c r="Y143" s="6"/>
      <c r="Z143" s="6"/>
    </row>
    <row r="144" spans="1:26" s="7" customFormat="1" ht="12" customHeight="1" outlineLevel="1" x14ac:dyDescent="0.35">
      <c r="A144" s="4"/>
      <c r="B144" s="5"/>
      <c r="C144" s="16"/>
      <c r="D144" s="16"/>
      <c r="E144" s="16"/>
      <c r="F144" s="25"/>
      <c r="G144" s="33"/>
      <c r="H144" s="33" t="s">
        <v>79</v>
      </c>
      <c r="I144" s="445">
        <v>80</v>
      </c>
      <c r="J144" s="445">
        <v>51</v>
      </c>
      <c r="K144" s="445">
        <v>45</v>
      </c>
      <c r="L144" s="445">
        <v>30</v>
      </c>
      <c r="M144" s="56"/>
      <c r="N144" s="56"/>
      <c r="O144" s="56"/>
      <c r="P144" s="31"/>
      <c r="Q144" s="31"/>
      <c r="R144" s="31"/>
      <c r="S144" s="31"/>
      <c r="T144" s="31"/>
      <c r="U144" s="31"/>
      <c r="V144" s="29"/>
      <c r="W144" s="15"/>
      <c r="X144" s="6"/>
      <c r="Y144" s="6"/>
      <c r="Z144" s="6"/>
    </row>
    <row r="145" spans="1:26" s="7" customFormat="1" ht="12" customHeight="1" outlineLevel="1" x14ac:dyDescent="0.35">
      <c r="A145" s="4"/>
      <c r="B145" s="5"/>
      <c r="C145" s="16"/>
      <c r="D145" s="16"/>
      <c r="E145" s="16"/>
      <c r="F145" s="25"/>
      <c r="G145" s="33"/>
      <c r="H145" s="33" t="s">
        <v>85</v>
      </c>
      <c r="I145" s="445">
        <v>89</v>
      </c>
      <c r="J145" s="445">
        <v>68</v>
      </c>
      <c r="K145" s="445">
        <v>46</v>
      </c>
      <c r="L145" s="445">
        <v>33</v>
      </c>
      <c r="M145" s="56"/>
      <c r="N145" s="56"/>
      <c r="O145" s="56"/>
      <c r="P145" s="31"/>
      <c r="Q145" s="31"/>
      <c r="R145" s="31"/>
      <c r="S145" s="31"/>
      <c r="T145" s="31"/>
      <c r="U145" s="31"/>
      <c r="V145" s="29"/>
      <c r="W145" s="15"/>
      <c r="X145" s="6"/>
      <c r="Y145" s="6"/>
      <c r="Z145" s="6"/>
    </row>
    <row r="146" spans="1:26" s="7" customFormat="1" ht="12" customHeight="1" outlineLevel="1" x14ac:dyDescent="0.35">
      <c r="A146" s="4"/>
      <c r="B146" s="5"/>
      <c r="C146" s="16"/>
      <c r="D146" s="16"/>
      <c r="E146" s="16"/>
      <c r="F146" s="25"/>
      <c r="G146" s="33"/>
      <c r="H146" s="33" t="s">
        <v>76</v>
      </c>
      <c r="I146" s="445">
        <v>89</v>
      </c>
      <c r="J146" s="445">
        <v>68</v>
      </c>
      <c r="K146" s="445">
        <v>46</v>
      </c>
      <c r="L146" s="445">
        <v>33</v>
      </c>
      <c r="M146" s="56"/>
      <c r="N146" s="56"/>
      <c r="O146" s="56"/>
      <c r="P146" s="31"/>
      <c r="Q146" s="31"/>
      <c r="R146" s="31"/>
      <c r="S146" s="31"/>
      <c r="T146" s="31"/>
      <c r="U146" s="31"/>
      <c r="V146" s="29"/>
      <c r="W146" s="15"/>
      <c r="X146" s="6"/>
      <c r="Y146" s="6"/>
      <c r="Z146" s="6"/>
    </row>
    <row r="147" spans="1:26" s="7" customFormat="1" ht="12" customHeight="1" outlineLevel="1" x14ac:dyDescent="0.35">
      <c r="A147" s="4"/>
      <c r="B147" s="5"/>
      <c r="C147" s="16"/>
      <c r="D147" s="16"/>
      <c r="E147" s="16"/>
      <c r="F147" s="25"/>
      <c r="G147" s="33"/>
      <c r="H147" s="33" t="s">
        <v>78</v>
      </c>
      <c r="I147" s="445">
        <v>85</v>
      </c>
      <c r="J147" s="445">
        <v>65</v>
      </c>
      <c r="K147" s="445">
        <v>56</v>
      </c>
      <c r="L147" s="445">
        <v>43</v>
      </c>
      <c r="M147" s="56"/>
      <c r="N147" s="56"/>
      <c r="O147" s="56"/>
      <c r="P147" s="31"/>
      <c r="Q147" s="31"/>
      <c r="R147" s="31"/>
      <c r="S147" s="31"/>
      <c r="T147" s="31"/>
      <c r="U147" s="31"/>
      <c r="V147" s="29"/>
      <c r="W147" s="15"/>
      <c r="X147" s="6"/>
      <c r="Y147" s="6"/>
      <c r="Z147" s="6"/>
    </row>
    <row r="148" spans="1:26" s="7" customFormat="1" ht="12" customHeight="1" outlineLevel="1" x14ac:dyDescent="0.35">
      <c r="A148" s="4"/>
      <c r="B148" s="5"/>
      <c r="C148" s="16"/>
      <c r="D148" s="16"/>
      <c r="E148" s="16"/>
      <c r="F148" s="25"/>
      <c r="G148" s="33"/>
      <c r="H148" s="33" t="s">
        <v>81</v>
      </c>
      <c r="I148" s="445">
        <v>85</v>
      </c>
      <c r="J148" s="445">
        <v>65</v>
      </c>
      <c r="K148" s="445">
        <v>56</v>
      </c>
      <c r="L148" s="445">
        <v>43</v>
      </c>
      <c r="M148" s="56"/>
      <c r="N148" s="56"/>
      <c r="O148" s="56"/>
      <c r="P148" s="31"/>
      <c r="Q148" s="31"/>
      <c r="R148" s="31"/>
      <c r="S148" s="31"/>
      <c r="T148" s="31"/>
      <c r="U148" s="31"/>
      <c r="V148" s="29"/>
      <c r="W148" s="15"/>
      <c r="X148" s="6"/>
      <c r="Y148" s="6"/>
      <c r="Z148" s="6"/>
    </row>
    <row r="149" spans="1:26" s="7" customFormat="1" ht="12" customHeight="1" outlineLevel="1" x14ac:dyDescent="0.35">
      <c r="A149" s="4"/>
      <c r="B149" s="5"/>
      <c r="C149" s="16"/>
      <c r="D149" s="16"/>
      <c r="E149" s="16"/>
      <c r="F149" s="25"/>
      <c r="G149" s="33"/>
      <c r="H149" s="33" t="s">
        <v>82</v>
      </c>
      <c r="I149" s="445">
        <v>80</v>
      </c>
      <c r="J149" s="445">
        <v>51</v>
      </c>
      <c r="K149" s="445">
        <v>45</v>
      </c>
      <c r="L149" s="445">
        <v>30</v>
      </c>
      <c r="M149" s="56"/>
      <c r="N149" s="56"/>
      <c r="O149" s="56"/>
      <c r="P149" s="31"/>
      <c r="Q149" s="31"/>
      <c r="R149" s="31"/>
      <c r="S149" s="31"/>
      <c r="T149" s="31"/>
      <c r="U149" s="31"/>
      <c r="V149" s="29"/>
      <c r="W149" s="15"/>
      <c r="X149" s="6"/>
      <c r="Y149" s="6"/>
      <c r="Z149" s="6"/>
    </row>
    <row r="150" spans="1:26" s="7" customFormat="1" ht="12" customHeight="1" outlineLevel="1" x14ac:dyDescent="0.35">
      <c r="A150" s="4"/>
      <c r="B150" s="5"/>
      <c r="C150" s="16"/>
      <c r="D150" s="16"/>
      <c r="E150" s="16"/>
      <c r="F150" s="25"/>
      <c r="G150" s="33"/>
      <c r="H150" s="33"/>
      <c r="I150" s="54"/>
      <c r="J150" s="56"/>
      <c r="K150" s="56"/>
      <c r="L150" s="56"/>
      <c r="M150" s="56"/>
      <c r="N150" s="56"/>
      <c r="O150" s="56"/>
      <c r="P150" s="31"/>
      <c r="Q150" s="31"/>
      <c r="R150" s="31"/>
      <c r="S150" s="31"/>
      <c r="T150" s="31"/>
      <c r="U150" s="31"/>
      <c r="V150" s="29"/>
      <c r="W150" s="15"/>
      <c r="X150" s="6"/>
      <c r="Y150" s="6"/>
      <c r="Z150" s="6"/>
    </row>
    <row r="151" spans="1:26" s="7" customFormat="1" ht="12" customHeight="1" outlineLevel="1" x14ac:dyDescent="0.35">
      <c r="A151" s="4"/>
      <c r="B151" s="5"/>
      <c r="C151" s="16"/>
      <c r="D151" s="16"/>
      <c r="E151" s="16"/>
      <c r="F151" s="25"/>
      <c r="G151" s="33"/>
      <c r="H151" s="33"/>
      <c r="I151" s="54"/>
      <c r="J151" s="56"/>
      <c r="K151" s="56"/>
      <c r="L151" s="56"/>
      <c r="M151" s="56"/>
      <c r="N151" s="56"/>
      <c r="O151" s="56"/>
      <c r="P151" s="31"/>
      <c r="Q151" s="31"/>
      <c r="R151" s="31"/>
      <c r="S151" s="31"/>
      <c r="T151" s="31"/>
      <c r="U151" s="31"/>
      <c r="V151" s="29"/>
      <c r="W151" s="15"/>
      <c r="X151" s="6"/>
      <c r="Y151" s="6"/>
      <c r="Z151" s="6"/>
    </row>
    <row r="152" spans="1:26" s="7" customFormat="1" ht="12" customHeight="1" outlineLevel="1" x14ac:dyDescent="0.35">
      <c r="A152" s="4"/>
      <c r="B152" s="5"/>
      <c r="C152" s="16"/>
      <c r="D152" s="16"/>
      <c r="E152" s="16"/>
      <c r="F152" s="25"/>
      <c r="G152" s="33"/>
      <c r="H152" s="33"/>
      <c r="I152" s="54"/>
      <c r="J152" s="56"/>
      <c r="K152" s="56"/>
      <c r="L152" s="56"/>
      <c r="M152" s="56"/>
      <c r="N152" s="56"/>
      <c r="O152" s="56"/>
      <c r="P152" s="31"/>
      <c r="Q152" s="31"/>
      <c r="R152" s="31"/>
      <c r="S152" s="31"/>
      <c r="T152" s="31"/>
      <c r="U152" s="31"/>
      <c r="V152" s="29"/>
      <c r="W152" s="15"/>
      <c r="X152" s="6"/>
      <c r="Y152" s="6"/>
      <c r="Z152" s="6"/>
    </row>
    <row r="153" spans="1:26" s="7" customFormat="1" ht="12" customHeight="1" outlineLevel="1" x14ac:dyDescent="0.35">
      <c r="A153" s="4"/>
      <c r="B153" s="5"/>
      <c r="C153" s="16"/>
      <c r="D153" s="16"/>
      <c r="E153" s="16"/>
      <c r="F153" s="25"/>
      <c r="G153" s="33"/>
      <c r="H153" s="33"/>
      <c r="I153" s="54"/>
      <c r="J153" s="56"/>
      <c r="K153" s="56"/>
      <c r="L153" s="56"/>
      <c r="M153" s="56"/>
      <c r="N153" s="56"/>
      <c r="O153" s="56"/>
      <c r="P153" s="31"/>
      <c r="Q153" s="31"/>
      <c r="R153" s="31"/>
      <c r="S153" s="31"/>
      <c r="T153" s="31"/>
      <c r="U153" s="31"/>
      <c r="V153" s="29"/>
      <c r="W153" s="15"/>
      <c r="X153" s="6"/>
      <c r="Y153" s="6"/>
      <c r="Z153" s="6"/>
    </row>
    <row r="154" spans="1:26" s="7" customFormat="1" ht="12" customHeight="1" outlineLevel="1" x14ac:dyDescent="0.35">
      <c r="A154" s="4"/>
      <c r="B154" s="5"/>
      <c r="C154" s="16"/>
      <c r="D154" s="16"/>
      <c r="E154" s="16"/>
      <c r="F154" s="25"/>
      <c r="G154" s="33"/>
      <c r="H154" s="33"/>
      <c r="I154" s="54"/>
      <c r="J154" s="56"/>
      <c r="K154" s="56"/>
      <c r="L154" s="56"/>
      <c r="M154" s="56"/>
      <c r="N154" s="56"/>
      <c r="O154" s="56"/>
      <c r="P154" s="31"/>
      <c r="Q154" s="31"/>
      <c r="R154" s="31"/>
      <c r="S154" s="31"/>
      <c r="T154" s="31"/>
      <c r="U154" s="31"/>
      <c r="V154" s="29"/>
      <c r="W154" s="15"/>
      <c r="X154" s="6"/>
      <c r="Y154" s="6"/>
      <c r="Z154" s="6"/>
    </row>
    <row r="155" spans="1:26" s="7" customFormat="1" ht="12" customHeight="1" outlineLevel="1" x14ac:dyDescent="0.35">
      <c r="A155" s="4"/>
      <c r="B155" s="5"/>
      <c r="C155" s="16"/>
      <c r="D155" s="16"/>
      <c r="E155" s="16"/>
      <c r="F155" s="25"/>
      <c r="G155" s="33"/>
      <c r="H155" s="33"/>
      <c r="I155" s="54"/>
      <c r="J155" s="56"/>
      <c r="K155" s="56"/>
      <c r="L155" s="56"/>
      <c r="M155" s="56"/>
      <c r="N155" s="56"/>
      <c r="O155" s="56"/>
      <c r="P155" s="31"/>
      <c r="Q155" s="31"/>
      <c r="R155" s="31"/>
      <c r="S155" s="31"/>
      <c r="T155" s="31"/>
      <c r="U155" s="31"/>
      <c r="V155" s="29"/>
      <c r="W155" s="15"/>
      <c r="X155" s="6"/>
      <c r="Y155" s="6"/>
      <c r="Z155" s="6"/>
    </row>
    <row r="156" spans="1:26" s="7" customFormat="1" ht="12" customHeight="1" outlineLevel="1" x14ac:dyDescent="0.35">
      <c r="A156" s="4"/>
      <c r="B156" s="5"/>
      <c r="C156" s="16"/>
      <c r="D156" s="16"/>
      <c r="E156" s="16"/>
      <c r="F156" s="25"/>
      <c r="G156" s="33"/>
      <c r="H156" s="33"/>
      <c r="I156" s="54"/>
      <c r="J156" s="56"/>
      <c r="K156" s="56"/>
      <c r="L156" s="56"/>
      <c r="M156" s="56"/>
      <c r="N156" s="56"/>
      <c r="O156" s="56"/>
      <c r="P156" s="31"/>
      <c r="Q156" s="31"/>
      <c r="R156" s="31"/>
      <c r="S156" s="31"/>
      <c r="T156" s="31"/>
      <c r="U156" s="31"/>
      <c r="V156" s="29"/>
      <c r="W156" s="15"/>
      <c r="X156" s="6"/>
      <c r="Y156" s="6"/>
      <c r="Z156" s="6"/>
    </row>
    <row r="157" spans="1:26" s="7" customFormat="1" ht="12" customHeight="1" outlineLevel="1" x14ac:dyDescent="0.35">
      <c r="A157" s="4"/>
      <c r="B157" s="5"/>
      <c r="C157" s="16"/>
      <c r="D157" s="16"/>
      <c r="E157" s="16"/>
      <c r="F157" s="32"/>
      <c r="G157" s="33"/>
      <c r="H157" s="33"/>
      <c r="I157" s="54"/>
      <c r="J157" s="53"/>
      <c r="K157" s="53"/>
      <c r="L157" s="53"/>
      <c r="M157" s="53"/>
      <c r="N157" s="53"/>
      <c r="O157" s="53"/>
      <c r="P157" s="31"/>
      <c r="Q157" s="31"/>
      <c r="R157" s="31"/>
      <c r="S157" s="31"/>
      <c r="T157" s="31"/>
      <c r="U157" s="31"/>
      <c r="V157" s="29"/>
      <c r="W157" s="15"/>
      <c r="X157" s="6"/>
      <c r="Y157" s="6"/>
      <c r="Z157" s="6"/>
    </row>
    <row r="158" spans="1:26" s="7" customFormat="1" ht="5.15" customHeight="1" outlineLevel="1" x14ac:dyDescent="0.35">
      <c r="A158" s="4"/>
      <c r="B158" s="5"/>
      <c r="C158" s="16"/>
      <c r="D158" s="16"/>
      <c r="E158" s="16"/>
      <c r="F158" s="35"/>
      <c r="G158" s="36"/>
      <c r="H158" s="36"/>
      <c r="I158" s="36"/>
      <c r="J158" s="37"/>
      <c r="K158" s="37"/>
      <c r="L158" s="37"/>
      <c r="M158" s="37"/>
      <c r="N158" s="37"/>
      <c r="O158" s="37"/>
      <c r="P158" s="37"/>
      <c r="Q158" s="37"/>
      <c r="R158" s="37"/>
      <c r="S158" s="37"/>
      <c r="T158" s="37"/>
      <c r="U158" s="37"/>
      <c r="V158" s="29"/>
      <c r="W158" s="15"/>
      <c r="X158" s="6"/>
      <c r="Y158" s="6"/>
      <c r="Z158" s="6"/>
    </row>
    <row r="159" spans="1:26" s="7" customFormat="1" ht="25" customHeight="1" outlineLevel="1" x14ac:dyDescent="0.35">
      <c r="A159" s="4"/>
      <c r="B159" s="5"/>
      <c r="C159" s="38"/>
      <c r="D159" s="38"/>
      <c r="E159" s="38"/>
      <c r="F159" s="38"/>
      <c r="G159" s="39" t="str">
        <f>G69</f>
        <v>HARVEST INDEX &amp; STUBBLE PRODUCTION</v>
      </c>
      <c r="H159" s="38"/>
      <c r="I159" s="38"/>
      <c r="J159" s="38"/>
      <c r="K159" s="38"/>
      <c r="L159" s="38"/>
      <c r="M159" s="38"/>
      <c r="N159" s="38"/>
      <c r="O159" s="38"/>
      <c r="P159" s="38"/>
      <c r="Q159" s="38"/>
      <c r="R159" s="38"/>
      <c r="S159" s="38"/>
      <c r="T159" s="38"/>
      <c r="U159" s="38"/>
      <c r="V159" s="38"/>
      <c r="W159" s="40" t="s">
        <v>24</v>
      </c>
      <c r="X159" s="6"/>
      <c r="Y159" s="6"/>
      <c r="Z159" s="6"/>
    </row>
    <row r="160" spans="1:26" s="7" customFormat="1" ht="12" customHeight="1" outlineLevel="1" x14ac:dyDescent="0.35">
      <c r="A160" s="4"/>
      <c r="B160" s="5"/>
      <c r="C160" s="5"/>
      <c r="D160" s="5"/>
      <c r="E160" s="5"/>
      <c r="F160" s="6"/>
      <c r="G160" s="6"/>
      <c r="H160" s="6"/>
      <c r="I160" s="6"/>
      <c r="J160" s="6"/>
      <c r="K160" s="6"/>
      <c r="L160" s="6"/>
      <c r="M160" s="6"/>
      <c r="N160" s="6"/>
      <c r="O160" s="6"/>
      <c r="P160" s="6"/>
      <c r="Q160" s="6"/>
      <c r="R160" s="6"/>
      <c r="S160" s="6"/>
      <c r="T160" s="6"/>
      <c r="U160" s="6"/>
      <c r="V160" s="6"/>
      <c r="W160" s="6"/>
      <c r="X160" s="6"/>
      <c r="Y160" s="6"/>
      <c r="Z160"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1640625" defaultRowHeight="14.5" x14ac:dyDescent="0.35"/>
  <cols>
    <col min="1" max="1" width="31.26953125" style="72" bestFit="1" customWidth="1"/>
    <col min="2" max="16384" width="8.81640625" style="72"/>
  </cols>
  <sheetData>
    <row r="2" spans="1:2" x14ac:dyDescent="0.35">
      <c r="A2" s="74" t="s">
        <v>108</v>
      </c>
      <c r="B2" s="378">
        <v>1500000</v>
      </c>
    </row>
    <row r="4" spans="1:2" x14ac:dyDescent="0.35">
      <c r="A4" s="72" t="s">
        <v>541</v>
      </c>
      <c r="B4" s="45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1DF4-3688-4166-9603-E4B261BE1A52}">
  <dimension ref="A1:Z31"/>
  <sheetViews>
    <sheetView workbookViewId="0">
      <selection activeCell="J18" sqref="J18"/>
    </sheetView>
  </sheetViews>
  <sheetFormatPr defaultRowHeight="14.5" outlineLevelRow="1" x14ac:dyDescent="0.35"/>
  <cols>
    <col min="1" max="1" width="2.81640625" customWidth="1"/>
    <col min="2" max="2" width="4.1796875" customWidth="1"/>
    <col min="3" max="3" width="6.453125" customWidth="1"/>
    <col min="4" max="4" width="3.1796875" customWidth="1"/>
    <col min="5" max="5" width="3.81640625" customWidth="1"/>
    <col min="6" max="6" width="2.81640625" customWidth="1"/>
  </cols>
  <sheetData>
    <row r="1" spans="1:26" s="80" customFormat="1" ht="12" customHeight="1" outlineLevel="1" x14ac:dyDescent="0.35">
      <c r="A1" s="274"/>
      <c r="B1" s="275"/>
      <c r="C1" s="275"/>
      <c r="D1" s="275"/>
      <c r="E1" s="275"/>
      <c r="F1" s="276"/>
      <c r="G1" s="276"/>
      <c r="H1" s="276"/>
      <c r="I1" s="276"/>
      <c r="J1" s="276"/>
      <c r="K1" s="276"/>
      <c r="L1" s="276"/>
      <c r="M1" s="276"/>
      <c r="N1" s="276"/>
      <c r="O1" s="276"/>
      <c r="P1" s="276"/>
      <c r="Q1" s="276"/>
      <c r="R1" s="276"/>
      <c r="S1" s="276"/>
      <c r="T1" s="276"/>
      <c r="U1" s="276"/>
      <c r="V1" s="276"/>
      <c r="W1" s="276"/>
      <c r="X1" s="276"/>
      <c r="Y1" s="276"/>
      <c r="Z1" s="276"/>
    </row>
    <row r="2" spans="1:26" s="80" customFormat="1" ht="12" customHeight="1" outlineLevel="1" x14ac:dyDescent="0.35">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s="80" customFormat="1" ht="5.15" customHeight="1" outlineLevel="1" thickBot="1" x14ac:dyDescent="0.4">
      <c r="A3" s="274"/>
      <c r="B3" s="275"/>
      <c r="C3" s="275"/>
      <c r="D3" s="275"/>
      <c r="E3" s="275"/>
      <c r="F3" s="275"/>
      <c r="G3" s="275"/>
      <c r="H3" s="276"/>
      <c r="I3" s="276"/>
      <c r="J3" s="276"/>
      <c r="K3" s="276"/>
      <c r="L3" s="276"/>
      <c r="M3" s="276"/>
      <c r="N3" s="276"/>
      <c r="O3" s="276"/>
      <c r="P3" s="276"/>
      <c r="Q3" s="276"/>
      <c r="R3" s="276"/>
      <c r="S3" s="276"/>
      <c r="T3" s="276"/>
      <c r="U3" s="276"/>
      <c r="V3" s="276"/>
      <c r="W3" s="276"/>
      <c r="X3" s="275"/>
      <c r="Y3" s="275"/>
      <c r="Z3" s="275"/>
    </row>
    <row r="4" spans="1:26" s="80" customFormat="1" ht="5.15" customHeight="1" outlineLevel="1" x14ac:dyDescent="0.35">
      <c r="A4" s="274"/>
      <c r="B4" s="275"/>
      <c r="C4" s="277"/>
      <c r="D4" s="277"/>
      <c r="E4" s="277"/>
      <c r="F4" s="277"/>
      <c r="G4" s="277"/>
      <c r="H4" s="277"/>
      <c r="I4" s="277"/>
      <c r="J4" s="277"/>
      <c r="K4" s="278"/>
      <c r="L4" s="278"/>
      <c r="M4" s="278"/>
      <c r="N4" s="278"/>
      <c r="O4" s="278"/>
      <c r="P4" s="278"/>
      <c r="Q4" s="278"/>
      <c r="R4" s="278"/>
      <c r="S4" s="278"/>
      <c r="T4" s="278"/>
      <c r="U4" s="278"/>
      <c r="V4" s="278"/>
      <c r="W4" s="279"/>
      <c r="X4" s="276"/>
      <c r="Y4" s="276"/>
      <c r="Z4" s="276"/>
    </row>
    <row r="5" spans="1:26" s="80" customFormat="1" ht="12" customHeight="1" outlineLevel="1" x14ac:dyDescent="0.35">
      <c r="A5" s="274"/>
      <c r="B5" s="275"/>
      <c r="C5" s="280"/>
      <c r="D5" s="280"/>
      <c r="E5" s="280"/>
      <c r="F5" s="281"/>
      <c r="G5" s="282" t="s">
        <v>545</v>
      </c>
      <c r="H5" s="281"/>
      <c r="I5" s="281"/>
      <c r="J5" s="281"/>
      <c r="K5" s="281"/>
      <c r="L5" s="281"/>
      <c r="M5" s="281"/>
      <c r="N5" s="281"/>
      <c r="O5" s="281"/>
      <c r="P5" s="281"/>
      <c r="Q5" s="281"/>
      <c r="R5" s="281"/>
      <c r="S5" s="283"/>
      <c r="T5" s="281"/>
      <c r="U5" s="283"/>
      <c r="V5" s="283"/>
      <c r="W5" s="284"/>
      <c r="X5" s="276"/>
      <c r="Y5" s="276"/>
      <c r="Z5" s="276"/>
    </row>
    <row r="6" spans="1:26" s="80" customFormat="1" ht="12" customHeight="1" outlineLevel="1" x14ac:dyDescent="0.35">
      <c r="A6" s="274"/>
      <c r="B6" s="275"/>
      <c r="C6" s="280"/>
      <c r="D6" s="280"/>
      <c r="E6" s="285"/>
      <c r="F6" s="281"/>
      <c r="G6" s="281"/>
      <c r="H6" s="281"/>
      <c r="I6" s="281"/>
      <c r="J6" s="281"/>
      <c r="K6" s="281"/>
      <c r="L6" s="281"/>
      <c r="M6" s="281"/>
      <c r="N6" s="281"/>
      <c r="O6" s="281"/>
      <c r="P6" s="281"/>
      <c r="Q6" s="281"/>
      <c r="R6" s="281"/>
      <c r="S6" s="283"/>
      <c r="T6" s="286"/>
      <c r="U6" s="283"/>
      <c r="V6" s="283"/>
      <c r="W6" s="284"/>
      <c r="X6" s="276"/>
      <c r="Y6" s="276"/>
      <c r="Z6" s="276"/>
    </row>
    <row r="7" spans="1:26" s="80" customFormat="1" ht="12" customHeight="1" outlineLevel="1" x14ac:dyDescent="0.35">
      <c r="A7" s="274"/>
      <c r="B7" s="275"/>
      <c r="C7" s="285"/>
      <c r="D7" s="280"/>
      <c r="E7" s="285"/>
      <c r="F7" s="281"/>
      <c r="G7" s="287" t="s">
        <v>546</v>
      </c>
      <c r="H7" s="281"/>
      <c r="I7" s="281"/>
      <c r="J7" s="281"/>
      <c r="K7" s="281"/>
      <c r="L7" s="281"/>
      <c r="M7" s="281"/>
      <c r="N7" s="281"/>
      <c r="O7" s="281"/>
      <c r="P7" s="281"/>
      <c r="Q7" s="281"/>
      <c r="R7" s="281"/>
      <c r="S7" s="283"/>
      <c r="T7" s="286"/>
      <c r="U7" s="283"/>
      <c r="V7" s="283"/>
      <c r="W7" s="284"/>
      <c r="X7" s="276"/>
      <c r="Y7" s="276"/>
      <c r="Z7" s="276"/>
    </row>
    <row r="8" spans="1:26" s="80" customFormat="1" ht="12" customHeight="1" outlineLevel="1" x14ac:dyDescent="0.35">
      <c r="A8" s="274"/>
      <c r="B8" s="275"/>
      <c r="C8" s="288"/>
      <c r="D8" s="280"/>
      <c r="E8" s="285"/>
      <c r="F8" s="281"/>
      <c r="G8" s="289"/>
      <c r="H8" s="281"/>
      <c r="I8" s="281"/>
      <c r="J8" s="281"/>
      <c r="K8" s="281"/>
      <c r="L8" s="281"/>
      <c r="M8" s="281"/>
      <c r="N8" s="281"/>
      <c r="O8" s="281"/>
      <c r="P8" s="281"/>
      <c r="Q8" s="281"/>
      <c r="R8" s="281"/>
      <c r="S8" s="283"/>
      <c r="T8" s="286"/>
      <c r="U8" s="283"/>
      <c r="V8" s="283"/>
      <c r="W8" s="284"/>
      <c r="X8" s="276"/>
      <c r="Y8" s="276"/>
      <c r="Z8" s="276"/>
    </row>
    <row r="9" spans="1:26" s="80" customFormat="1" ht="12" customHeight="1" outlineLevel="1" x14ac:dyDescent="0.35">
      <c r="A9" s="274"/>
      <c r="B9" s="275"/>
      <c r="C9" s="285"/>
      <c r="D9" s="285"/>
      <c r="E9" s="285"/>
      <c r="F9" s="285"/>
      <c r="G9" s="285"/>
      <c r="H9" s="285"/>
      <c r="I9" s="285"/>
      <c r="J9" s="458"/>
      <c r="K9" s="458"/>
      <c r="L9" s="458"/>
      <c r="M9" s="458"/>
      <c r="N9" s="458"/>
      <c r="O9" s="458"/>
      <c r="P9" s="458"/>
      <c r="Q9" s="458"/>
      <c r="R9" s="458"/>
      <c r="S9" s="458"/>
      <c r="T9" s="458"/>
      <c r="U9" s="458"/>
      <c r="V9" s="458"/>
      <c r="W9" s="284"/>
      <c r="X9" s="276"/>
      <c r="Y9" s="276"/>
      <c r="Z9" s="276"/>
    </row>
    <row r="10" spans="1:26" s="80" customFormat="1" ht="12" customHeight="1" outlineLevel="1" x14ac:dyDescent="0.35">
      <c r="A10" s="274"/>
      <c r="B10" s="275"/>
      <c r="C10" s="285"/>
      <c r="D10" s="285"/>
      <c r="E10" s="285"/>
      <c r="F10" s="285"/>
      <c r="G10" s="285"/>
      <c r="H10" s="285"/>
      <c r="I10" s="285"/>
      <c r="J10" s="285"/>
      <c r="K10" s="285"/>
      <c r="L10" s="458"/>
      <c r="M10" s="458"/>
      <c r="N10" s="458"/>
      <c r="O10" s="458"/>
      <c r="P10" s="458"/>
      <c r="Q10" s="458"/>
      <c r="R10" s="458"/>
      <c r="S10" s="458"/>
      <c r="T10" s="458"/>
      <c r="U10" s="458"/>
      <c r="V10" s="458"/>
      <c r="W10" s="284"/>
      <c r="X10" s="276"/>
      <c r="Y10" s="276"/>
      <c r="Z10" s="276"/>
    </row>
    <row r="11" spans="1:26" s="80" customFormat="1" ht="12" customHeight="1" outlineLevel="1" x14ac:dyDescent="0.35">
      <c r="A11" s="274"/>
      <c r="B11" s="275"/>
      <c r="C11" s="285"/>
      <c r="D11" s="285"/>
      <c r="E11" s="285"/>
      <c r="F11" s="285"/>
      <c r="G11" s="285"/>
      <c r="H11" s="285"/>
      <c r="I11" s="285"/>
      <c r="J11" s="291"/>
      <c r="K11" s="291"/>
      <c r="L11" s="291"/>
      <c r="M11" s="291"/>
      <c r="N11" s="291"/>
      <c r="O11" s="291"/>
      <c r="P11" s="292"/>
      <c r="Q11" s="292"/>
      <c r="R11" s="292"/>
      <c r="S11" s="458"/>
      <c r="T11" s="458"/>
      <c r="U11" s="458"/>
      <c r="V11" s="458"/>
      <c r="W11" s="284"/>
      <c r="X11" s="276"/>
      <c r="Y11" s="276"/>
      <c r="Z11" s="276"/>
    </row>
    <row r="12" spans="1:26" s="80" customFormat="1" ht="12" customHeight="1" outlineLevel="1" x14ac:dyDescent="0.35">
      <c r="A12" s="274"/>
      <c r="B12" s="275"/>
      <c r="C12" s="285"/>
      <c r="D12" s="285"/>
      <c r="E12" s="285"/>
      <c r="F12" s="285"/>
      <c r="G12" s="285"/>
      <c r="H12" s="285"/>
      <c r="I12" s="458"/>
      <c r="J12" s="291"/>
      <c r="K12" s="291"/>
      <c r="L12" s="291"/>
      <c r="M12" s="291"/>
      <c r="N12" s="291"/>
      <c r="O12" s="291"/>
      <c r="P12" s="292"/>
      <c r="Q12" s="292"/>
      <c r="R12" s="292"/>
      <c r="S12" s="458"/>
      <c r="T12" s="458"/>
      <c r="U12" s="458"/>
      <c r="V12" s="458"/>
      <c r="W12" s="284"/>
      <c r="X12" s="276"/>
      <c r="Y12" s="276"/>
      <c r="Z12" s="276"/>
    </row>
    <row r="13" spans="1:26" s="80" customFormat="1" ht="5.15" customHeight="1" outlineLevel="1" x14ac:dyDescent="0.35">
      <c r="A13" s="274"/>
      <c r="B13" s="275"/>
      <c r="C13" s="285"/>
      <c r="D13" s="285"/>
      <c r="E13" s="285"/>
      <c r="F13" s="285"/>
      <c r="G13" s="285"/>
      <c r="H13" s="285"/>
      <c r="I13" s="285"/>
      <c r="J13" s="291"/>
      <c r="K13" s="291"/>
      <c r="L13" s="292"/>
      <c r="M13" s="292"/>
      <c r="N13" s="292"/>
      <c r="O13" s="292"/>
      <c r="P13" s="292"/>
      <c r="Q13" s="292"/>
      <c r="R13" s="292"/>
      <c r="S13" s="458"/>
      <c r="T13" s="458"/>
      <c r="U13" s="458"/>
      <c r="V13" s="458"/>
      <c r="W13" s="284"/>
      <c r="X13" s="276"/>
      <c r="Y13" s="276"/>
      <c r="Z13" s="276"/>
    </row>
    <row r="14" spans="1:26" s="80" customFormat="1" ht="5.15" customHeight="1" outlineLevel="1" x14ac:dyDescent="0.35">
      <c r="A14" s="274"/>
      <c r="B14" s="275"/>
      <c r="C14" s="285"/>
      <c r="D14" s="285"/>
      <c r="E14" s="285"/>
      <c r="F14" s="293"/>
      <c r="G14" s="294"/>
      <c r="H14" s="294"/>
      <c r="I14" s="222"/>
      <c r="J14" s="324"/>
      <c r="K14" s="324"/>
      <c r="L14" s="324"/>
      <c r="M14" s="324"/>
      <c r="N14" s="324"/>
      <c r="O14" s="324"/>
      <c r="P14" s="295"/>
      <c r="Q14" s="295"/>
      <c r="R14" s="295"/>
      <c r="S14" s="295"/>
      <c r="T14" s="295"/>
      <c r="U14" s="295"/>
      <c r="V14" s="296"/>
      <c r="W14" s="284"/>
      <c r="X14" s="276"/>
      <c r="Y14" s="276"/>
      <c r="Z14" s="276"/>
    </row>
    <row r="15" spans="1:26" s="80" customFormat="1" ht="12" customHeight="1" outlineLevel="1" x14ac:dyDescent="0.35">
      <c r="A15" s="274"/>
      <c r="B15" s="275"/>
      <c r="C15" s="285"/>
      <c r="D15" s="285"/>
      <c r="E15" s="285"/>
      <c r="F15" s="293"/>
      <c r="G15" s="242"/>
      <c r="H15" s="242"/>
      <c r="I15" s="239"/>
      <c r="J15" s="240"/>
      <c r="K15" s="53"/>
      <c r="L15" s="53"/>
      <c r="M15" s="53"/>
      <c r="N15" s="53"/>
      <c r="O15" s="53"/>
      <c r="P15" s="298"/>
      <c r="Q15" s="298"/>
      <c r="R15" s="298"/>
      <c r="S15" s="298"/>
      <c r="T15" s="298"/>
      <c r="U15" s="298"/>
      <c r="V15" s="296"/>
      <c r="W15" s="284"/>
      <c r="X15" s="276"/>
      <c r="Y15" s="276"/>
      <c r="Z15" s="276"/>
    </row>
    <row r="16" spans="1:26" s="80" customFormat="1" ht="12" customHeight="1" outlineLevel="1" x14ac:dyDescent="0.35">
      <c r="A16" s="274"/>
      <c r="B16" s="275"/>
      <c r="C16" s="285"/>
      <c r="D16" s="285"/>
      <c r="E16" s="285"/>
      <c r="F16" s="293"/>
      <c r="G16" s="459" t="s">
        <v>547</v>
      </c>
      <c r="H16" s="242"/>
      <c r="I16" s="239"/>
      <c r="J16" s="460" t="s">
        <v>549</v>
      </c>
      <c r="K16" s="56"/>
      <c r="L16" s="56"/>
      <c r="O16" s="56"/>
      <c r="P16" s="298"/>
      <c r="Q16" s="298"/>
      <c r="R16" s="298"/>
      <c r="S16" s="298"/>
      <c r="T16" s="298"/>
      <c r="U16" s="298"/>
      <c r="V16" s="296"/>
      <c r="W16" s="284"/>
      <c r="X16" s="276"/>
      <c r="Y16" s="276"/>
      <c r="Z16" s="276"/>
    </row>
    <row r="17" spans="1:26" s="80" customFormat="1" ht="12" customHeight="1" outlineLevel="1" x14ac:dyDescent="0.35">
      <c r="A17" s="274"/>
      <c r="B17" s="275"/>
      <c r="C17" s="285"/>
      <c r="D17" s="285"/>
      <c r="E17" s="285"/>
      <c r="F17" s="293"/>
      <c r="G17" s="242" t="s">
        <v>548</v>
      </c>
      <c r="H17" s="242"/>
      <c r="I17" s="239"/>
      <c r="J17" s="242" t="s">
        <v>550</v>
      </c>
      <c r="K17" s="56"/>
      <c r="L17" s="56"/>
      <c r="O17" s="56"/>
      <c r="P17" s="298"/>
      <c r="Q17" s="298"/>
      <c r="R17" s="298"/>
      <c r="S17" s="298"/>
      <c r="T17" s="298"/>
      <c r="U17" s="298"/>
      <c r="V17" s="296"/>
      <c r="W17" s="284"/>
      <c r="X17" s="276"/>
      <c r="Y17" s="276"/>
      <c r="Z17" s="276"/>
    </row>
    <row r="18" spans="1:26" s="80" customFormat="1" ht="12" customHeight="1" outlineLevel="1" x14ac:dyDescent="0.35">
      <c r="A18" s="274"/>
      <c r="B18" s="275"/>
      <c r="C18" s="285"/>
      <c r="D18" s="285"/>
      <c r="E18" s="285"/>
      <c r="F18" s="293"/>
      <c r="G18" s="416" t="b">
        <v>0</v>
      </c>
      <c r="H18" s="242"/>
      <c r="I18" s="239"/>
      <c r="J18" s="416" t="b">
        <v>0</v>
      </c>
      <c r="K18" s="56"/>
      <c r="L18" s="56"/>
      <c r="O18" s="56"/>
      <c r="P18" s="298"/>
      <c r="Q18" s="298"/>
      <c r="R18" s="298"/>
      <c r="S18" s="298"/>
      <c r="T18" s="298"/>
      <c r="U18" s="298"/>
      <c r="V18" s="296"/>
      <c r="W18" s="284"/>
      <c r="X18" s="276"/>
      <c r="Y18" s="276"/>
      <c r="Z18" s="276"/>
    </row>
    <row r="19" spans="1:26" s="80" customFormat="1" ht="12" customHeight="1" outlineLevel="1" x14ac:dyDescent="0.35">
      <c r="A19" s="274"/>
      <c r="B19" s="275"/>
      <c r="C19" s="285"/>
      <c r="D19" s="285"/>
      <c r="E19" s="285"/>
      <c r="F19" s="293"/>
      <c r="G19" s="242"/>
      <c r="H19" s="242"/>
      <c r="I19" s="239"/>
      <c r="J19" s="241"/>
      <c r="K19" s="56"/>
      <c r="L19" s="56"/>
      <c r="O19" s="56"/>
      <c r="P19" s="298"/>
      <c r="Q19" s="298"/>
      <c r="R19" s="298"/>
      <c r="S19" s="298"/>
      <c r="T19" s="298"/>
      <c r="U19" s="298"/>
      <c r="V19" s="296"/>
      <c r="W19" s="284"/>
      <c r="X19" s="276"/>
      <c r="Y19" s="276"/>
      <c r="Z19" s="276"/>
    </row>
    <row r="20" spans="1:26" s="80" customFormat="1" ht="12" customHeight="1" outlineLevel="1" x14ac:dyDescent="0.35">
      <c r="A20" s="274"/>
      <c r="B20" s="275"/>
      <c r="C20" s="285"/>
      <c r="D20" s="285"/>
      <c r="E20" s="285"/>
      <c r="F20" s="293"/>
      <c r="G20" s="242"/>
      <c r="H20" s="242"/>
      <c r="I20" s="239"/>
      <c r="J20" s="241"/>
      <c r="K20" s="56"/>
      <c r="L20" s="56"/>
      <c r="O20" s="56"/>
      <c r="P20" s="298"/>
      <c r="Q20" s="298"/>
      <c r="R20" s="298"/>
      <c r="S20" s="298"/>
      <c r="T20" s="298"/>
      <c r="U20" s="298"/>
      <c r="V20" s="296"/>
      <c r="W20" s="284"/>
      <c r="X20" s="276"/>
      <c r="Y20" s="276"/>
      <c r="Z20" s="276"/>
    </row>
    <row r="21" spans="1:26" s="80" customFormat="1" ht="12" customHeight="1" outlineLevel="1" x14ac:dyDescent="0.35">
      <c r="A21" s="274"/>
      <c r="B21" s="275"/>
      <c r="C21" s="285"/>
      <c r="D21" s="285"/>
      <c r="E21" s="285"/>
      <c r="F21" s="293"/>
      <c r="G21" s="242"/>
      <c r="H21" s="242"/>
      <c r="I21" s="239"/>
      <c r="J21" s="241"/>
      <c r="K21" s="56"/>
      <c r="L21" s="56"/>
      <c r="O21" s="56"/>
      <c r="P21" s="298"/>
      <c r="Q21" s="298"/>
      <c r="R21" s="298"/>
      <c r="S21" s="298"/>
      <c r="T21" s="298"/>
      <c r="U21" s="298"/>
      <c r="V21" s="296"/>
      <c r="W21" s="284"/>
      <c r="X21" s="276"/>
      <c r="Y21" s="276"/>
      <c r="Z21" s="276"/>
    </row>
    <row r="22" spans="1:26" s="80" customFormat="1" ht="12" customHeight="1" outlineLevel="1" x14ac:dyDescent="0.35">
      <c r="A22" s="274"/>
      <c r="B22" s="275"/>
      <c r="C22" s="285"/>
      <c r="D22" s="285"/>
      <c r="E22" s="285"/>
      <c r="F22" s="293"/>
      <c r="G22" s="242"/>
      <c r="H22" s="242"/>
      <c r="I22" s="239"/>
      <c r="J22" s="241"/>
      <c r="K22" s="56"/>
      <c r="L22" s="56"/>
      <c r="O22" s="56"/>
      <c r="P22" s="298"/>
      <c r="Q22" s="298"/>
      <c r="R22" s="298"/>
      <c r="S22" s="298"/>
      <c r="T22" s="298"/>
      <c r="U22" s="298"/>
      <c r="V22" s="296"/>
      <c r="W22" s="284"/>
      <c r="X22" s="276"/>
      <c r="Y22" s="276"/>
      <c r="Z22" s="276"/>
    </row>
    <row r="23" spans="1:26" s="80" customFormat="1" ht="12" customHeight="1" outlineLevel="1" x14ac:dyDescent="0.35">
      <c r="A23" s="274"/>
      <c r="B23" s="275"/>
      <c r="C23" s="285"/>
      <c r="D23" s="285"/>
      <c r="E23" s="285"/>
      <c r="F23" s="293"/>
      <c r="G23" s="242"/>
      <c r="H23" s="242"/>
      <c r="I23" s="239"/>
      <c r="J23" s="240"/>
      <c r="K23" s="53"/>
      <c r="L23" s="53"/>
      <c r="O23" s="53"/>
      <c r="P23" s="298"/>
      <c r="Q23" s="298"/>
      <c r="R23" s="298"/>
      <c r="S23" s="298"/>
      <c r="T23" s="298"/>
      <c r="U23" s="298"/>
      <c r="V23" s="296"/>
      <c r="W23" s="284"/>
      <c r="X23" s="276"/>
      <c r="Y23" s="276"/>
      <c r="Z23" s="276"/>
    </row>
    <row r="24" spans="1:26" s="80" customFormat="1" ht="12" customHeight="1" outlineLevel="1" x14ac:dyDescent="0.35">
      <c r="A24" s="274"/>
      <c r="B24" s="275"/>
      <c r="C24" s="285"/>
      <c r="D24" s="285"/>
      <c r="E24" s="285"/>
      <c r="F24" s="293"/>
      <c r="G24" s="242"/>
      <c r="H24" s="242"/>
      <c r="I24" s="239"/>
      <c r="J24" s="240"/>
      <c r="K24" s="53"/>
      <c r="L24" s="53"/>
      <c r="O24" s="53"/>
      <c r="P24" s="298"/>
      <c r="Q24" s="298"/>
      <c r="R24" s="298"/>
      <c r="S24" s="298"/>
      <c r="T24" s="298"/>
      <c r="U24" s="298"/>
      <c r="V24" s="296"/>
      <c r="W24" s="284"/>
      <c r="X24" s="276"/>
      <c r="Y24" s="276"/>
      <c r="Z24" s="276"/>
    </row>
    <row r="25" spans="1:26" s="80" customFormat="1" ht="12" customHeight="1" outlineLevel="1" x14ac:dyDescent="0.35">
      <c r="A25" s="274"/>
      <c r="B25" s="275"/>
      <c r="C25" s="285"/>
      <c r="D25" s="285"/>
      <c r="E25" s="285"/>
      <c r="F25" s="293"/>
      <c r="G25" s="242"/>
      <c r="H25" s="242"/>
      <c r="I25" s="239"/>
      <c r="J25" s="241"/>
      <c r="K25" s="56"/>
      <c r="L25" s="56"/>
      <c r="O25" s="56"/>
      <c r="P25" s="298"/>
      <c r="Q25" s="298"/>
      <c r="R25" s="298"/>
      <c r="S25" s="298"/>
      <c r="T25" s="298"/>
      <c r="U25" s="298"/>
      <c r="V25" s="296"/>
      <c r="W25" s="284"/>
      <c r="X25" s="276"/>
      <c r="Y25" s="276"/>
      <c r="Z25" s="276"/>
    </row>
    <row r="26" spans="1:26" s="80" customFormat="1" ht="12" customHeight="1" outlineLevel="1" x14ac:dyDescent="0.35">
      <c r="A26" s="274"/>
      <c r="B26" s="275"/>
      <c r="C26" s="285"/>
      <c r="D26" s="285"/>
      <c r="E26" s="285"/>
      <c r="F26" s="293"/>
      <c r="G26" s="242"/>
      <c r="H26" s="242"/>
      <c r="I26" s="239"/>
      <c r="J26" s="241"/>
      <c r="K26" s="56"/>
      <c r="L26" s="56"/>
      <c r="O26" s="56"/>
      <c r="P26" s="298"/>
      <c r="Q26" s="298"/>
      <c r="R26" s="298"/>
      <c r="S26" s="298"/>
      <c r="T26" s="298"/>
      <c r="U26" s="298"/>
      <c r="V26" s="296"/>
      <c r="W26" s="284"/>
      <c r="X26" s="276"/>
      <c r="Y26" s="276"/>
      <c r="Z26" s="276"/>
    </row>
    <row r="27" spans="1:26" s="80" customFormat="1" ht="12" customHeight="1" outlineLevel="1" x14ac:dyDescent="0.35">
      <c r="A27" s="274"/>
      <c r="B27" s="275"/>
      <c r="C27" s="285"/>
      <c r="D27" s="285"/>
      <c r="E27" s="285"/>
      <c r="F27" s="293"/>
      <c r="G27" s="238"/>
      <c r="H27" s="242"/>
      <c r="I27" s="239"/>
      <c r="J27" s="241"/>
      <c r="K27" s="56"/>
      <c r="L27" s="56"/>
      <c r="O27" s="56"/>
      <c r="P27" s="298"/>
      <c r="Q27" s="298"/>
      <c r="R27" s="298"/>
      <c r="S27" s="298"/>
      <c r="T27" s="298"/>
      <c r="U27" s="298"/>
      <c r="V27" s="296"/>
      <c r="W27" s="284"/>
      <c r="X27" s="276"/>
      <c r="Y27" s="276"/>
      <c r="Z27" s="276"/>
    </row>
    <row r="28" spans="1:26" s="80" customFormat="1" ht="5.15" customHeight="1" outlineLevel="1" x14ac:dyDescent="0.35">
      <c r="A28" s="274"/>
      <c r="B28" s="275"/>
      <c r="C28" s="285"/>
      <c r="D28" s="285"/>
      <c r="E28" s="285"/>
      <c r="F28" s="300"/>
      <c r="G28" s="303"/>
      <c r="H28" s="303"/>
      <c r="I28" s="303"/>
      <c r="J28" s="304"/>
      <c r="K28" s="304"/>
      <c r="L28" s="304"/>
      <c r="M28" s="304"/>
      <c r="N28" s="304"/>
      <c r="O28" s="304"/>
      <c r="P28" s="304"/>
      <c r="Q28" s="304"/>
      <c r="R28" s="304"/>
      <c r="S28" s="304"/>
      <c r="T28" s="304"/>
      <c r="U28" s="304"/>
      <c r="V28" s="296"/>
      <c r="W28" s="284"/>
      <c r="X28" s="276"/>
      <c r="Y28" s="276"/>
      <c r="Z28" s="276"/>
    </row>
    <row r="29" spans="1:26" s="80" customFormat="1" ht="25" customHeight="1" outlineLevel="1" x14ac:dyDescent="0.35">
      <c r="A29" s="274"/>
      <c r="B29" s="275"/>
      <c r="C29" s="305"/>
      <c r="D29" s="305"/>
      <c r="E29" s="305"/>
      <c r="F29" s="305"/>
      <c r="G29" s="306"/>
      <c r="H29" s="305"/>
      <c r="I29" s="305"/>
      <c r="J29" s="305"/>
      <c r="K29" s="305"/>
      <c r="L29" s="305"/>
      <c r="M29" s="305"/>
      <c r="N29" s="305"/>
      <c r="O29" s="305"/>
      <c r="P29" s="305"/>
      <c r="Q29" s="305"/>
      <c r="R29" s="305"/>
      <c r="S29" s="305"/>
      <c r="T29" s="305"/>
      <c r="U29" s="305"/>
      <c r="V29" s="305"/>
      <c r="W29" s="307"/>
      <c r="X29" s="276"/>
      <c r="Y29" s="276"/>
      <c r="Z29" s="276"/>
    </row>
    <row r="30" spans="1:26" s="80" customFormat="1" ht="12" customHeight="1" outlineLevel="1" x14ac:dyDescent="0.35">
      <c r="A30" s="274"/>
      <c r="B30" s="275"/>
      <c r="C30" s="275"/>
      <c r="D30" s="275"/>
      <c r="E30" s="275"/>
      <c r="F30" s="276"/>
      <c r="G30" s="276"/>
      <c r="H30" s="276"/>
      <c r="I30" s="276"/>
      <c r="J30" s="276"/>
      <c r="K30" s="276"/>
      <c r="L30" s="276"/>
      <c r="M30" s="276"/>
      <c r="N30" s="276"/>
      <c r="O30" s="276"/>
      <c r="P30" s="276"/>
      <c r="Q30" s="276"/>
      <c r="R30" s="276"/>
      <c r="S30" s="276"/>
      <c r="T30" s="276"/>
      <c r="U30" s="276"/>
      <c r="V30" s="276"/>
      <c r="W30" s="276"/>
      <c r="X30" s="276"/>
      <c r="Y30" s="276"/>
      <c r="Z30" s="276"/>
    </row>
    <row r="31" spans="1:26" s="80" customFormat="1" ht="12" customHeight="1" outlineLevel="1" x14ac:dyDescent="0.35">
      <c r="A31" s="274"/>
      <c r="B31" s="275"/>
      <c r="C31" s="275"/>
      <c r="D31" s="275"/>
      <c r="E31" s="275"/>
      <c r="F31" s="276"/>
      <c r="G31" s="276"/>
      <c r="H31" s="276"/>
      <c r="I31" s="276"/>
      <c r="J31" s="276"/>
      <c r="K31" s="276"/>
      <c r="L31" s="276"/>
      <c r="M31" s="276"/>
      <c r="N31" s="276"/>
      <c r="O31" s="276"/>
      <c r="P31" s="276"/>
      <c r="Q31" s="276"/>
      <c r="R31" s="276"/>
      <c r="S31" s="276"/>
      <c r="T31" s="276"/>
      <c r="U31" s="276"/>
      <c r="V31" s="276"/>
      <c r="W31" s="276"/>
      <c r="X31" s="276"/>
      <c r="Y31" s="276"/>
      <c r="Z31" s="27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1:Z75"/>
  <sheetViews>
    <sheetView workbookViewId="0">
      <selection activeCell="N12" sqref="N12"/>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1" spans="1:26" s="80" customFormat="1" ht="12" customHeight="1"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s="80" customFormat="1" ht="5.15" customHeight="1"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s="80" customFormat="1" ht="5.15" customHeight="1"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s="80" customFormat="1" ht="12" customHeight="1" x14ac:dyDescent="0.35">
      <c r="A4" s="274"/>
      <c r="B4" s="275"/>
      <c r="C4" s="280"/>
      <c r="D4" s="280"/>
      <c r="E4" s="280" t="s">
        <v>1</v>
      </c>
      <c r="F4" s="281"/>
      <c r="G4" s="282" t="s">
        <v>554</v>
      </c>
      <c r="H4" s="281"/>
      <c r="I4" s="281"/>
      <c r="J4" s="281"/>
      <c r="K4" s="281"/>
      <c r="L4" s="281"/>
      <c r="M4" s="281"/>
      <c r="N4" s="281"/>
      <c r="O4" s="281"/>
      <c r="P4" s="281"/>
      <c r="Q4" s="281"/>
      <c r="R4" s="281"/>
      <c r="S4" s="283"/>
      <c r="T4" s="281"/>
      <c r="U4" s="283"/>
      <c r="V4" s="283"/>
      <c r="W4" s="284"/>
      <c r="X4" s="276"/>
      <c r="Y4" s="276"/>
      <c r="Z4" s="276"/>
    </row>
    <row r="5" spans="1:26" s="80" customFormat="1" ht="12" customHeight="1" x14ac:dyDescent="0.35">
      <c r="A5" s="274"/>
      <c r="B5" s="275"/>
      <c r="C5" s="280"/>
      <c r="D5" s="280"/>
      <c r="E5" s="285"/>
      <c r="F5" s="281"/>
      <c r="G5" s="281"/>
      <c r="H5" s="281"/>
      <c r="I5" s="281"/>
      <c r="J5" s="281"/>
      <c r="K5" s="281"/>
      <c r="L5" s="281"/>
      <c r="M5" s="281"/>
      <c r="N5" s="281"/>
      <c r="O5" s="281"/>
      <c r="P5" s="281"/>
      <c r="Q5" s="281"/>
      <c r="R5" s="281"/>
      <c r="S5" s="283"/>
      <c r="T5" s="286"/>
      <c r="U5" s="283"/>
      <c r="V5" s="283"/>
      <c r="W5" s="284"/>
      <c r="X5" s="276"/>
      <c r="Y5" s="276"/>
      <c r="Z5" s="276"/>
    </row>
    <row r="6" spans="1:26" s="80" customFormat="1" ht="12" customHeight="1" x14ac:dyDescent="0.35">
      <c r="A6" s="274"/>
      <c r="B6" s="275"/>
      <c r="C6" s="285"/>
      <c r="D6" s="280"/>
      <c r="E6" s="285"/>
      <c r="F6" s="281"/>
      <c r="G6" s="287"/>
      <c r="H6" s="281"/>
      <c r="I6" s="281"/>
      <c r="J6" s="281"/>
      <c r="K6" s="281"/>
      <c r="L6" s="281"/>
      <c r="M6" s="281"/>
      <c r="N6" s="281"/>
      <c r="O6" s="281"/>
      <c r="P6" s="281"/>
      <c r="Q6" s="281"/>
      <c r="R6" s="281"/>
      <c r="S6" s="283"/>
      <c r="T6" s="286"/>
      <c r="U6" s="283"/>
      <c r="V6" s="283"/>
      <c r="W6" s="284"/>
      <c r="X6" s="276"/>
      <c r="Y6" s="276"/>
      <c r="Z6" s="276"/>
    </row>
    <row r="7" spans="1:26" s="80" customFormat="1" ht="12" customHeight="1" x14ac:dyDescent="0.35">
      <c r="A7" s="274"/>
      <c r="B7" s="275"/>
      <c r="C7" s="288">
        <v>0</v>
      </c>
      <c r="D7" s="280"/>
      <c r="E7" s="285"/>
      <c r="F7" s="281"/>
      <c r="G7" s="289"/>
      <c r="H7" s="281"/>
      <c r="I7" s="281"/>
      <c r="J7" s="281"/>
      <c r="K7" s="281"/>
      <c r="L7" s="281"/>
      <c r="M7" s="281"/>
      <c r="N7" s="281"/>
      <c r="O7" s="281"/>
      <c r="P7" s="281"/>
      <c r="Q7" s="281"/>
      <c r="R7" s="281"/>
      <c r="S7" s="283"/>
      <c r="T7" s="286"/>
      <c r="U7" s="283"/>
      <c r="V7" s="283"/>
      <c r="W7" s="284"/>
      <c r="X7" s="276"/>
      <c r="Y7" s="276"/>
      <c r="Z7" s="276"/>
    </row>
    <row r="8" spans="1:26" s="80" customFormat="1" ht="12" customHeight="1" x14ac:dyDescent="0.35">
      <c r="A8" s="274"/>
      <c r="B8" s="275"/>
      <c r="C8" s="285"/>
      <c r="D8" s="285"/>
      <c r="E8" s="285"/>
      <c r="F8" s="285"/>
      <c r="G8" s="285"/>
      <c r="H8" s="285"/>
      <c r="I8" s="285"/>
      <c r="J8" s="461"/>
      <c r="K8" s="461"/>
      <c r="L8" s="461"/>
      <c r="M8" s="461"/>
      <c r="N8" s="461"/>
      <c r="O8" s="461"/>
      <c r="P8" s="461"/>
      <c r="Q8" s="461"/>
      <c r="R8" s="461"/>
      <c r="S8" s="461"/>
      <c r="T8" s="461"/>
      <c r="U8" s="461"/>
      <c r="V8" s="461"/>
      <c r="W8" s="284"/>
      <c r="X8" s="276"/>
      <c r="Y8" s="276"/>
      <c r="Z8" s="276"/>
    </row>
    <row r="9" spans="1:26" s="80" customFormat="1" ht="12" customHeight="1" x14ac:dyDescent="0.35">
      <c r="A9" s="274"/>
      <c r="B9" s="275"/>
      <c r="C9" s="285"/>
      <c r="D9" s="285"/>
      <c r="E9" s="285"/>
      <c r="F9" s="285"/>
      <c r="G9" s="285"/>
      <c r="H9" s="285"/>
      <c r="I9" s="285"/>
      <c r="J9" s="285"/>
      <c r="K9" s="285"/>
      <c r="L9" s="461"/>
      <c r="M9" s="461"/>
      <c r="N9" s="461"/>
      <c r="O9" s="461"/>
      <c r="P9" s="461"/>
      <c r="Q9" s="461"/>
      <c r="R9" s="461"/>
      <c r="S9" s="461"/>
      <c r="T9" s="461"/>
      <c r="U9" s="461"/>
      <c r="V9" s="461"/>
      <c r="W9" s="284"/>
      <c r="X9" s="276"/>
      <c r="Y9" s="276"/>
      <c r="Z9" s="276"/>
    </row>
    <row r="10" spans="1:26" s="80" customFormat="1" ht="12" customHeight="1" x14ac:dyDescent="0.35">
      <c r="A10" s="274"/>
      <c r="B10" s="275"/>
      <c r="C10" s="285"/>
      <c r="D10" s="285"/>
      <c r="E10" s="285"/>
      <c r="F10" s="285"/>
      <c r="G10" s="285"/>
      <c r="H10" s="285"/>
      <c r="I10" s="285"/>
      <c r="J10" s="285"/>
      <c r="K10" s="291"/>
      <c r="L10" s="292"/>
      <c r="M10" s="292"/>
      <c r="N10" s="292"/>
      <c r="O10" s="292"/>
      <c r="P10" s="292"/>
      <c r="Q10" s="292"/>
      <c r="R10" s="292"/>
      <c r="S10" s="461"/>
      <c r="T10" s="461"/>
      <c r="U10" s="461"/>
      <c r="V10" s="461"/>
      <c r="W10" s="284"/>
      <c r="X10" s="276"/>
      <c r="Y10" s="276"/>
      <c r="Z10" s="276"/>
    </row>
    <row r="11" spans="1:26" s="80" customFormat="1" ht="12" customHeight="1" x14ac:dyDescent="0.35">
      <c r="A11" s="274"/>
      <c r="B11" s="275"/>
      <c r="C11" s="285"/>
      <c r="D11" s="285"/>
      <c r="E11" s="285"/>
      <c r="F11" s="285"/>
      <c r="G11" s="214" t="s">
        <v>109</v>
      </c>
      <c r="H11" s="285"/>
      <c r="I11" s="285"/>
      <c r="J11" s="213" t="s">
        <v>128</v>
      </c>
      <c r="K11" s="213"/>
      <c r="L11" s="285"/>
      <c r="M11" s="285"/>
      <c r="N11" s="285" t="s">
        <v>555</v>
      </c>
      <c r="O11" s="285"/>
      <c r="P11" s="292"/>
      <c r="Q11" s="292"/>
      <c r="R11" s="292"/>
      <c r="S11" s="461"/>
      <c r="T11" s="461"/>
      <c r="U11" s="461"/>
      <c r="V11" s="461"/>
      <c r="W11" s="284"/>
      <c r="X11" s="276"/>
      <c r="Y11" s="276"/>
      <c r="Z11" s="276"/>
    </row>
    <row r="12" spans="1:26" s="80" customFormat="1" ht="12" customHeight="1" x14ac:dyDescent="0.35">
      <c r="A12" s="274"/>
      <c r="B12" s="275"/>
      <c r="C12" s="285"/>
      <c r="D12" s="285"/>
      <c r="E12" s="285"/>
      <c r="F12" s="293"/>
      <c r="G12" s="74" t="s">
        <v>296</v>
      </c>
      <c r="H12" s="74" t="s">
        <v>297</v>
      </c>
      <c r="I12" s="297"/>
      <c r="J12" s="74" t="s">
        <v>126</v>
      </c>
      <c r="K12" s="378">
        <v>13.59</v>
      </c>
      <c r="L12" s="297"/>
      <c r="M12" s="297"/>
      <c r="N12" s="485">
        <v>40</v>
      </c>
      <c r="O12" s="297" t="s">
        <v>556</v>
      </c>
      <c r="P12" s="298"/>
      <c r="Q12" s="298"/>
      <c r="R12" s="298"/>
      <c r="S12" s="298"/>
      <c r="T12" s="298"/>
      <c r="U12" s="298"/>
      <c r="V12" s="296"/>
      <c r="W12" s="284"/>
      <c r="X12" s="276"/>
      <c r="Y12" s="276"/>
      <c r="Z12" s="276"/>
    </row>
    <row r="13" spans="1:26" s="80" customFormat="1" ht="12" customHeight="1" x14ac:dyDescent="0.35">
      <c r="A13" s="274"/>
      <c r="B13" s="275"/>
      <c r="C13" s="285"/>
      <c r="D13" s="285"/>
      <c r="E13" s="285"/>
      <c r="F13" s="293"/>
      <c r="G13" s="74" t="s">
        <v>528</v>
      </c>
      <c r="H13" s="378">
        <v>0</v>
      </c>
      <c r="I13" s="298"/>
      <c r="J13" s="298"/>
      <c r="K13" s="298"/>
      <c r="L13" s="298"/>
      <c r="M13" s="298"/>
      <c r="N13" s="298"/>
      <c r="O13" s="298"/>
      <c r="P13" s="298"/>
      <c r="Q13" s="298"/>
      <c r="R13" s="298"/>
      <c r="S13" s="298"/>
      <c r="T13" s="298"/>
      <c r="U13" s="298"/>
      <c r="V13" s="296"/>
      <c r="W13" s="284"/>
      <c r="X13" s="276"/>
      <c r="Y13" s="276"/>
      <c r="Z13" s="276"/>
    </row>
    <row r="14" spans="1:26" s="80" customFormat="1" ht="12" customHeight="1" x14ac:dyDescent="0.35">
      <c r="A14" s="274"/>
      <c r="B14" s="275"/>
      <c r="C14" s="285"/>
      <c r="D14" s="285"/>
      <c r="E14" s="285"/>
      <c r="F14" s="293"/>
      <c r="G14" s="74" t="s">
        <v>66</v>
      </c>
      <c r="H14" s="378">
        <v>0</v>
      </c>
      <c r="I14" s="298"/>
      <c r="J14" s="74" t="s">
        <v>127</v>
      </c>
      <c r="K14" s="378">
        <v>25</v>
      </c>
      <c r="L14" s="298"/>
      <c r="M14" s="298"/>
      <c r="N14" s="298"/>
      <c r="O14" s="298"/>
      <c r="P14" s="298"/>
      <c r="Q14" s="298"/>
      <c r="R14" s="298"/>
      <c r="S14" s="298"/>
      <c r="T14" s="298"/>
      <c r="U14" s="298"/>
      <c r="V14" s="296"/>
      <c r="W14" s="284"/>
      <c r="X14" s="276"/>
      <c r="Y14" s="276"/>
      <c r="Z14" s="276"/>
    </row>
    <row r="15" spans="1:26" s="80" customFormat="1" ht="12" customHeight="1" x14ac:dyDescent="0.35">
      <c r="A15" s="274"/>
      <c r="B15" s="275"/>
      <c r="C15" s="285"/>
      <c r="D15" s="285"/>
      <c r="E15" s="285"/>
      <c r="F15" s="293"/>
      <c r="G15" s="74" t="s">
        <v>67</v>
      </c>
      <c r="H15" s="378">
        <v>150</v>
      </c>
      <c r="I15" s="298"/>
      <c r="J15" s="375"/>
      <c r="K15" s="298"/>
      <c r="L15" s="298"/>
      <c r="M15" s="298"/>
      <c r="N15" s="298"/>
      <c r="O15" s="298"/>
      <c r="P15" s="298"/>
      <c r="Q15" s="298"/>
      <c r="R15" s="298"/>
      <c r="S15" s="298"/>
      <c r="T15" s="298"/>
      <c r="U15" s="298"/>
      <c r="V15" s="296"/>
      <c r="W15" s="284"/>
      <c r="X15" s="276"/>
      <c r="Y15" s="276"/>
      <c r="Z15" s="276"/>
    </row>
    <row r="16" spans="1:26" s="80" customFormat="1" ht="12" customHeight="1" x14ac:dyDescent="0.35">
      <c r="A16" s="274"/>
      <c r="B16" s="275"/>
      <c r="C16" s="285"/>
      <c r="D16" s="285"/>
      <c r="E16" s="285"/>
      <c r="F16" s="293"/>
      <c r="G16" s="74" t="s">
        <v>68</v>
      </c>
      <c r="H16" s="378">
        <v>1230</v>
      </c>
      <c r="I16" s="298"/>
      <c r="J16" s="375"/>
      <c r="K16" s="298"/>
      <c r="L16" s="298"/>
      <c r="M16" s="298"/>
      <c r="N16" s="298"/>
      <c r="O16" s="298"/>
      <c r="P16" s="298"/>
      <c r="Q16" s="298"/>
      <c r="R16" s="298"/>
      <c r="S16" s="298"/>
      <c r="T16" s="298"/>
      <c r="U16" s="298"/>
      <c r="V16" s="296"/>
      <c r="W16" s="284"/>
      <c r="X16" s="276"/>
      <c r="Y16" s="276"/>
      <c r="Z16" s="276"/>
    </row>
    <row r="17" spans="1:26" s="80" customFormat="1" ht="12" customHeight="1" x14ac:dyDescent="0.35">
      <c r="A17" s="274"/>
      <c r="B17" s="275"/>
      <c r="C17" s="285"/>
      <c r="D17" s="285"/>
      <c r="E17" s="285"/>
      <c r="F17" s="293"/>
      <c r="G17" s="74" t="s">
        <v>69</v>
      </c>
      <c r="H17" s="378">
        <v>750</v>
      </c>
      <c r="I17" s="298"/>
      <c r="J17" s="375"/>
      <c r="K17" s="298"/>
      <c r="L17" s="298"/>
      <c r="M17" s="298"/>
      <c r="N17" s="298"/>
      <c r="O17" s="298"/>
      <c r="P17" s="298"/>
      <c r="Q17" s="298"/>
      <c r="R17" s="298"/>
      <c r="S17" s="298"/>
      <c r="T17" s="298"/>
      <c r="U17" s="298"/>
      <c r="V17" s="296"/>
      <c r="W17" s="284"/>
      <c r="X17" s="276"/>
      <c r="Y17" s="276"/>
      <c r="Z17" s="276"/>
    </row>
    <row r="18" spans="1:26" s="80" customFormat="1" ht="12" customHeight="1" x14ac:dyDescent="0.35">
      <c r="A18" s="274"/>
      <c r="B18" s="275"/>
      <c r="C18" s="285"/>
      <c r="D18" s="285"/>
      <c r="E18" s="285"/>
      <c r="F18" s="293"/>
      <c r="I18" s="298"/>
      <c r="J18" s="375"/>
      <c r="K18" s="298"/>
      <c r="L18" s="298"/>
      <c r="M18" s="298"/>
      <c r="N18" s="298"/>
      <c r="O18" s="298"/>
      <c r="P18" s="298"/>
      <c r="Q18" s="298"/>
      <c r="R18" s="298"/>
      <c r="S18" s="298"/>
      <c r="T18" s="298"/>
      <c r="U18" s="298"/>
      <c r="V18" s="296"/>
      <c r="W18" s="284"/>
      <c r="X18" s="276"/>
      <c r="Y18" s="276"/>
      <c r="Z18" s="276"/>
    </row>
    <row r="19" spans="1:26" s="80" customFormat="1" ht="12" customHeight="1" x14ac:dyDescent="0.35">
      <c r="A19" s="274"/>
      <c r="B19" s="275"/>
      <c r="C19" s="285"/>
      <c r="D19" s="285"/>
      <c r="E19" s="285"/>
      <c r="F19" s="300"/>
      <c r="I19" s="298"/>
      <c r="J19" s="375"/>
      <c r="K19" s="298"/>
      <c r="L19" s="298"/>
      <c r="M19" s="298"/>
      <c r="N19" s="298"/>
      <c r="O19" s="298"/>
      <c r="P19" s="298"/>
      <c r="Q19" s="298"/>
      <c r="R19" s="298"/>
      <c r="S19" s="298"/>
      <c r="T19" s="298"/>
      <c r="U19" s="298"/>
      <c r="V19" s="296"/>
      <c r="W19" s="284"/>
      <c r="X19" s="276"/>
      <c r="Y19" s="276"/>
      <c r="Z19" s="276"/>
    </row>
    <row r="20" spans="1:26" s="80" customFormat="1" ht="12" customHeight="1" x14ac:dyDescent="0.35">
      <c r="A20" s="274"/>
      <c r="B20" s="275"/>
      <c r="C20" s="285"/>
      <c r="D20" s="285"/>
      <c r="E20" s="285"/>
      <c r="F20" s="300"/>
      <c r="I20" s="76"/>
      <c r="J20" s="76"/>
      <c r="K20" s="298"/>
      <c r="L20" s="298"/>
      <c r="M20" s="298"/>
      <c r="N20" s="298"/>
      <c r="O20" s="298"/>
      <c r="P20" s="298"/>
      <c r="Q20" s="298"/>
      <c r="R20" s="298"/>
      <c r="S20" s="298"/>
      <c r="T20" s="298"/>
      <c r="U20" s="298"/>
      <c r="V20" s="296"/>
      <c r="W20" s="284"/>
      <c r="X20" s="276"/>
      <c r="Y20" s="276"/>
      <c r="Z20" s="276"/>
    </row>
    <row r="21" spans="1:26" s="80" customFormat="1" ht="12" customHeight="1" x14ac:dyDescent="0.35">
      <c r="A21" s="274"/>
      <c r="B21" s="275"/>
      <c r="C21" s="285"/>
      <c r="D21" s="285"/>
      <c r="E21" s="285"/>
      <c r="F21" s="301"/>
      <c r="I21" s="76"/>
      <c r="J21" s="76"/>
      <c r="K21" s="298"/>
      <c r="L21" s="298"/>
      <c r="M21" s="302"/>
      <c r="N21" s="298"/>
      <c r="O21" s="298"/>
      <c r="P21" s="298"/>
      <c r="Q21" s="298"/>
      <c r="R21" s="298"/>
      <c r="S21" s="298"/>
      <c r="T21" s="298"/>
      <c r="U21" s="298"/>
      <c r="V21" s="296"/>
      <c r="W21" s="284"/>
      <c r="X21" s="276"/>
      <c r="Y21" s="276"/>
      <c r="Z21" s="276"/>
    </row>
    <row r="22" spans="1:26" s="80" customFormat="1" ht="12" customHeight="1" x14ac:dyDescent="0.35">
      <c r="A22" s="274"/>
      <c r="B22" s="275"/>
      <c r="C22" s="285"/>
      <c r="D22" s="285"/>
      <c r="E22" s="285"/>
      <c r="F22" s="301"/>
      <c r="I22" s="76"/>
      <c r="J22" s="76"/>
      <c r="K22" s="297"/>
      <c r="L22" s="297"/>
      <c r="M22" s="297"/>
      <c r="N22" s="298"/>
      <c r="O22" s="298"/>
      <c r="P22" s="298"/>
      <c r="Q22" s="298"/>
      <c r="R22" s="298"/>
      <c r="S22" s="298"/>
      <c r="T22" s="298"/>
      <c r="U22" s="298"/>
      <c r="V22" s="296"/>
      <c r="W22" s="284"/>
      <c r="X22" s="276"/>
      <c r="Y22" s="276"/>
      <c r="Z22" s="276"/>
    </row>
    <row r="23" spans="1:26" s="80" customFormat="1" ht="5.15" customHeight="1" x14ac:dyDescent="0.35">
      <c r="A23" s="274"/>
      <c r="B23" s="275"/>
      <c r="C23" s="285"/>
      <c r="D23" s="285"/>
      <c r="E23" s="285"/>
      <c r="F23" s="300"/>
      <c r="G23" s="303"/>
      <c r="H23" s="303"/>
      <c r="I23" s="303"/>
      <c r="J23" s="304"/>
      <c r="K23" s="304"/>
      <c r="L23" s="304"/>
      <c r="M23" s="304"/>
      <c r="N23" s="304"/>
      <c r="O23" s="304"/>
      <c r="P23" s="304"/>
      <c r="Q23" s="304"/>
      <c r="R23" s="304"/>
      <c r="S23" s="304"/>
      <c r="T23" s="304"/>
      <c r="U23" s="304"/>
      <c r="V23" s="296"/>
      <c r="W23" s="284"/>
      <c r="X23" s="276"/>
      <c r="Y23" s="276"/>
      <c r="Z23" s="276"/>
    </row>
    <row r="24" spans="1:26" s="80" customFormat="1" ht="25" customHeight="1" x14ac:dyDescent="0.35">
      <c r="A24" s="274"/>
      <c r="B24" s="275"/>
      <c r="C24" s="305"/>
      <c r="D24" s="305"/>
      <c r="E24" s="305"/>
      <c r="F24" s="305"/>
      <c r="G24" s="306" t="str">
        <f>G4</f>
        <v>Areas</v>
      </c>
      <c r="H24" s="305"/>
      <c r="I24" s="305"/>
      <c r="J24" s="305"/>
      <c r="K24" s="305"/>
      <c r="L24" s="305"/>
      <c r="M24" s="305"/>
      <c r="N24" s="305"/>
      <c r="O24" s="305"/>
      <c r="P24" s="305"/>
      <c r="Q24" s="305"/>
      <c r="R24" s="305"/>
      <c r="S24" s="305"/>
      <c r="T24" s="305"/>
      <c r="U24" s="305"/>
      <c r="V24" s="305"/>
      <c r="W24" s="307" t="s">
        <v>24</v>
      </c>
      <c r="X24" s="276"/>
      <c r="Y24" s="276"/>
      <c r="Z24" s="276"/>
    </row>
    <row r="25" spans="1:26" s="80" customFormat="1" ht="12" customHeight="1" x14ac:dyDescent="0.35">
      <c r="A25" s="274"/>
      <c r="B25" s="275"/>
      <c r="C25" s="275"/>
      <c r="D25" s="275"/>
      <c r="E25" s="275"/>
      <c r="F25" s="276"/>
      <c r="G25" s="276"/>
      <c r="H25" s="276"/>
      <c r="I25" s="276"/>
      <c r="J25" s="276"/>
      <c r="K25" s="276"/>
      <c r="L25" s="276"/>
      <c r="M25" s="276"/>
      <c r="N25" s="276"/>
      <c r="O25" s="276"/>
      <c r="P25" s="276"/>
      <c r="Q25" s="276"/>
      <c r="R25" s="276"/>
      <c r="S25" s="276"/>
      <c r="T25" s="276"/>
      <c r="U25" s="276"/>
      <c r="V25" s="276"/>
      <c r="W25" s="276"/>
      <c r="X25" s="276"/>
      <c r="Y25" s="276"/>
      <c r="Z25" s="276"/>
    </row>
    <row r="26" spans="1:26" customFormat="1" ht="12" customHeight="1" x14ac:dyDescent="0.35">
      <c r="A26" s="274"/>
      <c r="B26" s="275"/>
      <c r="C26" s="275"/>
      <c r="D26" s="275"/>
      <c r="E26" s="275"/>
      <c r="F26" s="275"/>
      <c r="G26" s="275"/>
      <c r="H26" s="276"/>
      <c r="I26" s="276"/>
      <c r="J26" s="276"/>
      <c r="K26" s="276"/>
      <c r="L26" s="276"/>
      <c r="M26" s="276"/>
      <c r="N26" s="276"/>
      <c r="O26" s="276"/>
      <c r="P26" s="276"/>
      <c r="Q26" s="276"/>
      <c r="R26" s="276"/>
      <c r="S26" s="276"/>
      <c r="T26" s="276"/>
      <c r="U26" s="276"/>
      <c r="V26" s="276"/>
      <c r="W26" s="276"/>
      <c r="X26" s="275"/>
      <c r="Y26" s="275"/>
      <c r="Z26" s="275"/>
    </row>
    <row r="27" spans="1:26" customFormat="1" ht="5.15" customHeight="1" thickBot="1" x14ac:dyDescent="0.4">
      <c r="A27" s="274"/>
      <c r="B27" s="275"/>
      <c r="C27" s="275"/>
      <c r="D27" s="275"/>
      <c r="E27" s="275"/>
      <c r="F27" s="275"/>
      <c r="G27" s="275"/>
      <c r="H27" s="276"/>
      <c r="I27" s="276"/>
      <c r="J27" s="276"/>
      <c r="K27" s="276"/>
      <c r="L27" s="276"/>
      <c r="M27" s="276"/>
      <c r="N27" s="276"/>
      <c r="O27" s="276"/>
      <c r="P27" s="276"/>
      <c r="Q27" s="276"/>
      <c r="R27" s="276"/>
      <c r="S27" s="276"/>
      <c r="T27" s="276"/>
      <c r="U27" s="276"/>
      <c r="V27" s="276"/>
      <c r="W27" s="276"/>
      <c r="X27" s="275"/>
      <c r="Y27" s="275"/>
      <c r="Z27" s="275"/>
    </row>
    <row r="28" spans="1:26" customFormat="1" ht="5.15" customHeight="1" x14ac:dyDescent="0.35">
      <c r="A28" s="274"/>
      <c r="B28" s="275"/>
      <c r="C28" s="277" t="s">
        <v>0</v>
      </c>
      <c r="D28" s="277"/>
      <c r="E28" s="277"/>
      <c r="F28" s="277"/>
      <c r="G28" s="277"/>
      <c r="H28" s="277"/>
      <c r="I28" s="277"/>
      <c r="J28" s="277"/>
      <c r="K28" s="278"/>
      <c r="L28" s="278"/>
      <c r="M28" s="278"/>
      <c r="N28" s="278"/>
      <c r="O28" s="278"/>
      <c r="P28" s="278"/>
      <c r="Q28" s="278"/>
      <c r="R28" s="278"/>
      <c r="S28" s="278"/>
      <c r="T28" s="278"/>
      <c r="U28" s="278"/>
      <c r="V28" s="278"/>
      <c r="W28" s="279"/>
      <c r="X28" s="276"/>
      <c r="Y28" s="276"/>
      <c r="Z28" s="276"/>
    </row>
    <row r="29" spans="1:26" customFormat="1" ht="12" customHeight="1" x14ac:dyDescent="0.35">
      <c r="A29" s="274"/>
      <c r="B29" s="275"/>
      <c r="C29" s="280"/>
      <c r="D29" s="280"/>
      <c r="E29" s="280" t="s">
        <v>1</v>
      </c>
      <c r="F29" s="281"/>
      <c r="G29" s="282" t="s">
        <v>486</v>
      </c>
      <c r="H29" s="281"/>
      <c r="I29" s="281"/>
      <c r="J29" s="281"/>
      <c r="K29" s="281"/>
      <c r="L29" s="281"/>
      <c r="M29" s="281"/>
      <c r="N29" s="281"/>
      <c r="O29" s="281"/>
      <c r="P29" s="281"/>
      <c r="Q29" s="281"/>
      <c r="R29" s="281"/>
      <c r="S29" s="283"/>
      <c r="T29" s="281"/>
      <c r="U29" s="283"/>
      <c r="V29" s="283"/>
      <c r="W29" s="284"/>
      <c r="X29" s="276"/>
      <c r="Y29" s="276"/>
      <c r="Z29" s="276"/>
    </row>
    <row r="30" spans="1:26" customFormat="1" ht="12" customHeight="1" x14ac:dyDescent="0.35">
      <c r="A30" s="274"/>
      <c r="B30" s="275"/>
      <c r="C30" s="280"/>
      <c r="D30" s="280"/>
      <c r="E30" s="285"/>
      <c r="F30" s="281"/>
      <c r="G30" s="281"/>
      <c r="H30" s="281"/>
      <c r="I30" s="281"/>
      <c r="J30" s="281"/>
      <c r="K30" s="281"/>
      <c r="L30" s="281"/>
      <c r="M30" s="281"/>
      <c r="N30" s="281"/>
      <c r="O30" s="281"/>
      <c r="P30" s="281"/>
      <c r="Q30" s="281"/>
      <c r="R30" s="281"/>
      <c r="S30" s="283"/>
      <c r="T30" s="286"/>
      <c r="U30" s="283"/>
      <c r="V30" s="283"/>
      <c r="W30" s="284"/>
      <c r="X30" s="276"/>
      <c r="Y30" s="276"/>
      <c r="Z30" s="276"/>
    </row>
    <row r="31" spans="1:26" customFormat="1" ht="12" customHeight="1" x14ac:dyDescent="0.35">
      <c r="A31" s="274"/>
      <c r="B31" s="275"/>
      <c r="C31" s="285"/>
      <c r="D31" s="280"/>
      <c r="E31" s="285"/>
      <c r="F31" s="281"/>
      <c r="G31" s="287"/>
      <c r="H31" s="281"/>
      <c r="I31" s="281"/>
      <c r="J31" s="281" t="s">
        <v>488</v>
      </c>
      <c r="K31" s="281"/>
      <c r="L31" s="281"/>
      <c r="M31" s="281"/>
      <c r="N31" s="281"/>
      <c r="O31" s="281"/>
      <c r="P31" s="281"/>
      <c r="Q31" s="281"/>
      <c r="R31" s="281"/>
      <c r="S31" s="283"/>
      <c r="T31" s="286"/>
      <c r="U31" s="283"/>
      <c r="V31" s="283"/>
      <c r="W31" s="284"/>
      <c r="X31" s="276"/>
      <c r="Y31" s="276"/>
      <c r="Z31" s="276"/>
    </row>
    <row r="32" spans="1:26" customFormat="1" ht="12" customHeight="1" x14ac:dyDescent="0.35">
      <c r="A32" s="274"/>
      <c r="B32" s="275"/>
      <c r="C32" s="288">
        <v>0</v>
      </c>
      <c r="D32" s="280"/>
      <c r="E32" s="285"/>
      <c r="F32" s="281"/>
      <c r="G32" s="289"/>
      <c r="H32" s="281"/>
      <c r="I32" s="281"/>
      <c r="J32" s="281"/>
      <c r="K32" s="281"/>
      <c r="L32" s="281"/>
      <c r="M32" s="281"/>
      <c r="N32" s="281"/>
      <c r="O32" s="281"/>
      <c r="P32" s="281"/>
      <c r="Q32" s="281"/>
      <c r="R32" s="281"/>
      <c r="S32" s="283"/>
      <c r="T32" s="286"/>
      <c r="U32" s="283"/>
      <c r="V32" s="283"/>
      <c r="W32" s="284"/>
      <c r="X32" s="276"/>
      <c r="Y32" s="276"/>
      <c r="Z32" s="276"/>
    </row>
    <row r="33" spans="1:26" customFormat="1" ht="12" customHeight="1" x14ac:dyDescent="0.35">
      <c r="A33" s="274"/>
      <c r="B33" s="275"/>
      <c r="C33" s="285"/>
      <c r="D33" s="285"/>
      <c r="E33" s="285"/>
      <c r="F33" s="285"/>
      <c r="G33" s="285"/>
      <c r="H33" s="285"/>
      <c r="I33" s="285"/>
      <c r="J33" s="290"/>
      <c r="K33" s="290"/>
      <c r="L33" s="290"/>
      <c r="M33" s="290"/>
      <c r="N33" s="290"/>
      <c r="O33" s="290"/>
      <c r="P33" s="290"/>
      <c r="Q33" s="290"/>
      <c r="R33" s="290"/>
      <c r="S33" s="290"/>
      <c r="T33" s="290"/>
      <c r="U33" s="290"/>
      <c r="V33" s="290"/>
      <c r="W33" s="284"/>
      <c r="X33" s="276"/>
      <c r="Y33" s="276"/>
      <c r="Z33" s="276"/>
    </row>
    <row r="34" spans="1:26" customFormat="1" ht="12" customHeight="1" x14ac:dyDescent="0.35">
      <c r="A34" s="274"/>
      <c r="B34" s="275"/>
      <c r="C34" s="285"/>
      <c r="D34" s="285"/>
      <c r="E34" s="285"/>
      <c r="F34" s="285"/>
      <c r="G34" s="285"/>
      <c r="H34" s="285"/>
      <c r="I34" s="285"/>
      <c r="J34" s="285"/>
      <c r="K34" s="285"/>
      <c r="L34" s="290"/>
      <c r="M34" s="290"/>
      <c r="N34" s="290"/>
      <c r="O34" s="290"/>
      <c r="P34" s="290"/>
      <c r="Q34" s="290"/>
      <c r="R34" s="290"/>
      <c r="S34" s="290"/>
      <c r="T34" s="290"/>
      <c r="U34" s="290"/>
      <c r="V34" s="290"/>
      <c r="W34" s="284"/>
      <c r="X34" s="276"/>
      <c r="Y34" s="276"/>
      <c r="Z34" s="276"/>
    </row>
    <row r="35" spans="1:26" customFormat="1" ht="12" customHeight="1" x14ac:dyDescent="0.35">
      <c r="A35" s="274"/>
      <c r="B35" s="275"/>
      <c r="C35" s="285"/>
      <c r="D35" s="285"/>
      <c r="E35" s="285"/>
      <c r="F35" s="285"/>
      <c r="G35" s="285"/>
      <c r="H35" s="285"/>
      <c r="I35" s="285"/>
      <c r="J35" s="285"/>
      <c r="K35" s="291"/>
      <c r="L35" s="292"/>
      <c r="M35" s="292"/>
      <c r="N35" s="292"/>
      <c r="O35" s="292"/>
      <c r="P35" s="292"/>
      <c r="Q35" s="292"/>
      <c r="R35" s="292"/>
      <c r="S35" s="290"/>
      <c r="T35" s="290"/>
      <c r="U35" s="290"/>
      <c r="V35" s="290"/>
      <c r="W35" s="284"/>
      <c r="X35" s="276"/>
      <c r="Y35" s="276"/>
      <c r="Z35" s="276"/>
    </row>
    <row r="36" spans="1:26" customFormat="1" ht="12" customHeight="1" x14ac:dyDescent="0.35">
      <c r="A36" s="274"/>
      <c r="B36" s="275"/>
      <c r="C36" s="285"/>
      <c r="D36" s="285"/>
      <c r="E36" s="285"/>
      <c r="F36" s="285"/>
      <c r="G36" s="285"/>
      <c r="H36" s="285"/>
      <c r="I36" s="285"/>
      <c r="J36" s="291" t="s">
        <v>487</v>
      </c>
      <c r="K36" s="291" t="s">
        <v>489</v>
      </c>
      <c r="L36" s="292"/>
      <c r="M36" s="374" t="s">
        <v>540</v>
      </c>
      <c r="N36" s="292"/>
      <c r="O36" s="292"/>
      <c r="P36" s="292"/>
      <c r="Q36" s="292"/>
      <c r="R36" s="292"/>
      <c r="S36" s="290"/>
      <c r="T36" s="290"/>
      <c r="U36" s="290"/>
      <c r="V36" s="290"/>
      <c r="W36" s="284"/>
      <c r="X36" s="276"/>
      <c r="Y36" s="276"/>
      <c r="Z36" s="276"/>
    </row>
    <row r="37" spans="1:26" customFormat="1" ht="12" customHeight="1" x14ac:dyDescent="0.35">
      <c r="A37" s="274"/>
      <c r="B37" s="275"/>
      <c r="C37" s="285"/>
      <c r="D37" s="285"/>
      <c r="E37" s="285"/>
      <c r="F37" s="293"/>
      <c r="G37" s="74"/>
      <c r="H37" s="297"/>
      <c r="I37" s="308" t="s">
        <v>543</v>
      </c>
      <c r="J37" s="379">
        <v>1</v>
      </c>
      <c r="K37" s="380" t="b">
        <v>1</v>
      </c>
      <c r="L37" s="298"/>
      <c r="M37" s="380" t="b">
        <v>1</v>
      </c>
      <c r="N37" s="298"/>
      <c r="O37" s="298"/>
      <c r="P37" s="298"/>
      <c r="Q37" s="298"/>
      <c r="R37" s="298"/>
      <c r="S37" s="298"/>
      <c r="T37" s="298"/>
      <c r="U37" s="298"/>
      <c r="V37" s="296"/>
      <c r="W37" s="284"/>
      <c r="X37" s="276"/>
      <c r="Y37" s="276"/>
      <c r="Z37" s="276"/>
    </row>
    <row r="38" spans="1:26" customFormat="1" ht="12" customHeight="1" x14ac:dyDescent="0.35">
      <c r="A38" s="274"/>
      <c r="B38" s="275"/>
      <c r="C38" s="285"/>
      <c r="D38" s="285"/>
      <c r="E38" s="285"/>
      <c r="F38" s="293"/>
      <c r="G38" s="74"/>
      <c r="H38" s="297"/>
      <c r="I38" s="298"/>
      <c r="J38" s="375"/>
      <c r="K38" s="298"/>
      <c r="L38" s="298"/>
      <c r="M38" s="298"/>
      <c r="N38" s="298"/>
      <c r="O38" s="298"/>
      <c r="P38" s="298"/>
      <c r="Q38" s="298"/>
      <c r="R38" s="298"/>
      <c r="S38" s="298"/>
      <c r="T38" s="298"/>
      <c r="U38" s="298"/>
      <c r="V38" s="296"/>
      <c r="W38" s="284"/>
      <c r="X38" s="276"/>
      <c r="Y38" s="276"/>
      <c r="Z38" s="276"/>
    </row>
    <row r="39" spans="1:26" customFormat="1" ht="12" customHeight="1" x14ac:dyDescent="0.35">
      <c r="A39" s="274"/>
      <c r="B39" s="275"/>
      <c r="C39" s="285"/>
      <c r="D39" s="285"/>
      <c r="E39" s="285"/>
      <c r="F39" s="293"/>
      <c r="G39" s="74"/>
      <c r="H39" s="297"/>
      <c r="I39" s="298"/>
      <c r="J39" s="375"/>
      <c r="K39" s="298"/>
      <c r="L39" s="298"/>
      <c r="M39" s="298"/>
      <c r="N39" s="298"/>
      <c r="O39" s="298"/>
      <c r="P39" s="298"/>
      <c r="Q39" s="298"/>
      <c r="R39" s="298"/>
      <c r="S39" s="298"/>
      <c r="T39" s="298"/>
      <c r="U39" s="298"/>
      <c r="V39" s="296"/>
      <c r="W39" s="284"/>
      <c r="X39" s="276"/>
      <c r="Y39" s="276"/>
      <c r="Z39" s="276"/>
    </row>
    <row r="40" spans="1:26" customFormat="1" ht="12" customHeight="1" x14ac:dyDescent="0.35">
      <c r="A40" s="274"/>
      <c r="B40" s="275"/>
      <c r="C40" s="285"/>
      <c r="D40" s="285"/>
      <c r="E40" s="285"/>
      <c r="F40" s="293"/>
      <c r="G40" s="74"/>
      <c r="H40" s="297"/>
      <c r="I40" s="298"/>
      <c r="J40" s="375"/>
      <c r="K40" s="298"/>
      <c r="L40" s="298"/>
      <c r="M40" s="298"/>
      <c r="N40" s="298"/>
      <c r="O40" s="298"/>
      <c r="P40" s="298"/>
      <c r="Q40" s="298"/>
      <c r="R40" s="298"/>
      <c r="S40" s="298"/>
      <c r="T40" s="298"/>
      <c r="U40" s="298"/>
      <c r="V40" s="296"/>
      <c r="W40" s="284"/>
      <c r="X40" s="276"/>
      <c r="Y40" s="276"/>
      <c r="Z40" s="276"/>
    </row>
    <row r="41" spans="1:26" customFormat="1" ht="12" customHeight="1" x14ac:dyDescent="0.35">
      <c r="A41" s="274"/>
      <c r="B41" s="275"/>
      <c r="C41" s="285"/>
      <c r="D41" s="285"/>
      <c r="E41" s="285"/>
      <c r="F41" s="293"/>
      <c r="G41" s="74"/>
      <c r="H41" s="297"/>
      <c r="I41" s="298"/>
      <c r="J41" s="375"/>
      <c r="K41" s="298"/>
      <c r="L41" s="298"/>
      <c r="M41" s="298"/>
      <c r="N41" s="298"/>
      <c r="O41" s="298"/>
      <c r="P41" s="298"/>
      <c r="Q41" s="298"/>
      <c r="R41" s="298"/>
      <c r="S41" s="298"/>
      <c r="T41" s="298"/>
      <c r="U41" s="298"/>
      <c r="V41" s="296"/>
      <c r="W41" s="284"/>
      <c r="X41" s="276"/>
      <c r="Y41" s="276"/>
      <c r="Z41" s="276"/>
    </row>
    <row r="42" spans="1:26" customFormat="1" ht="12" customHeight="1" x14ac:dyDescent="0.35">
      <c r="A42" s="274"/>
      <c r="B42" s="275"/>
      <c r="C42" s="285"/>
      <c r="D42" s="285"/>
      <c r="E42" s="285"/>
      <c r="F42" s="293"/>
      <c r="G42" s="74"/>
      <c r="H42" s="297"/>
      <c r="I42" s="298"/>
      <c r="J42" s="375"/>
      <c r="K42" s="298"/>
      <c r="L42" s="298"/>
      <c r="M42" s="298"/>
      <c r="N42" s="298"/>
      <c r="O42" s="298"/>
      <c r="P42" s="298"/>
      <c r="Q42" s="298"/>
      <c r="R42" s="298"/>
      <c r="S42" s="298"/>
      <c r="T42" s="298"/>
      <c r="U42" s="298"/>
      <c r="V42" s="296"/>
      <c r="W42" s="284"/>
      <c r="X42" s="276"/>
      <c r="Y42" s="276"/>
      <c r="Z42" s="276"/>
    </row>
    <row r="43" spans="1:26" customFormat="1" ht="12" customHeight="1" x14ac:dyDescent="0.35">
      <c r="A43" s="274"/>
      <c r="B43" s="275"/>
      <c r="C43" s="285"/>
      <c r="D43" s="285"/>
      <c r="E43" s="285"/>
      <c r="F43" s="293"/>
      <c r="G43" s="74"/>
      <c r="H43" s="297"/>
      <c r="I43" s="298"/>
      <c r="J43" s="375"/>
      <c r="K43" s="298"/>
      <c r="L43" s="298"/>
      <c r="M43" s="298"/>
      <c r="N43" s="298"/>
      <c r="O43" s="298"/>
      <c r="P43" s="298"/>
      <c r="Q43" s="298"/>
      <c r="R43" s="298"/>
      <c r="S43" s="298"/>
      <c r="T43" s="298"/>
      <c r="U43" s="298"/>
      <c r="V43" s="296"/>
      <c r="W43" s="284"/>
      <c r="X43" s="276"/>
      <c r="Y43" s="276"/>
      <c r="Z43" s="276"/>
    </row>
    <row r="44" spans="1:26" customFormat="1" ht="12" customHeight="1" x14ac:dyDescent="0.35">
      <c r="A44" s="274"/>
      <c r="B44" s="275"/>
      <c r="C44" s="285"/>
      <c r="D44" s="285"/>
      <c r="E44" s="285"/>
      <c r="F44" s="300"/>
      <c r="G44" s="74"/>
      <c r="H44" s="297"/>
      <c r="I44" s="298"/>
      <c r="J44" s="375"/>
      <c r="K44" s="298"/>
      <c r="L44" s="298"/>
      <c r="M44" s="298"/>
      <c r="N44" s="298"/>
      <c r="O44" s="298"/>
      <c r="P44" s="298"/>
      <c r="Q44" s="298"/>
      <c r="R44" s="298"/>
      <c r="S44" s="298"/>
      <c r="T44" s="298"/>
      <c r="U44" s="298"/>
      <c r="V44" s="296"/>
      <c r="W44" s="284"/>
      <c r="X44" s="276"/>
      <c r="Y44" s="276"/>
      <c r="Z44" s="276"/>
    </row>
    <row r="45" spans="1:26" customFormat="1" ht="12" customHeight="1" x14ac:dyDescent="0.35">
      <c r="A45" s="274"/>
      <c r="B45" s="275"/>
      <c r="C45" s="285"/>
      <c r="D45" s="285"/>
      <c r="E45" s="285"/>
      <c r="F45" s="300"/>
      <c r="G45" s="74"/>
      <c r="H45" s="297"/>
      <c r="I45" s="298"/>
      <c r="J45" s="375"/>
      <c r="K45" s="298"/>
      <c r="L45" s="298"/>
      <c r="M45" s="298"/>
      <c r="N45" s="298"/>
      <c r="O45" s="298"/>
      <c r="P45" s="298"/>
      <c r="Q45" s="298"/>
      <c r="R45" s="298"/>
      <c r="S45" s="298"/>
      <c r="T45" s="298"/>
      <c r="U45" s="298"/>
      <c r="V45" s="296"/>
      <c r="W45" s="284"/>
      <c r="X45" s="276"/>
      <c r="Y45" s="276"/>
      <c r="Z45" s="276"/>
    </row>
    <row r="46" spans="1:26" customFormat="1" ht="12" customHeight="1" x14ac:dyDescent="0.35">
      <c r="A46" s="274"/>
      <c r="B46" s="275"/>
      <c r="C46" s="285"/>
      <c r="D46" s="285"/>
      <c r="E46" s="285"/>
      <c r="F46" s="301"/>
      <c r="G46" s="297"/>
      <c r="H46" s="297"/>
      <c r="I46" s="297"/>
      <c r="J46" s="376"/>
      <c r="K46" s="298"/>
      <c r="L46" s="298"/>
      <c r="M46" s="302"/>
      <c r="N46" s="298"/>
      <c r="O46" s="298"/>
      <c r="P46" s="298"/>
      <c r="Q46" s="298"/>
      <c r="R46" s="298"/>
      <c r="S46" s="298"/>
      <c r="T46" s="298"/>
      <c r="U46" s="298"/>
      <c r="V46" s="296"/>
      <c r="W46" s="284"/>
      <c r="X46" s="276"/>
      <c r="Y46" s="276"/>
      <c r="Z46" s="276"/>
    </row>
    <row r="47" spans="1:26" customFormat="1" ht="12" customHeight="1" x14ac:dyDescent="0.35">
      <c r="A47" s="274"/>
      <c r="B47" s="275"/>
      <c r="C47" s="285"/>
      <c r="D47" s="285"/>
      <c r="E47" s="285"/>
      <c r="F47" s="301"/>
      <c r="G47" s="297" t="s">
        <v>372</v>
      </c>
      <c r="H47" s="297"/>
      <c r="I47" s="297"/>
      <c r="J47" s="381">
        <f>SUM(J37:J46)</f>
        <v>1</v>
      </c>
      <c r="K47" s="297"/>
      <c r="L47" s="297"/>
      <c r="M47" s="297"/>
      <c r="N47" s="298"/>
      <c r="O47" s="298"/>
      <c r="P47" s="298"/>
      <c r="Q47" s="298"/>
      <c r="R47" s="298"/>
      <c r="S47" s="298"/>
      <c r="T47" s="298"/>
      <c r="U47" s="298"/>
      <c r="V47" s="296"/>
      <c r="W47" s="284"/>
      <c r="X47" s="276"/>
      <c r="Y47" s="276"/>
      <c r="Z47" s="276"/>
    </row>
    <row r="48" spans="1:26" customFormat="1" ht="5.15" customHeight="1" x14ac:dyDescent="0.35">
      <c r="A48" s="274"/>
      <c r="B48" s="275"/>
      <c r="C48" s="285"/>
      <c r="D48" s="285"/>
      <c r="E48" s="285"/>
      <c r="F48" s="300"/>
      <c r="G48" s="303"/>
      <c r="H48" s="303"/>
      <c r="I48" s="303"/>
      <c r="J48" s="304"/>
      <c r="K48" s="304"/>
      <c r="L48" s="304"/>
      <c r="M48" s="304"/>
      <c r="N48" s="304"/>
      <c r="O48" s="304"/>
      <c r="P48" s="304"/>
      <c r="Q48" s="304"/>
      <c r="R48" s="304"/>
      <c r="S48" s="304"/>
      <c r="T48" s="304"/>
      <c r="U48" s="304"/>
      <c r="V48" s="296"/>
      <c r="W48" s="284"/>
      <c r="X48" s="276"/>
      <c r="Y48" s="276"/>
      <c r="Z48" s="276"/>
    </row>
    <row r="49" spans="1:26" customFormat="1" ht="25" customHeight="1" x14ac:dyDescent="0.35">
      <c r="A49" s="274"/>
      <c r="B49" s="275"/>
      <c r="C49" s="305"/>
      <c r="D49" s="305"/>
      <c r="E49" s="305"/>
      <c r="F49" s="305"/>
      <c r="G49" s="306" t="str">
        <f>G29</f>
        <v>Season Types</v>
      </c>
      <c r="H49" s="305"/>
      <c r="I49" s="305"/>
      <c r="J49" s="305"/>
      <c r="K49" s="305"/>
      <c r="L49" s="305"/>
      <c r="M49" s="305"/>
      <c r="N49" s="305"/>
      <c r="O49" s="305"/>
      <c r="P49" s="305"/>
      <c r="Q49" s="305"/>
      <c r="R49" s="305"/>
      <c r="S49" s="305"/>
      <c r="T49" s="305"/>
      <c r="U49" s="305"/>
      <c r="V49" s="305"/>
      <c r="W49" s="307" t="s">
        <v>24</v>
      </c>
      <c r="X49" s="276"/>
      <c r="Y49" s="276"/>
      <c r="Z49" s="276"/>
    </row>
    <row r="50" spans="1:26" customFormat="1" ht="12" customHeight="1" x14ac:dyDescent="0.35">
      <c r="A50" s="274"/>
      <c r="B50" s="275"/>
      <c r="C50" s="275"/>
      <c r="D50" s="275"/>
      <c r="E50" s="275"/>
      <c r="F50" s="276"/>
      <c r="G50" s="276"/>
      <c r="H50" s="276"/>
      <c r="I50" s="276"/>
      <c r="J50" s="276"/>
      <c r="K50" s="276"/>
      <c r="L50" s="276"/>
      <c r="M50" s="276"/>
      <c r="N50" s="276"/>
      <c r="O50" s="276"/>
      <c r="P50" s="276"/>
      <c r="Q50" s="276"/>
      <c r="R50" s="276"/>
      <c r="S50" s="276"/>
      <c r="T50" s="276"/>
      <c r="U50" s="276"/>
      <c r="V50" s="276"/>
      <c r="W50" s="276"/>
      <c r="X50" s="276"/>
      <c r="Y50" s="276"/>
      <c r="Z50" s="276"/>
    </row>
    <row r="51" spans="1:26" customFormat="1" ht="12" customHeight="1" x14ac:dyDescent="0.35">
      <c r="A51" s="274"/>
      <c r="B51" s="275"/>
      <c r="C51" s="275"/>
      <c r="D51" s="275"/>
      <c r="E51" s="275"/>
      <c r="F51" s="275"/>
      <c r="G51" s="275"/>
      <c r="H51" s="276"/>
      <c r="I51" s="276"/>
      <c r="J51" s="276"/>
      <c r="K51" s="276"/>
      <c r="L51" s="276"/>
      <c r="M51" s="276"/>
      <c r="N51" s="276"/>
      <c r="O51" s="276"/>
      <c r="P51" s="276"/>
      <c r="Q51" s="276"/>
      <c r="R51" s="276"/>
      <c r="S51" s="276"/>
      <c r="T51" s="276"/>
      <c r="U51" s="276"/>
      <c r="V51" s="276"/>
      <c r="W51" s="276"/>
      <c r="X51" s="275"/>
      <c r="Y51" s="275"/>
      <c r="Z51" s="275"/>
    </row>
    <row r="52" spans="1:26" customFormat="1" ht="5.15" customHeight="1" thickBot="1" x14ac:dyDescent="0.4">
      <c r="A52" s="274"/>
      <c r="B52" s="275"/>
      <c r="C52" s="275"/>
      <c r="D52" s="275"/>
      <c r="E52" s="275"/>
      <c r="F52" s="275"/>
      <c r="G52" s="275"/>
      <c r="H52" s="276"/>
      <c r="I52" s="276"/>
      <c r="J52" s="276"/>
      <c r="K52" s="276"/>
      <c r="L52" s="276"/>
      <c r="M52" s="276"/>
      <c r="N52" s="276"/>
      <c r="O52" s="276"/>
      <c r="P52" s="276"/>
      <c r="Q52" s="276"/>
      <c r="R52" s="276"/>
      <c r="S52" s="276"/>
      <c r="T52" s="276"/>
      <c r="U52" s="276"/>
      <c r="V52" s="276"/>
      <c r="W52" s="276"/>
      <c r="X52" s="275"/>
      <c r="Y52" s="275"/>
      <c r="Z52" s="275"/>
    </row>
    <row r="53" spans="1:26" customFormat="1" ht="5.15" customHeight="1" x14ac:dyDescent="0.35">
      <c r="A53" s="274"/>
      <c r="B53" s="275"/>
      <c r="C53" s="277" t="s">
        <v>0</v>
      </c>
      <c r="D53" s="277"/>
      <c r="E53" s="277"/>
      <c r="F53" s="277"/>
      <c r="G53" s="277"/>
      <c r="H53" s="277"/>
      <c r="I53" s="277"/>
      <c r="J53" s="277"/>
      <c r="K53" s="278"/>
      <c r="L53" s="278"/>
      <c r="M53" s="278"/>
      <c r="N53" s="278"/>
      <c r="O53" s="278"/>
      <c r="P53" s="278"/>
      <c r="Q53" s="278"/>
      <c r="R53" s="278"/>
      <c r="S53" s="278"/>
      <c r="T53" s="278"/>
      <c r="U53" s="278"/>
      <c r="V53" s="278"/>
      <c r="W53" s="279"/>
      <c r="X53" s="276"/>
      <c r="Y53" s="276"/>
      <c r="Z53" s="276"/>
    </row>
    <row r="54" spans="1:26" customFormat="1" ht="12" customHeight="1" x14ac:dyDescent="0.35">
      <c r="A54" s="274"/>
      <c r="B54" s="275"/>
      <c r="C54" s="280"/>
      <c r="D54" s="280"/>
      <c r="E54" s="280" t="s">
        <v>1</v>
      </c>
      <c r="F54" s="281"/>
      <c r="G54" s="282" t="s">
        <v>358</v>
      </c>
      <c r="H54" s="281"/>
      <c r="I54" s="281"/>
      <c r="J54" s="281"/>
      <c r="K54" s="281"/>
      <c r="L54" s="281"/>
      <c r="M54" s="281"/>
      <c r="N54" s="281"/>
      <c r="O54" s="281"/>
      <c r="P54" s="281"/>
      <c r="Q54" s="281"/>
      <c r="R54" s="281"/>
      <c r="S54" s="283"/>
      <c r="T54" s="281"/>
      <c r="U54" s="283"/>
      <c r="V54" s="283"/>
      <c r="W54" s="284"/>
      <c r="X54" s="276"/>
      <c r="Y54" s="276"/>
      <c r="Z54" s="276"/>
    </row>
    <row r="55" spans="1:26" customFormat="1" ht="12" customHeight="1" x14ac:dyDescent="0.35">
      <c r="A55" s="274"/>
      <c r="B55" s="275"/>
      <c r="C55" s="280"/>
      <c r="D55" s="280"/>
      <c r="E55" s="285"/>
      <c r="F55" s="281"/>
      <c r="G55" s="281" t="s">
        <v>359</v>
      </c>
      <c r="H55" s="281"/>
      <c r="I55" s="281"/>
      <c r="J55" s="281"/>
      <c r="K55" s="281"/>
      <c r="L55" s="281"/>
      <c r="M55" s="281"/>
      <c r="N55" s="281"/>
      <c r="O55" s="281"/>
      <c r="P55" s="281"/>
      <c r="Q55" s="281"/>
      <c r="R55" s="281"/>
      <c r="S55" s="283"/>
      <c r="T55" s="286"/>
      <c r="U55" s="283"/>
      <c r="V55" s="283"/>
      <c r="W55" s="284"/>
      <c r="X55" s="276"/>
      <c r="Y55" s="276"/>
      <c r="Z55" s="276"/>
    </row>
    <row r="56" spans="1:26" customFormat="1" ht="12" customHeight="1" x14ac:dyDescent="0.35">
      <c r="A56" s="274"/>
      <c r="B56" s="275"/>
      <c r="C56" s="285"/>
      <c r="D56" s="280"/>
      <c r="E56" s="285"/>
      <c r="F56" s="281"/>
      <c r="G56" s="287">
        <v>38576.728726851848</v>
      </c>
      <c r="H56" s="281" t="s">
        <v>360</v>
      </c>
      <c r="I56" s="281"/>
      <c r="J56" s="281"/>
      <c r="K56" s="281"/>
      <c r="L56" s="281"/>
      <c r="M56" s="281"/>
      <c r="N56" s="281"/>
      <c r="O56" s="281"/>
      <c r="P56" s="281"/>
      <c r="Q56" s="281"/>
      <c r="R56" s="281"/>
      <c r="S56" s="283"/>
      <c r="T56" s="286"/>
      <c r="U56" s="283"/>
      <c r="V56" s="283"/>
      <c r="W56" s="284"/>
      <c r="X56" s="276"/>
      <c r="Y56" s="276"/>
      <c r="Z56" s="276"/>
    </row>
    <row r="57" spans="1:26" customFormat="1" ht="12" customHeight="1" x14ac:dyDescent="0.35">
      <c r="A57" s="274"/>
      <c r="B57" s="275"/>
      <c r="C57" s="288">
        <v>0</v>
      </c>
      <c r="D57" s="280"/>
      <c r="E57" s="285"/>
      <c r="F57" s="281"/>
      <c r="G57" s="289"/>
      <c r="H57" s="281"/>
      <c r="I57" s="281"/>
      <c r="J57" s="281"/>
      <c r="K57" s="281"/>
      <c r="L57" s="281"/>
      <c r="M57" s="281"/>
      <c r="N57" s="281"/>
      <c r="O57" s="281"/>
      <c r="P57" s="281"/>
      <c r="Q57" s="281"/>
      <c r="R57" s="281"/>
      <c r="S57" s="283"/>
      <c r="T57" s="286"/>
      <c r="U57" s="283"/>
      <c r="V57" s="283"/>
      <c r="W57" s="284"/>
      <c r="X57" s="276"/>
      <c r="Y57" s="276"/>
      <c r="Z57" s="276"/>
    </row>
    <row r="58" spans="1:26" customFormat="1" ht="12" customHeight="1" x14ac:dyDescent="0.35">
      <c r="A58" s="274"/>
      <c r="B58" s="275"/>
      <c r="C58" s="285"/>
      <c r="D58" s="285"/>
      <c r="E58" s="285"/>
      <c r="F58" s="285"/>
      <c r="G58" s="285"/>
      <c r="H58" s="285"/>
      <c r="I58" s="285"/>
      <c r="J58" s="290"/>
      <c r="K58" s="290"/>
      <c r="L58" s="290"/>
      <c r="M58" s="290"/>
      <c r="N58" s="290"/>
      <c r="O58" s="290"/>
      <c r="P58" s="290"/>
      <c r="Q58" s="290"/>
      <c r="R58" s="290"/>
      <c r="S58" s="290"/>
      <c r="T58" s="290"/>
      <c r="U58" s="290"/>
      <c r="V58" s="290"/>
      <c r="W58" s="284"/>
      <c r="X58" s="276"/>
      <c r="Y58" s="276"/>
      <c r="Z58" s="276"/>
    </row>
    <row r="59" spans="1:26" customFormat="1" ht="12" customHeight="1" x14ac:dyDescent="0.35">
      <c r="A59" s="274"/>
      <c r="B59" s="275"/>
      <c r="C59" s="285"/>
      <c r="D59" s="285"/>
      <c r="E59" s="285"/>
      <c r="F59" s="285"/>
      <c r="G59" s="285"/>
      <c r="H59" s="285"/>
      <c r="I59" s="285"/>
      <c r="J59" s="285"/>
      <c r="K59" s="285"/>
      <c r="L59" s="290"/>
      <c r="M59" s="290"/>
      <c r="N59" s="290"/>
      <c r="O59" s="290"/>
      <c r="P59" s="290"/>
      <c r="Q59" s="290"/>
      <c r="R59" s="290"/>
      <c r="S59" s="290"/>
      <c r="T59" s="290"/>
      <c r="U59" s="290"/>
      <c r="V59" s="290"/>
      <c r="W59" s="284"/>
      <c r="X59" s="276"/>
      <c r="Y59" s="276"/>
      <c r="Z59" s="276"/>
    </row>
    <row r="60" spans="1:26" customFormat="1" ht="12" customHeight="1" x14ac:dyDescent="0.35">
      <c r="A60" s="274"/>
      <c r="B60" s="275"/>
      <c r="C60" s="285"/>
      <c r="D60" s="285"/>
      <c r="E60" s="285"/>
      <c r="F60" s="285"/>
      <c r="G60" s="285"/>
      <c r="H60" s="285"/>
      <c r="I60" s="285"/>
      <c r="J60" s="285"/>
      <c r="K60" s="291"/>
      <c r="L60" s="292"/>
      <c r="M60" s="292" t="s">
        <v>362</v>
      </c>
      <c r="N60" s="292"/>
      <c r="O60" s="292"/>
      <c r="P60" s="292"/>
      <c r="Q60" s="292"/>
      <c r="R60" s="292"/>
      <c r="S60" s="290"/>
      <c r="T60" s="290"/>
      <c r="U60" s="290"/>
      <c r="V60" s="290"/>
      <c r="W60" s="284"/>
      <c r="X60" s="276"/>
      <c r="Y60" s="276"/>
      <c r="Z60" s="276"/>
    </row>
    <row r="61" spans="1:26" customFormat="1" ht="12" customHeight="1" x14ac:dyDescent="0.35">
      <c r="A61" s="274"/>
      <c r="B61" s="275"/>
      <c r="C61" s="285"/>
      <c r="D61" s="285"/>
      <c r="E61" s="285"/>
      <c r="F61" s="285"/>
      <c r="G61" s="285"/>
      <c r="H61" s="285"/>
      <c r="I61" s="285"/>
      <c r="J61" s="291" t="s">
        <v>361</v>
      </c>
      <c r="K61" s="291"/>
      <c r="L61" s="292"/>
      <c r="M61" s="292"/>
      <c r="N61" s="292"/>
      <c r="O61" s="292"/>
      <c r="P61" s="292"/>
      <c r="Q61" s="292"/>
      <c r="R61" s="292"/>
      <c r="S61" s="290"/>
      <c r="T61" s="290"/>
      <c r="U61" s="290"/>
      <c r="V61" s="290"/>
      <c r="W61" s="284"/>
      <c r="X61" s="276"/>
      <c r="Y61" s="276"/>
      <c r="Z61" s="276"/>
    </row>
    <row r="62" spans="1:26" customFormat="1" ht="12" customHeight="1" x14ac:dyDescent="0.35">
      <c r="A62" s="274"/>
      <c r="B62" s="275"/>
      <c r="C62" s="285"/>
      <c r="D62" s="285"/>
      <c r="E62" s="285"/>
      <c r="F62" s="293"/>
      <c r="G62" s="74"/>
      <c r="H62" s="297"/>
      <c r="I62" s="308" t="s">
        <v>364</v>
      </c>
      <c r="J62" s="384">
        <v>1500</v>
      </c>
      <c r="K62" s="298"/>
      <c r="L62" s="298"/>
      <c r="M62" s="299">
        <v>1500</v>
      </c>
      <c r="N62" s="298"/>
      <c r="O62" s="298"/>
      <c r="P62" s="298"/>
      <c r="Q62" s="298"/>
      <c r="R62" s="298"/>
      <c r="S62" s="298"/>
      <c r="T62" s="298"/>
      <c r="U62" s="298"/>
      <c r="V62" s="296"/>
      <c r="W62" s="284"/>
      <c r="X62" s="276"/>
      <c r="Y62" s="276"/>
      <c r="Z62" s="276"/>
    </row>
    <row r="63" spans="1:26" customFormat="1" ht="12" customHeight="1" x14ac:dyDescent="0.35">
      <c r="A63" s="274"/>
      <c r="B63" s="275"/>
      <c r="C63" s="285"/>
      <c r="D63" s="285"/>
      <c r="E63" s="285"/>
      <c r="F63" s="293"/>
      <c r="G63" s="74"/>
      <c r="H63" s="297"/>
      <c r="I63" s="308" t="s">
        <v>365</v>
      </c>
      <c r="J63" s="384">
        <v>15000</v>
      </c>
      <c r="K63" s="298"/>
      <c r="L63" s="298"/>
      <c r="M63" s="299">
        <v>5000</v>
      </c>
      <c r="N63" s="298"/>
      <c r="O63" s="298"/>
      <c r="P63" s="298"/>
      <c r="Q63" s="298"/>
      <c r="R63" s="298"/>
      <c r="S63" s="298"/>
      <c r="T63" s="298"/>
      <c r="U63" s="298"/>
      <c r="V63" s="296"/>
      <c r="W63" s="284"/>
      <c r="X63" s="276"/>
      <c r="Y63" s="276"/>
      <c r="Z63" s="276"/>
    </row>
    <row r="64" spans="1:26" customFormat="1" ht="12" customHeight="1" x14ac:dyDescent="0.35">
      <c r="A64" s="274"/>
      <c r="B64" s="275"/>
      <c r="C64" s="285"/>
      <c r="D64" s="285"/>
      <c r="E64" s="285"/>
      <c r="F64" s="293"/>
      <c r="G64" s="74"/>
      <c r="H64" s="297"/>
      <c r="I64" s="308" t="s">
        <v>366</v>
      </c>
      <c r="J64" s="384">
        <v>2000</v>
      </c>
      <c r="K64" s="298"/>
      <c r="L64" s="298"/>
      <c r="M64" s="299">
        <v>2000</v>
      </c>
      <c r="N64" s="298"/>
      <c r="O64" s="298"/>
      <c r="P64" s="298"/>
      <c r="Q64" s="298"/>
      <c r="R64" s="298"/>
      <c r="S64" s="298"/>
      <c r="T64" s="298"/>
      <c r="U64" s="298"/>
      <c r="V64" s="296"/>
      <c r="W64" s="284"/>
      <c r="X64" s="276"/>
      <c r="Y64" s="276"/>
      <c r="Z64" s="276"/>
    </row>
    <row r="65" spans="1:26" customFormat="1" ht="12" customHeight="1" x14ac:dyDescent="0.35">
      <c r="A65" s="274"/>
      <c r="B65" s="275"/>
      <c r="C65" s="285"/>
      <c r="D65" s="285"/>
      <c r="E65" s="285"/>
      <c r="F65" s="293"/>
      <c r="G65" s="74"/>
      <c r="H65" s="297"/>
      <c r="I65" s="308" t="s">
        <v>367</v>
      </c>
      <c r="J65" s="384">
        <v>5000</v>
      </c>
      <c r="K65" s="298"/>
      <c r="L65" s="298"/>
      <c r="M65" s="299">
        <v>3000</v>
      </c>
      <c r="N65" s="298"/>
      <c r="O65" s="298"/>
      <c r="P65" s="298"/>
      <c r="Q65" s="298"/>
      <c r="R65" s="298"/>
      <c r="S65" s="298"/>
      <c r="T65" s="298"/>
      <c r="U65" s="298"/>
      <c r="V65" s="296"/>
      <c r="W65" s="284"/>
      <c r="X65" s="276"/>
      <c r="Y65" s="276"/>
      <c r="Z65" s="276"/>
    </row>
    <row r="66" spans="1:26" customFormat="1" ht="12" customHeight="1" x14ac:dyDescent="0.35">
      <c r="A66" s="274"/>
      <c r="B66" s="275"/>
      <c r="C66" s="285"/>
      <c r="D66" s="285"/>
      <c r="E66" s="285"/>
      <c r="F66" s="293"/>
      <c r="G66" s="74"/>
      <c r="H66" s="297"/>
      <c r="I66" s="308" t="s">
        <v>368</v>
      </c>
      <c r="J66" s="384">
        <v>50000</v>
      </c>
      <c r="K66" s="298"/>
      <c r="L66" s="298"/>
      <c r="M66" s="299">
        <v>20000</v>
      </c>
      <c r="N66" s="298"/>
      <c r="O66" s="298"/>
      <c r="P66" s="298"/>
      <c r="Q66" s="298"/>
      <c r="R66" s="298"/>
      <c r="S66" s="298"/>
      <c r="T66" s="298"/>
      <c r="U66" s="298"/>
      <c r="V66" s="296"/>
      <c r="W66" s="284"/>
      <c r="X66" s="276"/>
      <c r="Y66" s="276"/>
      <c r="Z66" s="276"/>
    </row>
    <row r="67" spans="1:26" customFormat="1" ht="12" customHeight="1" x14ac:dyDescent="0.35">
      <c r="A67" s="274"/>
      <c r="B67" s="275"/>
      <c r="C67" s="285"/>
      <c r="D67" s="285"/>
      <c r="E67" s="285"/>
      <c r="F67" s="293"/>
      <c r="G67" s="74"/>
      <c r="H67" s="297"/>
      <c r="I67" s="308" t="s">
        <v>369</v>
      </c>
      <c r="J67" s="384">
        <v>1500</v>
      </c>
      <c r="K67" s="298"/>
      <c r="L67" s="298"/>
      <c r="M67" s="299">
        <v>1500</v>
      </c>
      <c r="N67" s="298"/>
      <c r="O67" s="298"/>
      <c r="P67" s="298"/>
      <c r="Q67" s="298"/>
      <c r="R67" s="298"/>
      <c r="S67" s="298"/>
      <c r="T67" s="298"/>
      <c r="U67" s="298"/>
      <c r="V67" s="296"/>
      <c r="W67" s="284"/>
      <c r="X67" s="276"/>
      <c r="Y67" s="276"/>
      <c r="Z67" s="276"/>
    </row>
    <row r="68" spans="1:26" customFormat="1" ht="12" customHeight="1" x14ac:dyDescent="0.35">
      <c r="A68" s="274"/>
      <c r="B68" s="275"/>
      <c r="C68" s="285"/>
      <c r="D68" s="285"/>
      <c r="E68" s="285"/>
      <c r="F68" s="293"/>
      <c r="G68" s="74"/>
      <c r="H68" s="297"/>
      <c r="I68" s="308" t="s">
        <v>370</v>
      </c>
      <c r="J68" s="384">
        <v>10000</v>
      </c>
      <c r="K68" s="298"/>
      <c r="L68" s="298"/>
      <c r="M68" s="299">
        <v>5000</v>
      </c>
      <c r="N68" s="298"/>
      <c r="O68" s="298"/>
      <c r="P68" s="298"/>
      <c r="Q68" s="298"/>
      <c r="R68" s="298"/>
      <c r="S68" s="298"/>
      <c r="T68" s="298"/>
      <c r="U68" s="298"/>
      <c r="V68" s="296"/>
      <c r="W68" s="284"/>
      <c r="X68" s="276"/>
      <c r="Y68" s="276"/>
      <c r="Z68" s="276"/>
    </row>
    <row r="69" spans="1:26" customFormat="1" ht="12" customHeight="1" x14ac:dyDescent="0.35">
      <c r="A69" s="274"/>
      <c r="B69" s="275"/>
      <c r="C69" s="285"/>
      <c r="D69" s="285"/>
      <c r="E69" s="285"/>
      <c r="F69" s="300"/>
      <c r="G69" s="74"/>
      <c r="H69" s="297"/>
      <c r="I69" s="308" t="s">
        <v>371</v>
      </c>
      <c r="J69" s="384">
        <v>7500</v>
      </c>
      <c r="K69" s="298"/>
      <c r="L69" s="298"/>
      <c r="M69" s="299">
        <v>3000</v>
      </c>
      <c r="N69" s="298"/>
      <c r="O69" s="298"/>
      <c r="P69" s="298"/>
      <c r="Q69" s="298"/>
      <c r="R69" s="298"/>
      <c r="S69" s="298"/>
      <c r="T69" s="298"/>
      <c r="U69" s="298"/>
      <c r="V69" s="296"/>
      <c r="W69" s="284"/>
      <c r="X69" s="276"/>
      <c r="Y69" s="276"/>
      <c r="Z69" s="276"/>
    </row>
    <row r="70" spans="1:26" customFormat="1" ht="12" customHeight="1" x14ac:dyDescent="0.35">
      <c r="A70" s="274"/>
      <c r="B70" s="275"/>
      <c r="C70" s="285"/>
      <c r="D70" s="285"/>
      <c r="E70" s="285"/>
      <c r="F70" s="300"/>
      <c r="G70" s="74"/>
      <c r="H70" s="297"/>
      <c r="I70" s="308" t="s">
        <v>312</v>
      </c>
      <c r="J70" s="384">
        <v>6000</v>
      </c>
      <c r="K70" s="298"/>
      <c r="L70" s="298"/>
      <c r="M70" s="299"/>
      <c r="N70" s="298"/>
      <c r="O70" s="298"/>
      <c r="P70" s="298"/>
      <c r="Q70" s="298"/>
      <c r="R70" s="298"/>
      <c r="S70" s="298"/>
      <c r="T70" s="298"/>
      <c r="U70" s="298"/>
      <c r="V70" s="296"/>
      <c r="W70" s="284"/>
      <c r="X70" s="276"/>
      <c r="Y70" s="276"/>
      <c r="Z70" s="276"/>
    </row>
    <row r="71" spans="1:26" customFormat="1" ht="12" customHeight="1" x14ac:dyDescent="0.35">
      <c r="A71" s="274"/>
      <c r="B71" s="275"/>
      <c r="C71" s="285"/>
      <c r="D71" s="285"/>
      <c r="E71" s="285"/>
      <c r="F71" s="301"/>
      <c r="G71" s="297"/>
      <c r="H71" s="297"/>
      <c r="I71" s="297"/>
      <c r="J71" s="302"/>
      <c r="K71" s="298"/>
      <c r="L71" s="298"/>
      <c r="M71" s="302"/>
      <c r="N71" s="298"/>
      <c r="O71" s="298"/>
      <c r="P71" s="298"/>
      <c r="Q71" s="298"/>
      <c r="R71" s="298"/>
      <c r="S71" s="298"/>
      <c r="T71" s="298"/>
      <c r="U71" s="298"/>
      <c r="V71" s="296"/>
      <c r="W71" s="284"/>
      <c r="X71" s="276"/>
      <c r="Y71" s="276"/>
      <c r="Z71" s="276"/>
    </row>
    <row r="72" spans="1:26" customFormat="1" ht="12" customHeight="1" x14ac:dyDescent="0.35">
      <c r="A72" s="274"/>
      <c r="B72" s="275"/>
      <c r="C72" s="285"/>
      <c r="D72" s="285"/>
      <c r="E72" s="285"/>
      <c r="F72" s="301"/>
      <c r="G72" s="297" t="s">
        <v>372</v>
      </c>
      <c r="H72" s="297"/>
      <c r="I72" s="297"/>
      <c r="J72" s="382">
        <f>SUM(J62:J70)</f>
        <v>98500</v>
      </c>
      <c r="K72" s="298"/>
      <c r="L72" s="298"/>
      <c r="M72" s="383">
        <f>SUM(M62:M69)</f>
        <v>41000</v>
      </c>
      <c r="N72" s="298"/>
      <c r="O72" s="298"/>
      <c r="P72" s="298"/>
      <c r="Q72" s="298"/>
      <c r="R72" s="298"/>
      <c r="S72" s="298"/>
      <c r="T72" s="298"/>
      <c r="U72" s="298"/>
      <c r="V72" s="296"/>
      <c r="W72" s="284"/>
      <c r="X72" s="276"/>
      <c r="Y72" s="276"/>
      <c r="Z72" s="276"/>
    </row>
    <row r="73" spans="1:26" customFormat="1" ht="5.15" customHeight="1" x14ac:dyDescent="0.35">
      <c r="A73" s="274"/>
      <c r="B73" s="275"/>
      <c r="C73" s="285"/>
      <c r="D73" s="285"/>
      <c r="E73" s="285"/>
      <c r="F73" s="300"/>
      <c r="G73" s="303"/>
      <c r="H73" s="303"/>
      <c r="I73" s="303"/>
      <c r="J73" s="304"/>
      <c r="K73" s="304"/>
      <c r="L73" s="304"/>
      <c r="M73" s="304"/>
      <c r="N73" s="304"/>
      <c r="O73" s="304"/>
      <c r="P73" s="304"/>
      <c r="Q73" s="304"/>
      <c r="R73" s="304"/>
      <c r="S73" s="304"/>
      <c r="T73" s="304"/>
      <c r="U73" s="304"/>
      <c r="V73" s="296"/>
      <c r="W73" s="284"/>
      <c r="X73" s="276"/>
      <c r="Y73" s="276"/>
      <c r="Z73" s="276"/>
    </row>
    <row r="74" spans="1:26" customFormat="1" ht="25" customHeight="1" x14ac:dyDescent="0.35">
      <c r="A74" s="274"/>
      <c r="B74" s="275"/>
      <c r="C74" s="305"/>
      <c r="D74" s="305"/>
      <c r="E74" s="305"/>
      <c r="F74" s="305"/>
      <c r="G74" s="306" t="str">
        <f>G54</f>
        <v>FINANCE - ANNUAL OVERHEADS</v>
      </c>
      <c r="H74" s="305"/>
      <c r="I74" s="305"/>
      <c r="J74" s="305"/>
      <c r="K74" s="305"/>
      <c r="L74" s="305"/>
      <c r="M74" s="305"/>
      <c r="N74" s="305"/>
      <c r="O74" s="305"/>
      <c r="P74" s="305"/>
      <c r="Q74" s="305"/>
      <c r="R74" s="305"/>
      <c r="S74" s="305"/>
      <c r="T74" s="305"/>
      <c r="U74" s="305"/>
      <c r="V74" s="305"/>
      <c r="W74" s="307" t="s">
        <v>24</v>
      </c>
      <c r="X74" s="276"/>
      <c r="Y74" s="276"/>
      <c r="Z74" s="276"/>
    </row>
    <row r="75" spans="1:26" customFormat="1" ht="12" customHeight="1" x14ac:dyDescent="0.35">
      <c r="A75" s="274"/>
      <c r="B75" s="275"/>
      <c r="C75" s="275"/>
      <c r="D75" s="275"/>
      <c r="E75" s="275"/>
      <c r="F75" s="276"/>
      <c r="G75" s="276"/>
      <c r="H75" s="276"/>
      <c r="I75" s="276"/>
      <c r="J75" s="276"/>
      <c r="K75" s="276"/>
      <c r="L75" s="276"/>
      <c r="M75" s="276"/>
      <c r="N75" s="276"/>
      <c r="O75" s="276"/>
      <c r="P75" s="276"/>
      <c r="Q75" s="276"/>
      <c r="R75" s="276"/>
      <c r="S75" s="276"/>
      <c r="T75" s="276"/>
      <c r="U75" s="276"/>
      <c r="V75" s="276"/>
      <c r="W75" s="276"/>
      <c r="X75" s="276"/>
      <c r="Y75" s="276"/>
      <c r="Z75" s="276"/>
    </row>
  </sheetData>
  <phoneticPr fontId="1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111</v>
      </c>
    </row>
    <row r="3" spans="1:5" x14ac:dyDescent="0.35">
      <c r="A3" s="75" t="s">
        <v>112</v>
      </c>
      <c r="B3" s="74" t="s">
        <v>113</v>
      </c>
      <c r="C3" s="74" t="s">
        <v>114</v>
      </c>
    </row>
    <row r="4" spans="1:5" x14ac:dyDescent="0.35">
      <c r="A4" s="74" t="s">
        <v>529</v>
      </c>
      <c r="B4" s="386">
        <v>43579</v>
      </c>
      <c r="C4" s="385">
        <f>B5-B4</f>
        <v>21</v>
      </c>
    </row>
    <row r="5" spans="1:5" x14ac:dyDescent="0.35">
      <c r="A5" s="76" t="s">
        <v>530</v>
      </c>
      <c r="B5" s="386">
        <v>43600</v>
      </c>
      <c r="C5" s="385">
        <f t="shared" ref="C5:C12" si="0">B6-B5</f>
        <v>28</v>
      </c>
      <c r="E5" s="72" t="s">
        <v>496</v>
      </c>
    </row>
    <row r="6" spans="1:5" x14ac:dyDescent="0.35">
      <c r="A6" s="76" t="s">
        <v>531</v>
      </c>
      <c r="B6" s="386">
        <v>43628</v>
      </c>
      <c r="C6" s="385">
        <f t="shared" si="0"/>
        <v>56</v>
      </c>
    </row>
    <row r="7" spans="1:5" x14ac:dyDescent="0.35">
      <c r="A7" s="76" t="s">
        <v>532</v>
      </c>
      <c r="B7" s="386">
        <v>43684</v>
      </c>
      <c r="C7" s="385">
        <f t="shared" si="0"/>
        <v>49</v>
      </c>
    </row>
    <row r="8" spans="1:5" x14ac:dyDescent="0.35">
      <c r="A8" s="76" t="s">
        <v>533</v>
      </c>
      <c r="B8" s="386">
        <v>43733</v>
      </c>
      <c r="C8" s="385">
        <f t="shared" si="0"/>
        <v>35</v>
      </c>
    </row>
    <row r="9" spans="1:5" x14ac:dyDescent="0.35">
      <c r="A9" s="76" t="s">
        <v>534</v>
      </c>
      <c r="B9" s="386">
        <v>43768</v>
      </c>
      <c r="C9" s="385">
        <f t="shared" si="0"/>
        <v>28</v>
      </c>
    </row>
    <row r="10" spans="1:5" x14ac:dyDescent="0.35">
      <c r="A10" s="76" t="s">
        <v>535</v>
      </c>
      <c r="B10" s="386">
        <v>43796</v>
      </c>
      <c r="C10" s="385">
        <f t="shared" si="0"/>
        <v>56</v>
      </c>
    </row>
    <row r="11" spans="1:5" x14ac:dyDescent="0.35">
      <c r="A11" s="76" t="s">
        <v>536</v>
      </c>
      <c r="B11" s="386">
        <v>43852</v>
      </c>
      <c r="C11" s="385">
        <f t="shared" si="0"/>
        <v>50</v>
      </c>
    </row>
    <row r="12" spans="1:5" x14ac:dyDescent="0.35">
      <c r="A12" s="76" t="s">
        <v>537</v>
      </c>
      <c r="B12" s="386">
        <v>43902</v>
      </c>
      <c r="C12" s="385">
        <f t="shared" si="0"/>
        <v>28</v>
      </c>
    </row>
    <row r="13" spans="1:5" x14ac:dyDescent="0.35">
      <c r="A13" s="76" t="s">
        <v>538</v>
      </c>
      <c r="B13" s="386">
        <v>43930</v>
      </c>
      <c r="C13" s="385">
        <f>B14-B13</f>
        <v>15</v>
      </c>
    </row>
    <row r="14" spans="1:5" x14ac:dyDescent="0.35">
      <c r="A14" s="76" t="s">
        <v>539</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373</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374</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375</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376</v>
      </c>
      <c r="K10" s="291" t="s">
        <v>377</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381</v>
      </c>
      <c r="K13" s="295" t="s">
        <v>382</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383</v>
      </c>
      <c r="J14" s="387">
        <v>70</v>
      </c>
      <c r="K14" s="387">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384</v>
      </c>
      <c r="J15" s="387">
        <v>4760</v>
      </c>
      <c r="K15" s="387">
        <v>6752</v>
      </c>
      <c r="L15" s="297" t="s">
        <v>363</v>
      </c>
      <c r="M15" s="297" t="s">
        <v>380</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385</v>
      </c>
      <c r="J16" s="387">
        <v>30</v>
      </c>
      <c r="K16" s="387">
        <v>30</v>
      </c>
      <c r="L16" s="297" t="s">
        <v>378</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386</v>
      </c>
      <c r="J17" s="2">
        <f>J15/EXP(J16*LN(1.2))</f>
        <v>20.052548309496157</v>
      </c>
      <c r="K17" s="2">
        <f>K15/EXP(K16*LN(1.2))</f>
        <v>28.444287013806314</v>
      </c>
      <c r="L17" s="297" t="s">
        <v>363</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312</v>
      </c>
      <c r="J18" s="388">
        <v>3.6</v>
      </c>
      <c r="K18" s="388">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379</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387</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113</v>
      </c>
      <c r="K32" s="389">
        <v>43819</v>
      </c>
      <c r="L32" s="297"/>
      <c r="M32" s="297"/>
      <c r="N32" s="297"/>
      <c r="O32" s="298"/>
      <c r="P32" s="298"/>
      <c r="Q32" s="298"/>
      <c r="R32" s="298"/>
      <c r="S32" s="298"/>
      <c r="T32" s="298"/>
      <c r="U32" s="298"/>
      <c r="V32" s="296"/>
      <c r="W32" s="284"/>
      <c r="X32" s="276"/>
      <c r="Y32" s="276"/>
      <c r="Z32" s="276"/>
    </row>
    <row r="33" spans="1:29"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35">
      <c r="A39" s="314"/>
      <c r="B39" s="275"/>
      <c r="C39" s="280"/>
      <c r="D39" s="280">
        <v>-40.808730158730249</v>
      </c>
      <c r="E39" s="280" t="s">
        <v>1</v>
      </c>
      <c r="F39" s="281"/>
      <c r="G39" s="282" t="s">
        <v>388</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35">
      <c r="A40" s="314"/>
      <c r="B40" s="275"/>
      <c r="C40" s="280"/>
      <c r="D40" s="280"/>
      <c r="E40" s="285"/>
      <c r="F40" s="281"/>
      <c r="G40" s="281" t="s">
        <v>389</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35">
      <c r="A42" s="314"/>
      <c r="B42" s="275"/>
      <c r="C42" s="285">
        <v>1</v>
      </c>
      <c r="D42" s="280"/>
      <c r="E42" s="285"/>
      <c r="F42" s="281"/>
      <c r="G42" s="309" t="s">
        <v>390</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35">
      <c r="A45" s="314"/>
      <c r="B45" s="275"/>
      <c r="C45" s="285"/>
      <c r="D45" s="285"/>
      <c r="E45" s="285"/>
      <c r="F45" s="285"/>
      <c r="G45" s="285"/>
      <c r="H45" s="318"/>
      <c r="I45" s="319"/>
      <c r="J45" s="291"/>
      <c r="K45" s="291" t="s">
        <v>391</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35">
      <c r="A46" s="314"/>
      <c r="B46" s="275"/>
      <c r="C46" s="285"/>
      <c r="D46" s="285"/>
      <c r="E46" s="285"/>
      <c r="F46" s="285"/>
      <c r="G46" s="285"/>
      <c r="H46" s="285"/>
      <c r="I46" s="319"/>
      <c r="J46" s="290"/>
      <c r="K46" s="290" t="s">
        <v>392</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35">
      <c r="A48" s="314"/>
      <c r="B48" s="275"/>
      <c r="C48" s="285"/>
      <c r="D48" s="285"/>
      <c r="E48" s="285"/>
      <c r="F48" s="293"/>
      <c r="G48" s="326" t="s">
        <v>393</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3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35">
      <c r="A50" s="314"/>
      <c r="B50" s="275"/>
      <c r="C50" s="285"/>
      <c r="D50" s="285"/>
      <c r="E50" s="285"/>
      <c r="F50" s="293"/>
      <c r="G50" s="328"/>
      <c r="H50" s="328" t="s">
        <v>381</v>
      </c>
      <c r="I50" s="328" t="s">
        <v>382</v>
      </c>
      <c r="J50" s="328"/>
      <c r="K50" s="328"/>
      <c r="L50" s="328"/>
      <c r="M50" s="328"/>
      <c r="W50" s="284"/>
      <c r="X50" s="276"/>
      <c r="Y50" s="276"/>
      <c r="Z50" s="276"/>
      <c r="AA50" s="276"/>
      <c r="AB50" s="276"/>
      <c r="AC50" s="276"/>
    </row>
    <row r="51" spans="1:29" ht="12.75" customHeight="1" x14ac:dyDescent="0.35">
      <c r="A51" s="314"/>
      <c r="B51" s="275"/>
      <c r="C51" s="285"/>
      <c r="D51" s="285"/>
      <c r="E51" s="285"/>
      <c r="F51" s="293"/>
      <c r="G51" s="340" t="s">
        <v>409</v>
      </c>
      <c r="H51" s="390">
        <v>0.1</v>
      </c>
      <c r="I51" s="390">
        <v>0.2</v>
      </c>
      <c r="J51" s="328" t="s">
        <v>394</v>
      </c>
      <c r="K51" s="392">
        <f>H51*60</f>
        <v>6</v>
      </c>
      <c r="L51" s="392">
        <f>I51*60</f>
        <v>12</v>
      </c>
      <c r="M51" s="328" t="s">
        <v>395</v>
      </c>
      <c r="Q51" s="328"/>
      <c r="R51" s="328"/>
      <c r="S51" s="328"/>
      <c r="T51" s="328"/>
      <c r="U51" s="328"/>
      <c r="V51" s="329"/>
      <c r="W51" s="284"/>
      <c r="X51" s="276"/>
      <c r="Y51" s="276"/>
      <c r="Z51" s="276"/>
      <c r="AA51" s="276"/>
      <c r="AB51" s="276"/>
      <c r="AC51" s="276"/>
    </row>
    <row r="52" spans="1:29" ht="12.75" customHeight="1" x14ac:dyDescent="0.35">
      <c r="A52" s="314"/>
      <c r="B52" s="275"/>
      <c r="C52" s="285"/>
      <c r="D52" s="285"/>
      <c r="E52" s="285"/>
      <c r="F52" s="293"/>
      <c r="G52" s="340" t="s">
        <v>410</v>
      </c>
      <c r="H52" s="390">
        <v>0.1</v>
      </c>
      <c r="I52" s="390">
        <v>0.1</v>
      </c>
      <c r="J52" s="328" t="s">
        <v>396</v>
      </c>
      <c r="K52" s="392">
        <f>H52*60</f>
        <v>6</v>
      </c>
      <c r="L52" s="392">
        <f>I52*60</f>
        <v>6</v>
      </c>
      <c r="M52" s="328" t="s">
        <v>395</v>
      </c>
      <c r="Q52" s="328"/>
      <c r="R52" s="328"/>
      <c r="S52" s="328"/>
      <c r="T52" s="328"/>
      <c r="U52" s="328"/>
      <c r="V52" s="329"/>
      <c r="W52" s="284"/>
      <c r="X52" s="276"/>
      <c r="Y52" s="276"/>
      <c r="Z52" s="276"/>
      <c r="AA52" s="276"/>
      <c r="AB52" s="276"/>
      <c r="AC52" s="276"/>
    </row>
    <row r="53" spans="1:29" ht="12.75" customHeight="1" x14ac:dyDescent="0.35">
      <c r="A53" s="314"/>
      <c r="B53" s="275"/>
      <c r="C53" s="285"/>
      <c r="D53" s="285"/>
      <c r="E53" s="285"/>
      <c r="F53" s="293"/>
      <c r="G53" s="340" t="s">
        <v>383</v>
      </c>
      <c r="H53" s="390">
        <v>2</v>
      </c>
      <c r="I53" s="390">
        <v>2</v>
      </c>
      <c r="J53" s="328" t="s">
        <v>397</v>
      </c>
      <c r="K53" s="328"/>
      <c r="L53" s="328"/>
      <c r="Q53" s="328"/>
      <c r="R53" s="328"/>
      <c r="S53" s="328"/>
      <c r="T53" s="328"/>
      <c r="U53" s="328"/>
      <c r="V53" s="329"/>
      <c r="W53" s="284"/>
      <c r="X53" s="276"/>
      <c r="Y53" s="276"/>
      <c r="Z53" s="276"/>
      <c r="AA53" s="276"/>
      <c r="AB53" s="276"/>
      <c r="AC53" s="276"/>
    </row>
    <row r="54" spans="1:29" ht="12.75" customHeight="1" x14ac:dyDescent="0.35">
      <c r="A54" s="314"/>
      <c r="B54" s="275"/>
      <c r="C54" s="285"/>
      <c r="D54" s="285"/>
      <c r="E54" s="285"/>
      <c r="F54" s="293"/>
      <c r="H54" s="391">
        <f>(H51+H52)/H53</f>
        <v>0.1</v>
      </c>
      <c r="I54" s="391">
        <f>(I51+I52)/I53</f>
        <v>0.15000000000000002</v>
      </c>
      <c r="J54" s="328" t="s">
        <v>398</v>
      </c>
      <c r="K54" s="328"/>
      <c r="L54" s="328"/>
      <c r="M54" s="328"/>
      <c r="R54" s="328"/>
      <c r="S54" s="328"/>
      <c r="T54" s="328"/>
      <c r="U54" s="328"/>
      <c r="V54" s="329"/>
      <c r="W54" s="284"/>
      <c r="X54" s="276"/>
      <c r="Y54" s="276"/>
      <c r="Z54" s="276"/>
      <c r="AA54" s="276"/>
      <c r="AB54" s="276"/>
      <c r="AC54" s="276"/>
    </row>
    <row r="55" spans="1:29" ht="12.75" customHeight="1" x14ac:dyDescent="0.35">
      <c r="A55" s="314"/>
      <c r="B55" s="275"/>
      <c r="C55" s="285"/>
      <c r="D55" s="285"/>
      <c r="E55" s="285"/>
      <c r="F55" s="300"/>
      <c r="G55" s="325"/>
      <c r="H55" s="330"/>
      <c r="I55" s="325"/>
      <c r="J55" s="331"/>
      <c r="K55" s="331"/>
      <c r="L55" s="331"/>
      <c r="M55" s="331"/>
      <c r="N55" s="335" t="s">
        <v>400</v>
      </c>
      <c r="O55" s="331"/>
      <c r="P55" s="331"/>
      <c r="Q55" s="328" t="s">
        <v>411</v>
      </c>
      <c r="R55" s="332"/>
      <c r="V55" s="333"/>
      <c r="W55" s="284"/>
      <c r="X55" s="276"/>
      <c r="Y55" s="276"/>
      <c r="Z55" s="276"/>
      <c r="AA55" s="276"/>
      <c r="AB55" s="276"/>
      <c r="AC55" s="276"/>
    </row>
    <row r="56" spans="1:29"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35">
      <c r="A57" s="314"/>
      <c r="B57" s="275"/>
      <c r="C57" s="285"/>
      <c r="D57" s="285"/>
      <c r="E57" s="285"/>
      <c r="F57" s="300"/>
      <c r="H57" s="334" t="s">
        <v>399</v>
      </c>
      <c r="K57" s="331"/>
      <c r="L57" s="331"/>
      <c r="M57" s="331"/>
      <c r="N57" s="331" t="s">
        <v>352</v>
      </c>
      <c r="O57" s="393">
        <v>0.2</v>
      </c>
      <c r="P57" s="336" t="s">
        <v>401</v>
      </c>
      <c r="Q57" s="395">
        <f>O57*60</f>
        <v>12</v>
      </c>
      <c r="R57" s="331" t="s">
        <v>395</v>
      </c>
      <c r="V57" s="333"/>
      <c r="W57" s="284"/>
      <c r="X57" s="276"/>
      <c r="Y57" s="276"/>
      <c r="Z57" s="276"/>
      <c r="AA57" s="276"/>
      <c r="AB57" s="276"/>
      <c r="AC57" s="276"/>
    </row>
    <row r="58" spans="1:29" ht="12.75" customHeight="1" x14ac:dyDescent="0.35">
      <c r="A58" s="314"/>
      <c r="B58" s="275"/>
      <c r="C58" s="285"/>
      <c r="D58" s="285"/>
      <c r="E58" s="285"/>
      <c r="F58" s="300"/>
      <c r="G58" s="334"/>
      <c r="H58" s="325"/>
      <c r="J58" s="331"/>
      <c r="K58" s="331"/>
      <c r="L58" s="331"/>
      <c r="M58" s="331"/>
      <c r="N58" s="330" t="s">
        <v>402</v>
      </c>
      <c r="O58" s="394">
        <v>2</v>
      </c>
      <c r="P58" s="336" t="s">
        <v>403</v>
      </c>
      <c r="Q58" s="331"/>
      <c r="R58" s="331"/>
      <c r="V58" s="333"/>
      <c r="W58" s="284"/>
      <c r="X58" s="276"/>
      <c r="Y58" s="276"/>
      <c r="Z58" s="276"/>
      <c r="AA58" s="276"/>
      <c r="AB58" s="276"/>
      <c r="AC58" s="276"/>
    </row>
    <row r="59" spans="1:29"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35">
      <c r="A60" s="314"/>
      <c r="B60" s="275"/>
      <c r="C60" s="285"/>
      <c r="D60" s="285"/>
      <c r="E60" s="285"/>
      <c r="F60" s="300"/>
      <c r="H60" s="325" t="s">
        <v>381</v>
      </c>
      <c r="I60" s="330" t="s">
        <v>382</v>
      </c>
      <c r="L60" s="331"/>
      <c r="M60" s="331"/>
      <c r="N60" s="331"/>
      <c r="O60" s="331"/>
      <c r="P60" s="331"/>
      <c r="Q60" s="331"/>
      <c r="R60" s="331"/>
      <c r="S60" s="325"/>
      <c r="T60" s="330"/>
      <c r="U60" s="332"/>
      <c r="V60" s="333"/>
      <c r="W60" s="284"/>
      <c r="X60" s="276"/>
      <c r="Y60" s="276"/>
      <c r="Z60" s="276"/>
      <c r="AA60" s="276"/>
      <c r="AB60" s="276"/>
      <c r="AC60" s="322" t="s">
        <v>404</v>
      </c>
    </row>
    <row r="61" spans="1:29" ht="12.75" customHeight="1" x14ac:dyDescent="0.35">
      <c r="A61" s="314"/>
      <c r="B61" s="275"/>
      <c r="C61" s="285"/>
      <c r="D61" s="285"/>
      <c r="E61" s="285"/>
      <c r="F61" s="300"/>
      <c r="G61" t="s">
        <v>113</v>
      </c>
      <c r="H61" s="330" t="s">
        <v>415</v>
      </c>
      <c r="I61" s="330" t="s">
        <v>412</v>
      </c>
      <c r="M61" s="331"/>
      <c r="N61" s="331" t="s">
        <v>113</v>
      </c>
      <c r="O61" s="331" t="s">
        <v>413</v>
      </c>
      <c r="P61" s="337" t="s">
        <v>414</v>
      </c>
      <c r="Q61" s="331"/>
      <c r="U61" s="332"/>
      <c r="V61" s="333"/>
      <c r="W61" s="284"/>
      <c r="X61" s="276"/>
      <c r="Y61" s="276"/>
      <c r="Z61" s="276"/>
      <c r="AA61" s="276"/>
      <c r="AB61" s="276"/>
      <c r="AC61" s="322"/>
    </row>
    <row r="62" spans="1:29" ht="12.75" customHeight="1" x14ac:dyDescent="0.3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3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3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3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3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3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3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405</v>
      </c>
    </row>
    <row r="69" spans="1:29"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406</v>
      </c>
    </row>
    <row r="70" spans="1:29"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407</v>
      </c>
    </row>
    <row r="71" spans="1:29"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408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07" workbookViewId="0">
      <selection activeCell="M355" sqref="M355"/>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hidden="1"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hidden="1"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135</v>
      </c>
      <c r="W4" s="86"/>
      <c r="X4" s="87"/>
    </row>
    <row r="5" spans="1:24" ht="13" hidden="1" customHeight="1" outlineLevel="1" collapsed="1" x14ac:dyDescent="0.35">
      <c r="A5" s="78"/>
      <c r="B5" s="82"/>
      <c r="C5" s="88"/>
      <c r="D5" s="88">
        <v>0</v>
      </c>
      <c r="E5" s="88" t="s">
        <v>1</v>
      </c>
      <c r="F5" s="89"/>
      <c r="G5" s="90" t="s">
        <v>136</v>
      </c>
      <c r="H5" s="91"/>
      <c r="I5" s="91"/>
      <c r="J5" s="91"/>
      <c r="K5" s="91"/>
      <c r="L5" s="91"/>
      <c r="M5" s="91"/>
      <c r="N5" s="91"/>
      <c r="O5" s="91"/>
      <c r="P5" s="91"/>
      <c r="Q5" s="91"/>
      <c r="R5" s="91"/>
      <c r="S5" s="92"/>
      <c r="T5" s="91"/>
      <c r="U5" s="93"/>
      <c r="V5" s="93"/>
      <c r="W5" s="94"/>
      <c r="X5" s="87"/>
    </row>
    <row r="6" spans="1:24" ht="13" hidden="1" customHeight="1" outlineLevel="1" x14ac:dyDescent="0.35">
      <c r="A6" s="78"/>
      <c r="B6" s="82"/>
      <c r="C6" s="88"/>
      <c r="D6" s="95"/>
      <c r="E6" s="96"/>
      <c r="F6" s="97"/>
      <c r="G6" s="98" t="s">
        <v>137</v>
      </c>
      <c r="H6" s="98"/>
      <c r="I6" s="98"/>
      <c r="J6" s="98"/>
      <c r="K6" s="98"/>
      <c r="L6" s="98"/>
      <c r="M6" s="98"/>
      <c r="N6" s="98"/>
      <c r="O6" s="98"/>
      <c r="P6" s="98"/>
      <c r="Q6" s="98"/>
      <c r="R6" s="98"/>
      <c r="S6" s="99"/>
      <c r="T6" s="100"/>
      <c r="U6" s="101"/>
      <c r="V6" s="101"/>
      <c r="W6" s="94"/>
      <c r="X6" s="87"/>
    </row>
    <row r="7" spans="1:24" ht="13" hidden="1"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hidden="1"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hidden="1"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hidden="1"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hidden="1"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hidden="1"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hidden="1" customHeight="1" outlineLevel="1" x14ac:dyDescent="0.35">
      <c r="A13" s="78"/>
      <c r="B13" s="82"/>
      <c r="C13" s="95" t="s">
        <v>138</v>
      </c>
      <c r="D13" s="112"/>
      <c r="E13" s="112"/>
      <c r="F13" s="96"/>
      <c r="G13" s="111"/>
      <c r="H13" s="111"/>
      <c r="I13" s="111"/>
      <c r="J13" s="113" t="s">
        <v>139</v>
      </c>
      <c r="K13" s="111"/>
      <c r="L13" s="111"/>
      <c r="M13" s="111"/>
      <c r="N13" s="111"/>
      <c r="O13" s="111"/>
      <c r="P13" s="111"/>
      <c r="Q13" s="111"/>
      <c r="R13" s="111"/>
      <c r="S13" s="111"/>
      <c r="T13" s="111"/>
      <c r="U13" s="111"/>
      <c r="V13" s="219"/>
      <c r="W13" s="94"/>
      <c r="X13" s="87"/>
    </row>
    <row r="14" spans="1:24" ht="5.15" hidden="1"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hidden="1"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hidden="1" customHeight="1" outlineLevel="1" x14ac:dyDescent="0.35">
      <c r="A16" s="78"/>
      <c r="B16" s="82"/>
      <c r="C16" s="112"/>
      <c r="D16" s="112"/>
      <c r="E16" s="112"/>
      <c r="F16" s="114"/>
      <c r="G16" s="117" t="s">
        <v>140</v>
      </c>
      <c r="H16" s="116"/>
      <c r="I16" s="116"/>
      <c r="J16" s="116"/>
      <c r="K16" s="116"/>
      <c r="L16" s="116"/>
      <c r="M16" s="116"/>
      <c r="N16" s="116"/>
      <c r="O16" s="116"/>
      <c r="P16" s="116"/>
      <c r="Q16" s="116"/>
      <c r="R16" s="116"/>
      <c r="S16" s="116"/>
      <c r="T16" s="116"/>
      <c r="U16" s="116"/>
      <c r="V16" s="114"/>
      <c r="W16" s="94"/>
      <c r="X16" s="87"/>
    </row>
    <row r="17" spans="1:24" ht="13" hidden="1" customHeight="1" outlineLevel="1" x14ac:dyDescent="0.35">
      <c r="A17" s="78"/>
      <c r="B17" s="82"/>
      <c r="C17" s="112"/>
      <c r="D17" s="112"/>
      <c r="E17" s="112"/>
      <c r="F17" s="114"/>
      <c r="G17" s="116"/>
      <c r="H17" s="118" t="s">
        <v>141</v>
      </c>
      <c r="I17" s="118"/>
      <c r="J17" s="118"/>
      <c r="K17" s="119">
        <v>0.3</v>
      </c>
      <c r="L17" s="116"/>
      <c r="M17" s="116"/>
      <c r="N17" s="116"/>
      <c r="O17" s="116"/>
      <c r="P17" s="116"/>
      <c r="Q17" s="116"/>
      <c r="R17" s="116"/>
      <c r="S17" s="116"/>
      <c r="T17" s="116"/>
      <c r="U17" s="116"/>
      <c r="V17" s="114"/>
      <c r="W17" s="94"/>
      <c r="X17" s="87"/>
    </row>
    <row r="18" spans="1:24" ht="13" hidden="1" customHeight="1" outlineLevel="1" x14ac:dyDescent="0.35">
      <c r="A18" s="78"/>
      <c r="B18" s="82"/>
      <c r="C18" s="112"/>
      <c r="D18" s="112"/>
      <c r="E18" s="112"/>
      <c r="F18" s="114"/>
      <c r="G18" s="116"/>
      <c r="H18" s="120" t="s">
        <v>142</v>
      </c>
      <c r="I18" s="120"/>
      <c r="J18" s="118"/>
      <c r="K18" s="121">
        <v>200</v>
      </c>
      <c r="L18" s="116"/>
      <c r="M18" s="116">
        <v>0</v>
      </c>
      <c r="N18" s="116"/>
      <c r="O18" s="116"/>
      <c r="P18" s="116"/>
      <c r="Q18" s="116"/>
      <c r="R18" s="116"/>
      <c r="S18" s="116"/>
      <c r="T18" s="116"/>
      <c r="U18" s="116"/>
      <c r="V18" s="114"/>
      <c r="W18" s="94"/>
      <c r="X18" s="87"/>
    </row>
    <row r="19" spans="1:24" ht="5.15" hidden="1" customHeight="1" outlineLevel="1" x14ac:dyDescent="0.35">
      <c r="A19" s="78"/>
      <c r="B19" s="82"/>
      <c r="C19" s="95" t="s">
        <v>143</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35">
      <c r="A20" s="78"/>
      <c r="B20" s="82"/>
      <c r="C20" s="125"/>
      <c r="D20" s="125"/>
      <c r="E20" s="125"/>
      <c r="F20" s="125"/>
      <c r="G20" s="126" t="s">
        <v>136</v>
      </c>
      <c r="H20" s="127"/>
      <c r="I20" s="127"/>
      <c r="J20" s="127"/>
      <c r="K20" s="127"/>
      <c r="L20" s="127"/>
      <c r="M20" s="127"/>
      <c r="N20" s="127"/>
      <c r="O20" s="127"/>
      <c r="P20" s="127"/>
      <c r="Q20" s="127"/>
      <c r="R20" s="127"/>
      <c r="S20" s="127"/>
      <c r="T20" s="128"/>
      <c r="U20" s="128"/>
      <c r="V20" s="129" t="s">
        <v>144</v>
      </c>
      <c r="W20" s="130" t="s">
        <v>145</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hidden="1"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hidden="1"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135</v>
      </c>
      <c r="W25" s="86"/>
      <c r="X25" s="132"/>
    </row>
    <row r="26" spans="1:24" ht="13" hidden="1" customHeight="1" outlineLevel="1" collapsed="1" x14ac:dyDescent="0.35">
      <c r="A26" s="78"/>
      <c r="B26" s="131"/>
      <c r="C26" s="88"/>
      <c r="D26" s="88">
        <v>0</v>
      </c>
      <c r="E26" s="88" t="s">
        <v>1</v>
      </c>
      <c r="F26" s="89"/>
      <c r="G26" s="90" t="s">
        <v>146</v>
      </c>
      <c r="H26" s="91"/>
      <c r="I26" s="91"/>
      <c r="J26" s="91"/>
      <c r="K26" s="91"/>
      <c r="L26" s="91"/>
      <c r="M26" s="91"/>
      <c r="N26" s="91"/>
      <c r="O26" s="91"/>
      <c r="P26" s="91"/>
      <c r="Q26" s="91"/>
      <c r="R26" s="91"/>
      <c r="S26" s="92"/>
      <c r="T26" s="91"/>
      <c r="U26" s="93"/>
      <c r="V26" s="93"/>
      <c r="W26" s="94"/>
      <c r="X26" s="132"/>
    </row>
    <row r="27" spans="1:24" ht="13" hidden="1" customHeight="1" outlineLevel="1" x14ac:dyDescent="0.35">
      <c r="A27" s="78"/>
      <c r="B27" s="131"/>
      <c r="C27" s="88"/>
      <c r="D27" s="95"/>
      <c r="E27" s="96"/>
      <c r="F27" s="97"/>
      <c r="G27" s="98" t="s">
        <v>147</v>
      </c>
      <c r="H27" s="98"/>
      <c r="I27" s="98"/>
      <c r="J27" s="98"/>
      <c r="K27" s="98"/>
      <c r="L27" s="98"/>
      <c r="M27" s="98"/>
      <c r="N27" s="98"/>
      <c r="O27" s="98"/>
      <c r="P27" s="98"/>
      <c r="Q27" s="98"/>
      <c r="R27" s="98"/>
      <c r="S27" s="99"/>
      <c r="T27" s="100"/>
      <c r="U27" s="101"/>
      <c r="V27" s="101"/>
      <c r="W27" s="94"/>
      <c r="X27" s="132"/>
    </row>
    <row r="28" spans="1:24" ht="13" hidden="1"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hidden="1"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hidden="1"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hidden="1"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hidden="1"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hidden="1"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hidden="1" customHeight="1" outlineLevel="1" x14ac:dyDescent="0.35">
      <c r="A34" s="78"/>
      <c r="B34" s="131"/>
      <c r="C34" s="95" t="s">
        <v>138</v>
      </c>
      <c r="D34" s="112"/>
      <c r="E34" s="112"/>
      <c r="F34" s="96"/>
      <c r="G34" s="111"/>
      <c r="H34" s="111"/>
      <c r="I34" s="111"/>
      <c r="J34" s="113" t="s">
        <v>139</v>
      </c>
      <c r="K34" s="111"/>
      <c r="L34" s="111"/>
      <c r="M34" s="111"/>
      <c r="N34" s="111"/>
      <c r="O34" s="111"/>
      <c r="P34" s="111"/>
      <c r="Q34" s="111"/>
      <c r="R34" s="111"/>
      <c r="S34" s="111"/>
      <c r="T34" s="111"/>
      <c r="U34" s="111"/>
      <c r="V34" s="219"/>
      <c r="W34" s="94"/>
      <c r="X34" s="132"/>
    </row>
    <row r="35" spans="1:24" ht="5.15" hidden="1"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hidden="1" customHeight="1" outlineLevel="1" x14ac:dyDescent="0.35">
      <c r="A36" s="78"/>
      <c r="B36" s="131"/>
      <c r="C36" s="112"/>
      <c r="D36" s="112"/>
      <c r="E36" s="112"/>
      <c r="F36" s="114"/>
      <c r="G36" s="116"/>
      <c r="H36" s="120" t="s">
        <v>148</v>
      </c>
      <c r="I36" s="120"/>
      <c r="J36" s="118"/>
      <c r="K36" s="118"/>
      <c r="L36" s="118"/>
      <c r="M36" s="118"/>
      <c r="N36" s="118"/>
      <c r="O36" s="118"/>
      <c r="P36" s="116"/>
      <c r="Q36" s="116"/>
      <c r="R36" s="116"/>
      <c r="S36" s="116"/>
      <c r="T36" s="116"/>
      <c r="U36" s="116"/>
      <c r="V36" s="114"/>
      <c r="W36" s="94"/>
      <c r="X36" s="132"/>
    </row>
    <row r="37" spans="1:24" ht="13" hidden="1" customHeight="1" outlineLevel="1" x14ac:dyDescent="0.35">
      <c r="A37" s="78"/>
      <c r="B37" s="131"/>
      <c r="C37" s="112"/>
      <c r="D37" s="112"/>
      <c r="E37" s="112"/>
      <c r="F37" s="114"/>
      <c r="G37" s="116"/>
      <c r="H37" s="120" t="s">
        <v>149</v>
      </c>
      <c r="I37" s="120"/>
      <c r="J37" s="118"/>
      <c r="K37" s="118"/>
      <c r="L37" s="118"/>
      <c r="M37" s="118"/>
      <c r="N37" s="118"/>
      <c r="O37" s="118"/>
      <c r="P37" s="116"/>
      <c r="Q37" s="116"/>
      <c r="R37" s="116"/>
      <c r="S37" s="116"/>
      <c r="T37" s="116"/>
      <c r="U37" s="116"/>
      <c r="V37" s="114"/>
      <c r="W37" s="94"/>
      <c r="X37" s="132"/>
    </row>
    <row r="38" spans="1:24" ht="13" hidden="1"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hidden="1"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hidden="1" customHeight="1" outlineLevel="1" x14ac:dyDescent="0.35">
      <c r="A40" s="78"/>
      <c r="B40" s="131"/>
      <c r="C40" s="112"/>
      <c r="D40" s="112"/>
      <c r="E40" s="112"/>
      <c r="F40" s="114"/>
      <c r="G40" s="116"/>
      <c r="H40" s="120" t="s">
        <v>150</v>
      </c>
      <c r="I40" s="120"/>
      <c r="J40" s="118"/>
      <c r="K40" s="400" t="s">
        <v>151</v>
      </c>
      <c r="L40" s="400"/>
      <c r="M40" s="400"/>
      <c r="N40" s="400"/>
      <c r="O40" s="400"/>
      <c r="P40" s="116"/>
      <c r="Q40" s="116"/>
      <c r="R40" s="116"/>
      <c r="S40" s="116"/>
      <c r="T40" s="116"/>
      <c r="U40" s="116"/>
      <c r="V40" s="114"/>
      <c r="W40" s="94"/>
      <c r="X40" s="132"/>
    </row>
    <row r="41" spans="1:24" ht="13" hidden="1" customHeight="1" outlineLevel="1" x14ac:dyDescent="0.35">
      <c r="A41" s="78"/>
      <c r="B41" s="131"/>
      <c r="C41" s="112"/>
      <c r="D41" s="112"/>
      <c r="E41" s="112"/>
      <c r="F41" s="114"/>
      <c r="G41" s="116"/>
      <c r="H41" s="120" t="s">
        <v>152</v>
      </c>
      <c r="I41" s="120"/>
      <c r="J41" s="118"/>
      <c r="K41" s="400" t="s">
        <v>153</v>
      </c>
      <c r="L41" s="400"/>
      <c r="M41" s="400"/>
      <c r="N41" s="400"/>
      <c r="O41" s="400"/>
      <c r="P41" s="116"/>
      <c r="Q41" s="116"/>
      <c r="R41" s="116"/>
      <c r="S41" s="116"/>
      <c r="T41" s="116"/>
      <c r="U41" s="116"/>
      <c r="V41" s="114"/>
      <c r="W41" s="94"/>
      <c r="X41" s="132"/>
    </row>
    <row r="42" spans="1:24" ht="13" hidden="1" customHeight="1" outlineLevel="1" x14ac:dyDescent="0.35">
      <c r="A42" s="78"/>
      <c r="B42" s="131"/>
      <c r="C42" s="112"/>
      <c r="D42" s="112"/>
      <c r="E42" s="112"/>
      <c r="F42" s="114"/>
      <c r="G42" s="116"/>
      <c r="H42" s="120" t="s">
        <v>154</v>
      </c>
      <c r="I42" s="120"/>
      <c r="J42" s="118"/>
      <c r="K42" s="400" t="s">
        <v>155</v>
      </c>
      <c r="L42" s="400"/>
      <c r="M42" s="400"/>
      <c r="N42" s="400"/>
      <c r="O42" s="400"/>
      <c r="P42" s="116"/>
      <c r="Q42" s="116"/>
      <c r="R42" s="116"/>
      <c r="S42" s="116"/>
      <c r="T42" s="116"/>
      <c r="U42" s="116"/>
      <c r="V42" s="114"/>
      <c r="W42" s="94"/>
      <c r="X42" s="132"/>
    </row>
    <row r="43" spans="1:24" ht="13" hidden="1" customHeight="1" outlineLevel="1" x14ac:dyDescent="0.35">
      <c r="A43" s="78"/>
      <c r="B43" s="131"/>
      <c r="C43" s="112"/>
      <c r="D43" s="112"/>
      <c r="E43" s="112"/>
      <c r="F43" s="114"/>
      <c r="G43" s="123"/>
      <c r="H43" s="120" t="s">
        <v>156</v>
      </c>
      <c r="I43" s="120"/>
      <c r="J43" s="118"/>
      <c r="K43" s="401">
        <v>37987</v>
      </c>
      <c r="L43" s="400"/>
      <c r="M43" s="400"/>
      <c r="N43" s="400"/>
      <c r="O43" s="400"/>
      <c r="P43" s="123"/>
      <c r="Q43" s="123"/>
      <c r="R43" s="123"/>
      <c r="S43" s="123"/>
      <c r="T43" s="123"/>
      <c r="U43" s="123"/>
      <c r="V43" s="114"/>
      <c r="W43" s="94"/>
      <c r="X43" s="132"/>
    </row>
    <row r="44" spans="1:24" ht="13" hidden="1"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hidden="1" customHeight="1" outlineLevel="1" x14ac:dyDescent="0.35">
      <c r="A45" s="78"/>
      <c r="B45" s="131"/>
      <c r="C45" s="112"/>
      <c r="D45" s="112"/>
      <c r="E45" s="112"/>
      <c r="F45" s="114"/>
      <c r="G45" s="123"/>
      <c r="H45" s="120" t="s">
        <v>157</v>
      </c>
      <c r="I45" s="120"/>
      <c r="J45" s="118"/>
      <c r="K45" s="123"/>
      <c r="L45" s="123"/>
      <c r="M45" s="123"/>
      <c r="N45" s="123"/>
      <c r="O45" s="123"/>
      <c r="P45" s="123"/>
      <c r="Q45" s="123"/>
      <c r="R45" s="123"/>
      <c r="S45" s="123"/>
      <c r="T45" s="123"/>
      <c r="U45" s="123"/>
      <c r="V45" s="114"/>
      <c r="W45" s="94"/>
      <c r="X45" s="132"/>
    </row>
    <row r="46" spans="1:24" ht="13" hidden="1" customHeight="1" outlineLevel="1" x14ac:dyDescent="0.35">
      <c r="A46" s="78"/>
      <c r="B46" s="131"/>
      <c r="C46" s="112"/>
      <c r="D46" s="112"/>
      <c r="E46" s="112"/>
      <c r="F46" s="114"/>
      <c r="G46" s="123"/>
      <c r="H46" s="466" t="s">
        <v>158</v>
      </c>
      <c r="I46" s="467"/>
      <c r="J46" s="467"/>
      <c r="K46" s="467"/>
      <c r="L46" s="467"/>
      <c r="M46" s="467"/>
      <c r="N46" s="467"/>
      <c r="O46" s="467"/>
      <c r="P46" s="467"/>
      <c r="Q46" s="467"/>
      <c r="R46" s="467"/>
      <c r="S46" s="467"/>
      <c r="T46" s="468"/>
      <c r="U46" s="123"/>
      <c r="V46" s="114"/>
      <c r="W46" s="94"/>
      <c r="X46" s="132"/>
    </row>
    <row r="47" spans="1:24" ht="13" hidden="1" customHeight="1" outlineLevel="1" x14ac:dyDescent="0.35">
      <c r="A47" s="78"/>
      <c r="B47" s="131"/>
      <c r="C47" s="112"/>
      <c r="D47" s="112"/>
      <c r="E47" s="112"/>
      <c r="F47" s="114"/>
      <c r="G47" s="123"/>
      <c r="H47" s="469"/>
      <c r="I47" s="470"/>
      <c r="J47" s="470"/>
      <c r="K47" s="470"/>
      <c r="L47" s="470"/>
      <c r="M47" s="470"/>
      <c r="N47" s="470"/>
      <c r="O47" s="470"/>
      <c r="P47" s="470"/>
      <c r="Q47" s="470"/>
      <c r="R47" s="470"/>
      <c r="S47" s="470"/>
      <c r="T47" s="471"/>
      <c r="U47" s="123"/>
      <c r="V47" s="114"/>
      <c r="W47" s="94"/>
      <c r="X47" s="132"/>
    </row>
    <row r="48" spans="1:24" ht="13" hidden="1" customHeight="1" outlineLevel="1" x14ac:dyDescent="0.35">
      <c r="A48" s="78"/>
      <c r="B48" s="131"/>
      <c r="C48" s="112"/>
      <c r="D48" s="112"/>
      <c r="E48" s="112"/>
      <c r="F48" s="114"/>
      <c r="G48" s="123"/>
      <c r="H48" s="469"/>
      <c r="I48" s="470"/>
      <c r="J48" s="470"/>
      <c r="K48" s="470"/>
      <c r="L48" s="470"/>
      <c r="M48" s="470"/>
      <c r="N48" s="470"/>
      <c r="O48" s="470"/>
      <c r="P48" s="470"/>
      <c r="Q48" s="470"/>
      <c r="R48" s="470"/>
      <c r="S48" s="470"/>
      <c r="T48" s="471"/>
      <c r="U48" s="123"/>
      <c r="V48" s="114"/>
      <c r="W48" s="94"/>
      <c r="X48" s="132"/>
    </row>
    <row r="49" spans="1:24" ht="13" hidden="1" customHeight="1" outlineLevel="1" x14ac:dyDescent="0.35">
      <c r="A49" s="78"/>
      <c r="B49" s="131"/>
      <c r="C49" s="112"/>
      <c r="D49" s="112"/>
      <c r="E49" s="112"/>
      <c r="F49" s="114"/>
      <c r="G49" s="123"/>
      <c r="H49" s="472"/>
      <c r="I49" s="473"/>
      <c r="J49" s="473"/>
      <c r="K49" s="473"/>
      <c r="L49" s="473"/>
      <c r="M49" s="473"/>
      <c r="N49" s="473"/>
      <c r="O49" s="473"/>
      <c r="P49" s="473"/>
      <c r="Q49" s="473"/>
      <c r="R49" s="473"/>
      <c r="S49" s="473"/>
      <c r="T49" s="474"/>
      <c r="U49" s="123"/>
      <c r="V49" s="114"/>
      <c r="W49" s="94"/>
      <c r="X49" s="132"/>
    </row>
    <row r="50" spans="1:24" ht="13" hidden="1" customHeight="1" outlineLevel="1" x14ac:dyDescent="0.35">
      <c r="A50" s="274"/>
      <c r="B50" s="131"/>
      <c r="C50" s="112"/>
      <c r="D50" s="112"/>
      <c r="E50" s="112"/>
      <c r="F50" s="114"/>
      <c r="G50" s="116"/>
      <c r="H50" s="120" t="s">
        <v>517</v>
      </c>
      <c r="I50" s="120"/>
      <c r="J50" s="118"/>
      <c r="K50" s="118"/>
      <c r="L50" s="118"/>
      <c r="M50" s="118"/>
      <c r="N50" s="118"/>
      <c r="O50" s="118"/>
      <c r="P50" s="116"/>
      <c r="Q50" s="116"/>
      <c r="R50" s="116"/>
      <c r="S50" s="116"/>
      <c r="T50" s="116"/>
      <c r="U50" s="116"/>
      <c r="V50" s="114"/>
      <c r="W50" s="284"/>
      <c r="X50" s="276"/>
    </row>
    <row r="51" spans="1:24" ht="34.5" hidden="1" customHeight="1" outlineLevel="1" x14ac:dyDescent="0.35">
      <c r="A51" s="274"/>
      <c r="B51" s="131"/>
      <c r="C51" s="112"/>
      <c r="D51" s="112"/>
      <c r="E51" s="112"/>
      <c r="F51" s="114"/>
      <c r="G51" s="116"/>
      <c r="H51" s="477" t="s">
        <v>518</v>
      </c>
      <c r="I51" s="478"/>
      <c r="J51" s="478"/>
      <c r="K51" s="478"/>
      <c r="L51" s="478"/>
      <c r="M51" s="478"/>
      <c r="N51" s="478"/>
      <c r="O51" s="478"/>
      <c r="P51" s="478"/>
      <c r="Q51" s="478"/>
      <c r="R51" s="478"/>
      <c r="S51" s="478"/>
      <c r="T51" s="479"/>
      <c r="U51" s="116"/>
      <c r="V51" s="114"/>
      <c r="W51" s="284"/>
      <c r="X51" s="276"/>
    </row>
    <row r="52" spans="1:24" ht="5.15" hidden="1" customHeight="1" outlineLevel="1" x14ac:dyDescent="0.35">
      <c r="A52" s="78"/>
      <c r="B52" s="131"/>
      <c r="C52" s="95" t="s">
        <v>143</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35">
      <c r="A53" s="78"/>
      <c r="B53" s="131"/>
      <c r="C53" s="125"/>
      <c r="D53" s="125"/>
      <c r="E53" s="125"/>
      <c r="F53" s="125"/>
      <c r="G53" s="126" t="s">
        <v>146</v>
      </c>
      <c r="H53" s="127"/>
      <c r="I53" s="127"/>
      <c r="J53" s="127"/>
      <c r="K53" s="127"/>
      <c r="L53" s="127"/>
      <c r="M53" s="127"/>
      <c r="N53" s="127"/>
      <c r="O53" s="127"/>
      <c r="P53" s="127"/>
      <c r="Q53" s="127"/>
      <c r="R53" s="127"/>
      <c r="S53" s="127"/>
      <c r="T53" s="128"/>
      <c r="U53" s="128"/>
      <c r="V53" s="129" t="s">
        <v>144</v>
      </c>
      <c r="W53" s="130" t="s">
        <v>145</v>
      </c>
      <c r="X53" s="132"/>
    </row>
    <row r="54" spans="1:24" ht="12"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135</v>
      </c>
      <c r="W57" s="86"/>
      <c r="X57" s="132"/>
    </row>
    <row r="58" spans="1:24" ht="13" customHeight="1" outlineLevel="1" collapsed="1" x14ac:dyDescent="0.35">
      <c r="A58" s="78"/>
      <c r="B58" s="131"/>
      <c r="C58" s="88"/>
      <c r="D58" s="88">
        <v>0</v>
      </c>
      <c r="E58" s="88" t="s">
        <v>1</v>
      </c>
      <c r="F58" s="89"/>
      <c r="G58" s="90" t="s">
        <v>159</v>
      </c>
      <c r="H58" s="91"/>
      <c r="I58" s="91"/>
      <c r="J58" s="91"/>
      <c r="K58" s="91"/>
      <c r="L58" s="91"/>
      <c r="M58" s="91"/>
      <c r="N58" s="91"/>
      <c r="O58" s="91"/>
      <c r="P58" s="91"/>
      <c r="Q58" s="91"/>
      <c r="R58" s="91"/>
      <c r="S58" s="92"/>
      <c r="T58" s="91"/>
      <c r="U58" s="93"/>
      <c r="V58" s="93"/>
      <c r="W58" s="94"/>
      <c r="X58" s="132"/>
    </row>
    <row r="59" spans="1:24" ht="13" customHeight="1" outlineLevel="1" x14ac:dyDescent="0.35">
      <c r="A59" s="78"/>
      <c r="B59" s="131"/>
      <c r="C59" s="88"/>
      <c r="D59" s="95"/>
      <c r="E59" s="96"/>
      <c r="F59" s="97"/>
      <c r="G59" s="98" t="s">
        <v>160</v>
      </c>
      <c r="H59" s="98"/>
      <c r="I59" s="98"/>
      <c r="J59" s="98"/>
      <c r="K59" s="98"/>
      <c r="L59" s="98"/>
      <c r="M59" s="98"/>
      <c r="N59" s="98"/>
      <c r="O59" s="98"/>
      <c r="P59" s="98"/>
      <c r="Q59" s="98"/>
      <c r="R59" s="98"/>
      <c r="S59" s="99"/>
      <c r="T59" s="100"/>
      <c r="U59" s="101"/>
      <c r="V59" s="101"/>
      <c r="W59" s="94"/>
      <c r="X59" s="132"/>
    </row>
    <row r="60" spans="1:24" ht="13"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customHeight="1" outlineLevel="1" x14ac:dyDescent="0.35">
      <c r="A65" s="78"/>
      <c r="B65" s="131"/>
      <c r="C65" s="112"/>
      <c r="D65" s="112"/>
      <c r="E65" s="112"/>
      <c r="F65" s="96"/>
      <c r="G65" s="111" t="s">
        <v>161</v>
      </c>
      <c r="H65" s="111"/>
      <c r="I65" s="111"/>
      <c r="J65" s="111" t="s">
        <v>162</v>
      </c>
      <c r="K65" s="111"/>
      <c r="L65" s="111"/>
      <c r="M65" s="111"/>
      <c r="N65" s="111"/>
      <c r="O65" s="111"/>
      <c r="P65" s="111"/>
      <c r="Q65" s="111"/>
      <c r="R65" s="111"/>
      <c r="S65" s="111"/>
      <c r="T65" s="111"/>
      <c r="U65" s="111"/>
      <c r="V65" s="219"/>
      <c r="W65" s="94"/>
      <c r="X65" s="132"/>
    </row>
    <row r="66" spans="1:56" ht="5.15" customHeight="1" outlineLevel="1" x14ac:dyDescent="0.35">
      <c r="A66" s="78"/>
      <c r="B66" s="131"/>
      <c r="C66" s="95" t="s">
        <v>138</v>
      </c>
      <c r="D66" s="112"/>
      <c r="E66" s="112"/>
      <c r="F66" s="96"/>
      <c r="G66" s="111"/>
      <c r="H66" s="111"/>
      <c r="I66" s="111"/>
      <c r="J66" s="113" t="s">
        <v>139</v>
      </c>
      <c r="K66" s="111"/>
      <c r="L66" s="111"/>
      <c r="M66" s="111"/>
      <c r="N66" s="111"/>
      <c r="O66" s="111"/>
      <c r="P66" s="111"/>
      <c r="Q66" s="111"/>
      <c r="R66" s="111"/>
      <c r="S66" s="111"/>
      <c r="T66" s="111"/>
      <c r="U66" s="111"/>
      <c r="V66" s="219"/>
      <c r="W66" s="94"/>
      <c r="X66" s="132"/>
    </row>
    <row r="67" spans="1:56" ht="5.15"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customHeight="1" outlineLevel="1" x14ac:dyDescent="0.35">
      <c r="A68" s="78"/>
      <c r="B68" s="131"/>
      <c r="C68" s="112"/>
      <c r="D68" s="112"/>
      <c r="E68" s="112"/>
      <c r="F68" s="114"/>
      <c r="G68" s="120" t="s">
        <v>163</v>
      </c>
      <c r="H68" s="123"/>
      <c r="I68" s="123"/>
      <c r="J68" s="133">
        <v>0.1</v>
      </c>
      <c r="K68" s="123"/>
      <c r="L68" s="123"/>
      <c r="M68" s="123"/>
      <c r="N68" s="123"/>
      <c r="O68" s="123"/>
      <c r="P68" s="123"/>
      <c r="Q68" s="123"/>
      <c r="R68" s="123"/>
      <c r="S68" s="123"/>
      <c r="T68" s="123"/>
      <c r="U68" s="123"/>
      <c r="V68" s="114"/>
      <c r="W68" s="94"/>
      <c r="X68" s="132"/>
    </row>
    <row r="69" spans="1:56" ht="13" customHeight="1" outlineLevel="1" x14ac:dyDescent="0.35">
      <c r="A69" s="78"/>
      <c r="B69" s="131"/>
      <c r="C69" s="112"/>
      <c r="D69" s="112"/>
      <c r="E69" s="112"/>
      <c r="F69" s="114"/>
      <c r="G69" s="120" t="s">
        <v>164</v>
      </c>
      <c r="H69" s="123"/>
      <c r="I69" s="123"/>
      <c r="J69" s="134">
        <v>4</v>
      </c>
      <c r="K69" s="123"/>
      <c r="L69" s="123"/>
      <c r="M69" s="123"/>
      <c r="N69" s="123"/>
      <c r="O69" s="123"/>
      <c r="P69" s="123"/>
      <c r="Q69" s="123"/>
      <c r="R69" s="123"/>
      <c r="S69" s="123"/>
      <c r="T69" s="123"/>
      <c r="U69" s="123"/>
      <c r="V69" s="114"/>
      <c r="W69" s="94"/>
      <c r="X69" s="132"/>
    </row>
    <row r="70" spans="1:56" ht="13" customHeight="1" outlineLevel="1" x14ac:dyDescent="0.35">
      <c r="A70" s="78"/>
      <c r="B70" s="131"/>
      <c r="C70" s="112"/>
      <c r="D70" s="112"/>
      <c r="E70" s="112"/>
      <c r="F70" s="114"/>
      <c r="G70" s="123" t="s">
        <v>165</v>
      </c>
      <c r="H70" s="123"/>
      <c r="I70" s="123"/>
      <c r="J70" s="135">
        <v>4.0000000000000001E-3</v>
      </c>
      <c r="K70" s="123"/>
      <c r="L70" s="123"/>
      <c r="M70" s="123"/>
      <c r="N70" s="123"/>
      <c r="O70" s="123"/>
      <c r="P70" s="123"/>
      <c r="Q70" s="123"/>
      <c r="R70" s="123"/>
      <c r="S70" s="123"/>
      <c r="T70" s="123"/>
      <c r="U70" s="123"/>
      <c r="V70" s="114"/>
      <c r="W70" s="94"/>
      <c r="X70" s="132"/>
    </row>
    <row r="71" spans="1:56" ht="13"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customHeight="1" outlineLevel="1" x14ac:dyDescent="0.35">
      <c r="A74" s="78"/>
      <c r="B74" s="131"/>
      <c r="C74" s="95" t="s">
        <v>143</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35">
      <c r="A75" s="78"/>
      <c r="B75" s="131"/>
      <c r="C75" s="125"/>
      <c r="D75" s="125"/>
      <c r="E75" s="125"/>
      <c r="F75" s="125"/>
      <c r="G75" s="126" t="s">
        <v>159</v>
      </c>
      <c r="H75" s="127"/>
      <c r="I75" s="127"/>
      <c r="J75" s="127"/>
      <c r="K75" s="127"/>
      <c r="L75" s="127"/>
      <c r="M75" s="127"/>
      <c r="N75" s="127"/>
      <c r="O75" s="127"/>
      <c r="P75" s="127"/>
      <c r="Q75" s="127"/>
      <c r="R75" s="127"/>
      <c r="S75" s="127"/>
      <c r="T75" s="128"/>
      <c r="U75" s="128"/>
      <c r="V75" s="129" t="s">
        <v>144</v>
      </c>
      <c r="W75" s="130" t="s">
        <v>145</v>
      </c>
      <c r="X75" s="132"/>
    </row>
    <row r="76" spans="1:56" ht="12" hidden="1"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hidden="1"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hidden="1"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35">
      <c r="A81" s="143"/>
      <c r="B81" s="144"/>
      <c r="C81" s="88"/>
      <c r="D81" s="88">
        <v>410</v>
      </c>
      <c r="E81" s="88" t="s">
        <v>1</v>
      </c>
      <c r="F81" s="147"/>
      <c r="G81" s="148" t="s">
        <v>177</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35">
      <c r="A82" s="143"/>
      <c r="B82" s="144"/>
      <c r="C82" s="88"/>
      <c r="D82" s="95"/>
      <c r="E82" s="96"/>
      <c r="F82" s="147"/>
      <c r="G82" s="147" t="s">
        <v>178</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35">
      <c r="A87" s="143"/>
      <c r="B87" s="144"/>
      <c r="C87" s="96"/>
      <c r="D87" s="96"/>
      <c r="E87" s="96"/>
      <c r="F87" s="96"/>
      <c r="G87" s="96"/>
      <c r="H87" s="96"/>
      <c r="I87" s="96"/>
      <c r="J87" s="111"/>
      <c r="K87" s="111"/>
      <c r="L87" s="111" t="s">
        <v>521</v>
      </c>
      <c r="M87" s="136" t="s">
        <v>179</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35">
      <c r="A88" s="143"/>
      <c r="B88" s="144"/>
      <c r="C88" s="112"/>
      <c r="D88" s="112"/>
      <c r="E88" s="112"/>
      <c r="F88" s="96"/>
      <c r="G88" s="96"/>
      <c r="H88" s="96"/>
      <c r="I88" s="96"/>
      <c r="J88" s="111"/>
      <c r="K88" s="111"/>
      <c r="L88" s="111" t="s">
        <v>42</v>
      </c>
      <c r="M88" s="111" t="s">
        <v>519</v>
      </c>
      <c r="N88" s="111" t="s">
        <v>520</v>
      </c>
      <c r="O88" s="111" t="s">
        <v>522</v>
      </c>
      <c r="P88" s="111" t="s">
        <v>523</v>
      </c>
      <c r="Q88" s="111" t="s">
        <v>524</v>
      </c>
      <c r="R88" s="111" t="s">
        <v>526</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hidden="1" customHeight="1" outlineLevel="1" x14ac:dyDescent="0.35">
      <c r="A89" s="143"/>
      <c r="B89" s="144"/>
      <c r="C89" s="112"/>
      <c r="D89" s="112"/>
      <c r="E89" s="112"/>
      <c r="F89" s="96"/>
      <c r="G89" s="96"/>
      <c r="H89" s="96"/>
      <c r="I89" s="96"/>
      <c r="J89" s="111"/>
      <c r="K89" s="111"/>
      <c r="L89" s="155" t="s">
        <v>139</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hidden="1"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35">
      <c r="A91" s="143"/>
      <c r="B91" s="144"/>
      <c r="C91" s="112"/>
      <c r="D91" s="112"/>
      <c r="E91" s="112"/>
      <c r="F91" s="156"/>
      <c r="G91" s="120"/>
      <c r="H91" s="120" t="s">
        <v>180</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35">
      <c r="A93" s="143"/>
      <c r="B93" s="144"/>
      <c r="C93" s="112"/>
      <c r="D93" s="112"/>
      <c r="E93" s="112"/>
      <c r="F93" s="164"/>
      <c r="G93" s="120"/>
      <c r="H93" s="120" t="s">
        <v>181</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hidden="1"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35">
      <c r="A95" s="143"/>
      <c r="B95" s="144"/>
      <c r="C95" s="125"/>
      <c r="D95" s="125"/>
      <c r="E95" s="125"/>
      <c r="F95" s="125"/>
      <c r="G95" s="126" t="s">
        <v>177</v>
      </c>
      <c r="H95" s="127"/>
      <c r="I95" s="127"/>
      <c r="J95" s="127"/>
      <c r="K95" s="127"/>
      <c r="L95" s="127"/>
      <c r="M95" s="127"/>
      <c r="N95" s="127"/>
      <c r="O95" s="127"/>
      <c r="P95" s="127"/>
      <c r="Q95" s="127"/>
      <c r="R95" s="127"/>
      <c r="S95" s="127"/>
      <c r="T95" s="128"/>
      <c r="U95" s="128"/>
      <c r="V95" s="128"/>
      <c r="W95" s="130" t="s">
        <v>145</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hidden="1"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hidden="1"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135</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hidden="1" customHeight="1" outlineLevel="1" collapsed="1" x14ac:dyDescent="0.35">
      <c r="A100" s="143"/>
      <c r="B100" s="131"/>
      <c r="C100" s="88"/>
      <c r="D100" s="88">
        <v>0</v>
      </c>
      <c r="E100" s="88" t="s">
        <v>1</v>
      </c>
      <c r="F100" s="89"/>
      <c r="G100" s="90" t="s">
        <v>194</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hidden="1" customHeight="1" outlineLevel="1" x14ac:dyDescent="0.35">
      <c r="A101" s="143"/>
      <c r="B101" s="131"/>
      <c r="C101" s="88"/>
      <c r="D101" s="95"/>
      <c r="E101" s="96"/>
      <c r="F101" s="97"/>
      <c r="G101" s="98" t="s">
        <v>195</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hidden="1"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hidden="1"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hidden="1"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hidden="1"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hidden="1"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hidden="1" customHeight="1" outlineLevel="1" x14ac:dyDescent="0.35">
      <c r="A107" s="143"/>
      <c r="B107" s="131"/>
      <c r="C107" s="112"/>
      <c r="D107" s="112"/>
      <c r="E107" s="112"/>
      <c r="F107" s="96"/>
      <c r="G107" s="111"/>
      <c r="H107" s="111"/>
      <c r="I107" s="111"/>
      <c r="J107" s="111" t="s">
        <v>196</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hidden="1" customHeight="1" outlineLevel="1" x14ac:dyDescent="0.35">
      <c r="A108" s="143"/>
      <c r="B108" s="131"/>
      <c r="C108" s="95" t="s">
        <v>138</v>
      </c>
      <c r="D108" s="112"/>
      <c r="E108" s="112"/>
      <c r="F108" s="96"/>
      <c r="G108" s="111"/>
      <c r="H108" s="111"/>
      <c r="I108" s="111"/>
      <c r="J108" s="113" t="s">
        <v>139</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hidden="1"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hidden="1" customHeight="1" outlineLevel="1" x14ac:dyDescent="0.35">
      <c r="A110" s="143"/>
      <c r="B110" s="131"/>
      <c r="C110" s="112"/>
      <c r="D110" s="112"/>
      <c r="E110" s="112"/>
      <c r="F110" s="114"/>
      <c r="G110" s="116"/>
      <c r="H110" s="116" t="s">
        <v>198</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hidden="1" customHeight="1" outlineLevel="1" x14ac:dyDescent="0.35">
      <c r="A111" s="143"/>
      <c r="B111" s="131"/>
      <c r="C111" s="112"/>
      <c r="D111" s="112"/>
      <c r="E111" s="112"/>
      <c r="F111" s="114"/>
      <c r="G111" s="116"/>
      <c r="H111" s="116" t="s">
        <v>199</v>
      </c>
      <c r="I111" s="116"/>
      <c r="J111" s="176">
        <v>43580</v>
      </c>
      <c r="K111" s="116"/>
      <c r="L111" s="117" t="s">
        <v>200</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hidden="1" customHeight="1" outlineLevel="1" x14ac:dyDescent="0.35">
      <c r="A112" s="143"/>
      <c r="B112" s="131"/>
      <c r="C112" s="112"/>
      <c r="D112" s="112"/>
      <c r="E112" s="112"/>
      <c r="F112" s="114"/>
      <c r="G112" s="116"/>
      <c r="H112" s="116" t="s">
        <v>356</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hidden="1" customHeight="1" outlineLevel="1" x14ac:dyDescent="0.35">
      <c r="A113" s="143"/>
      <c r="B113" s="131"/>
      <c r="C113" s="112"/>
      <c r="D113" s="112"/>
      <c r="E113" s="112"/>
      <c r="F113" s="114"/>
      <c r="G113" s="116"/>
      <c r="H113" s="116" t="s">
        <v>201</v>
      </c>
      <c r="I113" s="116"/>
      <c r="J113" s="176">
        <v>43658</v>
      </c>
      <c r="K113" s="116"/>
      <c r="L113" s="116" t="s">
        <v>202</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hidden="1" customHeight="1" outlineLevel="1" x14ac:dyDescent="0.35">
      <c r="A114" s="143"/>
      <c r="B114" s="131"/>
      <c r="C114" s="112"/>
      <c r="D114" s="112"/>
      <c r="E114" s="112"/>
      <c r="F114" s="114"/>
      <c r="G114" s="116"/>
      <c r="H114" s="116" t="s">
        <v>416</v>
      </c>
      <c r="I114" s="116"/>
      <c r="J114" s="345">
        <v>500</v>
      </c>
      <c r="K114" s="116"/>
      <c r="L114" s="116" t="s">
        <v>418</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hidden="1" customHeight="1" outlineLevel="1" x14ac:dyDescent="0.35">
      <c r="A115" s="143"/>
      <c r="B115" s="131"/>
      <c r="C115" s="112"/>
      <c r="D115" s="112"/>
      <c r="E115" s="112"/>
      <c r="F115" s="114"/>
      <c r="G115" s="116"/>
      <c r="H115" s="343" t="s">
        <v>417</v>
      </c>
      <c r="I115" s="116"/>
      <c r="J115" s="344">
        <f>IF(Date_Destocking&lt;='Feed Budget'!$B$4,0,J114)</f>
        <v>0</v>
      </c>
      <c r="K115" s="116"/>
      <c r="L115" s="116" t="s">
        <v>419</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hidden="1"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hidden="1" customHeight="1" outlineLevel="1" x14ac:dyDescent="0.35">
      <c r="A117" s="143"/>
      <c r="B117" s="131"/>
      <c r="C117" s="112"/>
      <c r="D117" s="112"/>
      <c r="E117" s="112"/>
      <c r="F117" s="114"/>
      <c r="G117" s="178" t="s">
        <v>203</v>
      </c>
      <c r="H117" s="116" t="s">
        <v>204</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hidden="1" customHeight="1" outlineLevel="1" x14ac:dyDescent="0.35">
      <c r="A118" s="143"/>
      <c r="B118" s="131"/>
      <c r="C118" s="112"/>
      <c r="D118" s="112"/>
      <c r="E118" s="112"/>
      <c r="F118" s="114"/>
      <c r="G118" s="116"/>
      <c r="H118" s="116" t="s">
        <v>205</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hidden="1"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hidden="1" customHeight="1" outlineLevel="1" x14ac:dyDescent="0.35">
      <c r="A120" s="143"/>
      <c r="B120" s="131"/>
      <c r="C120" s="112"/>
      <c r="D120" s="112"/>
      <c r="E120" s="112"/>
      <c r="F120" s="114"/>
      <c r="G120" s="116"/>
      <c r="H120" s="179"/>
      <c r="I120" s="179"/>
      <c r="J120" s="179"/>
      <c r="K120" s="179"/>
      <c r="L120" s="180" t="s">
        <v>521</v>
      </c>
      <c r="M120" s="181" t="s">
        <v>206</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hidden="1" customHeight="1" outlineLevel="1" x14ac:dyDescent="0.35">
      <c r="A121" s="143"/>
      <c r="B121" s="131"/>
      <c r="C121" s="112"/>
      <c r="D121" s="112"/>
      <c r="E121" s="112"/>
      <c r="F121" s="114"/>
      <c r="G121" s="123"/>
      <c r="H121" s="182"/>
      <c r="I121" s="182"/>
      <c r="J121" s="182"/>
      <c r="K121" s="182"/>
      <c r="L121" s="183" t="s">
        <v>42</v>
      </c>
      <c r="M121" s="183" t="s">
        <v>519</v>
      </c>
      <c r="N121" s="183" t="s">
        <v>520</v>
      </c>
      <c r="O121" s="183" t="s">
        <v>522</v>
      </c>
      <c r="P121" s="183" t="s">
        <v>523</v>
      </c>
      <c r="Q121" s="183" t="s">
        <v>524</v>
      </c>
      <c r="R121" s="183" t="s">
        <v>526</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hidden="1" customHeight="1" outlineLevel="1" x14ac:dyDescent="0.35">
      <c r="A122" s="143"/>
      <c r="B122" s="131"/>
      <c r="C122" s="112"/>
      <c r="D122" s="112"/>
      <c r="E122" s="112"/>
      <c r="F122" s="114"/>
      <c r="G122" s="123"/>
      <c r="H122" s="115" t="s">
        <v>207</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hidden="1" customHeight="1" outlineLevel="1" x14ac:dyDescent="0.35">
      <c r="A123" s="143"/>
      <c r="B123" s="131"/>
      <c r="C123" s="112"/>
      <c r="D123" s="112"/>
      <c r="E123" s="112"/>
      <c r="F123" s="114"/>
      <c r="G123" s="123"/>
      <c r="H123" s="123" t="s">
        <v>208</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hidden="1" customHeight="1" outlineLevel="1" x14ac:dyDescent="0.35">
      <c r="A124" s="143"/>
      <c r="B124" s="131"/>
      <c r="C124" s="112"/>
      <c r="D124" s="112"/>
      <c r="E124" s="112"/>
      <c r="F124" s="114"/>
      <c r="G124" s="123"/>
      <c r="H124" s="123" t="s">
        <v>209</v>
      </c>
      <c r="I124" s="123"/>
      <c r="J124" s="123"/>
      <c r="K124" s="123"/>
      <c r="L124" s="133">
        <v>1</v>
      </c>
      <c r="M124" s="116"/>
      <c r="N124" s="116"/>
      <c r="O124" s="116"/>
      <c r="P124" s="116"/>
      <c r="Q124" s="116"/>
      <c r="R124" s="116"/>
      <c r="S124" s="189" t="s">
        <v>210</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hidden="1" customHeight="1" outlineLevel="1" x14ac:dyDescent="0.35">
      <c r="A125" s="143"/>
      <c r="B125" s="131"/>
      <c r="C125" s="112"/>
      <c r="D125" s="112"/>
      <c r="E125" s="112"/>
      <c r="F125" s="114"/>
      <c r="G125" s="123"/>
      <c r="H125" s="182" t="s">
        <v>211</v>
      </c>
      <c r="I125" s="182"/>
      <c r="J125" s="182"/>
      <c r="K125" s="182"/>
      <c r="L125" s="182"/>
      <c r="M125" s="190">
        <v>0.5</v>
      </c>
      <c r="N125" s="190">
        <v>0.5</v>
      </c>
      <c r="O125" s="190">
        <v>0.5</v>
      </c>
      <c r="P125" s="190">
        <v>0.5</v>
      </c>
      <c r="Q125" s="190">
        <v>0.5</v>
      </c>
      <c r="R125" s="191"/>
      <c r="S125" s="189" t="s">
        <v>357</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hidden="1" customHeight="1" outlineLevel="1" x14ac:dyDescent="0.35">
      <c r="A126" s="143"/>
      <c r="B126" s="131"/>
      <c r="C126" s="95" t="s">
        <v>143</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35">
      <c r="A127" s="143"/>
      <c r="B127" s="131"/>
      <c r="C127" s="125"/>
      <c r="D127" s="125"/>
      <c r="E127" s="125"/>
      <c r="F127" s="125"/>
      <c r="G127" s="126" t="s">
        <v>194</v>
      </c>
      <c r="H127" s="127"/>
      <c r="I127" s="127"/>
      <c r="J127" s="127"/>
      <c r="K127" s="127"/>
      <c r="L127" s="127"/>
      <c r="M127" s="192"/>
      <c r="N127" s="127"/>
      <c r="O127" s="127"/>
      <c r="P127" s="127"/>
      <c r="Q127" s="127"/>
      <c r="R127" s="127"/>
      <c r="S127" s="127"/>
      <c r="T127" s="128"/>
      <c r="U127" s="128"/>
      <c r="V127" s="129" t="s">
        <v>144</v>
      </c>
      <c r="W127" s="130" t="s">
        <v>145</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hidden="1"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hidden="1"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135</v>
      </c>
      <c r="W131" s="86"/>
      <c r="X131" s="132"/>
    </row>
    <row r="132" spans="1:24" ht="13" hidden="1" customHeight="1" outlineLevel="1" collapsed="1" x14ac:dyDescent="0.35">
      <c r="A132" s="78"/>
      <c r="B132" s="131"/>
      <c r="C132" s="88"/>
      <c r="D132" s="88">
        <v>0</v>
      </c>
      <c r="E132" s="88" t="s">
        <v>1</v>
      </c>
      <c r="F132" s="89"/>
      <c r="G132" s="90" t="s">
        <v>182</v>
      </c>
      <c r="H132" s="91"/>
      <c r="I132" s="91"/>
      <c r="J132" s="91"/>
      <c r="K132" s="91"/>
      <c r="L132" s="91"/>
      <c r="M132" s="91"/>
      <c r="N132" s="91"/>
      <c r="O132" s="91"/>
      <c r="P132" s="91"/>
      <c r="Q132" s="91"/>
      <c r="R132" s="91"/>
      <c r="S132" s="92"/>
      <c r="T132" s="91"/>
      <c r="U132" s="93"/>
      <c r="V132" s="93"/>
      <c r="W132" s="94"/>
      <c r="X132" s="132"/>
    </row>
    <row r="133" spans="1:24" ht="13" hidden="1" customHeight="1" outlineLevel="1" x14ac:dyDescent="0.35">
      <c r="A133" s="78"/>
      <c r="B133" s="131"/>
      <c r="C133" s="88"/>
      <c r="D133" s="95"/>
      <c r="E133" s="96"/>
      <c r="F133" s="97"/>
      <c r="G133" s="98" t="s">
        <v>183</v>
      </c>
      <c r="H133" s="98"/>
      <c r="I133" s="98"/>
      <c r="J133" s="98"/>
      <c r="K133" s="98"/>
      <c r="L133" s="98"/>
      <c r="M133" s="98"/>
      <c r="N133" s="98"/>
      <c r="O133" s="98"/>
      <c r="P133" s="98"/>
      <c r="Q133" s="98"/>
      <c r="R133" s="98"/>
      <c r="S133" s="99"/>
      <c r="T133" s="100"/>
      <c r="U133" s="101"/>
      <c r="V133" s="101"/>
      <c r="W133" s="94"/>
      <c r="X133" s="132"/>
    </row>
    <row r="134" spans="1:24" ht="13" hidden="1" customHeight="1" outlineLevel="1" x14ac:dyDescent="0.35">
      <c r="A134" s="78"/>
      <c r="B134" s="131"/>
      <c r="C134" s="96"/>
      <c r="D134" s="88"/>
      <c r="E134" s="96"/>
      <c r="F134" s="97"/>
      <c r="G134" s="102">
        <v>37998.514178240737</v>
      </c>
      <c r="H134" s="103">
        <v>37998.514178240737</v>
      </c>
      <c r="I134" s="98"/>
      <c r="J134" s="98"/>
      <c r="K134" s="106" t="s">
        <v>355</v>
      </c>
      <c r="L134" s="98"/>
      <c r="M134" s="98"/>
      <c r="N134" s="98"/>
      <c r="O134" s="98"/>
      <c r="P134" s="98"/>
      <c r="Q134" s="98"/>
      <c r="R134" s="98"/>
      <c r="S134" s="99"/>
      <c r="T134" s="100"/>
      <c r="U134" s="101"/>
      <c r="V134" s="101"/>
      <c r="W134" s="94"/>
      <c r="X134" s="132"/>
    </row>
    <row r="135" spans="1:24" ht="13" hidden="1" customHeight="1" outlineLevel="1" x14ac:dyDescent="0.35">
      <c r="A135" s="78"/>
      <c r="B135" s="131"/>
      <c r="C135" s="96">
        <v>1</v>
      </c>
      <c r="D135" s="95"/>
      <c r="E135" s="96"/>
      <c r="F135" s="104"/>
      <c r="G135" s="105"/>
      <c r="H135" s="106"/>
      <c r="I135" s="106"/>
      <c r="J135" s="106"/>
      <c r="K135" s="80" t="s">
        <v>438</v>
      </c>
      <c r="L135" s="106"/>
      <c r="M135" s="106"/>
      <c r="N135" s="106"/>
      <c r="O135" s="106"/>
      <c r="P135" s="106"/>
      <c r="Q135" s="106"/>
      <c r="R135" s="106"/>
      <c r="S135" s="107"/>
      <c r="T135" s="108"/>
      <c r="U135" s="109"/>
      <c r="V135" s="109"/>
      <c r="W135" s="94"/>
      <c r="X135" s="132"/>
    </row>
    <row r="136" spans="1:24" ht="13" hidden="1"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hidden="1"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hidden="1" customHeight="1" outlineLevel="1" x14ac:dyDescent="0.35">
      <c r="A138" s="78"/>
      <c r="B138" s="131"/>
      <c r="C138" s="96"/>
      <c r="D138" s="96"/>
      <c r="E138" s="96"/>
      <c r="F138" s="96"/>
      <c r="G138" s="111"/>
      <c r="H138" s="111"/>
      <c r="I138" s="111"/>
      <c r="J138" s="111"/>
      <c r="K138" s="111"/>
      <c r="L138" s="136"/>
      <c r="M138" s="136" t="s">
        <v>184</v>
      </c>
      <c r="N138" s="111"/>
      <c r="O138" s="111"/>
      <c r="P138" s="111"/>
      <c r="Q138" s="111"/>
      <c r="R138" s="111"/>
      <c r="S138" s="111"/>
      <c r="T138" s="111"/>
      <c r="U138" s="111"/>
      <c r="V138" s="219"/>
      <c r="W138" s="94"/>
      <c r="X138" s="132"/>
    </row>
    <row r="139" spans="1:24" ht="13" hidden="1" customHeight="1" outlineLevel="1" x14ac:dyDescent="0.35">
      <c r="A139" s="78"/>
      <c r="B139" s="131"/>
      <c r="C139" s="112"/>
      <c r="D139" s="112"/>
      <c r="E139" s="112"/>
      <c r="F139" s="96"/>
      <c r="G139" s="170"/>
      <c r="H139" s="170" t="s">
        <v>185</v>
      </c>
      <c r="I139" s="170" t="s">
        <v>186</v>
      </c>
      <c r="J139" s="170" t="s">
        <v>187</v>
      </c>
      <c r="K139" s="170" t="s">
        <v>188</v>
      </c>
      <c r="L139" s="170" t="s">
        <v>189</v>
      </c>
      <c r="M139" s="170" t="s">
        <v>437</v>
      </c>
      <c r="N139" s="170" t="s">
        <v>190</v>
      </c>
      <c r="O139" s="170" t="s">
        <v>191</v>
      </c>
      <c r="P139" s="111"/>
      <c r="Q139" s="170" t="s">
        <v>190</v>
      </c>
      <c r="R139" s="111"/>
      <c r="S139" s="111"/>
      <c r="T139" s="111"/>
      <c r="U139" s="111"/>
      <c r="V139" s="219"/>
      <c r="W139" s="94"/>
      <c r="X139" s="132"/>
    </row>
    <row r="140" spans="1:24" ht="13" hidden="1" customHeight="1" outlineLevel="1" x14ac:dyDescent="0.35">
      <c r="A140" s="78"/>
      <c r="B140" s="131"/>
      <c r="C140" s="112"/>
      <c r="D140" s="112"/>
      <c r="E140" s="112"/>
      <c r="F140" s="114"/>
      <c r="G140" s="171"/>
      <c r="H140" s="172" t="s">
        <v>192</v>
      </c>
      <c r="I140" s="172" t="s">
        <v>192</v>
      </c>
      <c r="J140" s="172" t="s">
        <v>192</v>
      </c>
      <c r="K140" s="172" t="s">
        <v>192</v>
      </c>
      <c r="L140" s="172" t="s">
        <v>192</v>
      </c>
      <c r="M140" s="172" t="s">
        <v>84</v>
      </c>
      <c r="N140" s="346">
        <f>IF(AND(O140=1,(Date_Destocking&lt;'Feed Budget'!$B$4)),0,$Q140)</f>
        <v>0</v>
      </c>
      <c r="O140" s="138">
        <v>1</v>
      </c>
      <c r="P140" s="116"/>
      <c r="Q140" s="402">
        <v>0.3</v>
      </c>
      <c r="R140" s="116"/>
      <c r="S140" s="116"/>
      <c r="T140" s="116"/>
      <c r="U140" s="116"/>
      <c r="V140" s="114"/>
      <c r="W140" s="94"/>
      <c r="X140" s="132"/>
    </row>
    <row r="141" spans="1:24" ht="13" hidden="1" customHeight="1" outlineLevel="1" x14ac:dyDescent="0.35">
      <c r="A141" s="78"/>
      <c r="B141" s="131"/>
      <c r="C141" s="112"/>
      <c r="D141" s="112"/>
      <c r="E141" s="112"/>
      <c r="F141" s="114"/>
      <c r="G141" s="171"/>
      <c r="H141" s="172" t="s">
        <v>192</v>
      </c>
      <c r="I141" s="172" t="s">
        <v>192</v>
      </c>
      <c r="J141" s="172" t="s">
        <v>192</v>
      </c>
      <c r="K141" s="172" t="s">
        <v>192</v>
      </c>
      <c r="L141" s="172" t="s">
        <v>192</v>
      </c>
      <c r="M141" s="172" t="s">
        <v>89</v>
      </c>
      <c r="N141" s="346">
        <f>IF(AND(O141=1,(Date_Destocking&lt;'Feed Budget'!$B$4)),0,$Q141)</f>
        <v>0</v>
      </c>
      <c r="O141" s="138">
        <v>1</v>
      </c>
      <c r="P141" s="116"/>
      <c r="Q141" s="402">
        <v>0.3</v>
      </c>
      <c r="R141" s="116"/>
      <c r="S141" s="116"/>
      <c r="T141" s="116"/>
      <c r="U141" s="116"/>
      <c r="V141" s="114"/>
      <c r="W141" s="94"/>
      <c r="X141" s="132"/>
    </row>
    <row r="142" spans="1:24" ht="13" hidden="1" customHeight="1" outlineLevel="1" x14ac:dyDescent="0.35">
      <c r="A142" s="78"/>
      <c r="B142" s="131"/>
      <c r="C142" s="112"/>
      <c r="D142" s="112"/>
      <c r="E142" s="112"/>
      <c r="F142" s="114"/>
      <c r="G142" s="171"/>
      <c r="H142" s="172" t="s">
        <v>192</v>
      </c>
      <c r="I142" s="172" t="s">
        <v>192</v>
      </c>
      <c r="J142" s="172" t="s">
        <v>192</v>
      </c>
      <c r="K142" s="172" t="s">
        <v>192</v>
      </c>
      <c r="L142" s="172" t="s">
        <v>23</v>
      </c>
      <c r="M142" s="172" t="s">
        <v>305</v>
      </c>
      <c r="N142" s="346">
        <f>IF(AND(O142=1,(Date_Destocking&lt;'Feed Budget'!$B$4)),0,$Q142)</f>
        <v>1</v>
      </c>
      <c r="O142" s="138">
        <v>0</v>
      </c>
      <c r="P142" s="116"/>
      <c r="Q142" s="402">
        <v>1</v>
      </c>
      <c r="R142" s="116"/>
      <c r="S142" s="116"/>
      <c r="T142" s="116"/>
      <c r="U142" s="116"/>
      <c r="V142" s="114"/>
      <c r="W142" s="94"/>
      <c r="X142" s="132"/>
    </row>
    <row r="143" spans="1:24" ht="13" hidden="1" customHeight="1" outlineLevel="1" x14ac:dyDescent="0.35">
      <c r="A143" s="78"/>
      <c r="B143" s="131"/>
      <c r="C143" s="112"/>
      <c r="D143" s="112"/>
      <c r="E143" s="112"/>
      <c r="F143" s="114"/>
      <c r="G143" s="173"/>
      <c r="H143" s="172" t="s">
        <v>192</v>
      </c>
      <c r="I143" s="172" t="s">
        <v>192</v>
      </c>
      <c r="J143" s="172" t="s">
        <v>192</v>
      </c>
      <c r="K143" s="172" t="s">
        <v>23</v>
      </c>
      <c r="L143" s="172" t="s">
        <v>90</v>
      </c>
      <c r="M143" s="172" t="s">
        <v>305</v>
      </c>
      <c r="N143" s="346">
        <f>IF(AND(O143=1,(Date_Destocking&lt;'Feed Budget'!$B$4)),0,$Q143)</f>
        <v>0.375</v>
      </c>
      <c r="O143" s="138">
        <v>0</v>
      </c>
      <c r="P143" s="116"/>
      <c r="Q143" s="402">
        <v>0.375</v>
      </c>
      <c r="R143" s="116"/>
      <c r="S143" s="116"/>
      <c r="T143" s="116"/>
      <c r="U143" s="116"/>
      <c r="V143" s="114"/>
      <c r="W143" s="94"/>
      <c r="X143" s="132"/>
    </row>
    <row r="144" spans="1:24" ht="13" hidden="1" customHeight="1" outlineLevel="1" x14ac:dyDescent="0.35">
      <c r="A144" s="78"/>
      <c r="B144" s="131"/>
      <c r="C144" s="112"/>
      <c r="D144" s="112"/>
      <c r="E144" s="112"/>
      <c r="F144" s="114"/>
      <c r="G144" s="173"/>
      <c r="H144" s="172" t="s">
        <v>192</v>
      </c>
      <c r="I144" s="172" t="s">
        <v>192</v>
      </c>
      <c r="J144" s="172" t="s">
        <v>192</v>
      </c>
      <c r="K144" s="172" t="s">
        <v>23</v>
      </c>
      <c r="L144" s="172" t="s">
        <v>91</v>
      </c>
      <c r="M144" s="172" t="s">
        <v>305</v>
      </c>
      <c r="N144" s="346">
        <f>IF(AND(O144=1,(Date_Destocking&lt;'Feed Budget'!$B$4)),0,$Q144)</f>
        <v>0.375</v>
      </c>
      <c r="O144" s="138">
        <v>0</v>
      </c>
      <c r="P144" s="116"/>
      <c r="Q144" s="402">
        <v>0.375</v>
      </c>
      <c r="R144" s="116"/>
      <c r="S144" s="116"/>
      <c r="T144" s="116"/>
      <c r="U144" s="116"/>
      <c r="V144" s="114"/>
      <c r="W144" s="94"/>
      <c r="X144" s="132"/>
    </row>
    <row r="145" spans="1:56" ht="13" hidden="1" customHeight="1" outlineLevel="1" x14ac:dyDescent="0.35">
      <c r="A145" s="78"/>
      <c r="B145" s="131"/>
      <c r="C145" s="112"/>
      <c r="D145" s="112"/>
      <c r="E145" s="112"/>
      <c r="F145" s="114"/>
      <c r="G145" s="173"/>
      <c r="H145" s="172" t="s">
        <v>192</v>
      </c>
      <c r="I145" s="172" t="s">
        <v>192</v>
      </c>
      <c r="J145" s="172" t="s">
        <v>192</v>
      </c>
      <c r="K145" s="172" t="s">
        <v>23</v>
      </c>
      <c r="L145" s="172" t="s">
        <v>193</v>
      </c>
      <c r="M145" s="172" t="s">
        <v>305</v>
      </c>
      <c r="N145" s="346">
        <f>IF(AND(O145=1,(Date_Destocking&lt;'Feed Budget'!$B$4)),0,$Q145)</f>
        <v>0.7</v>
      </c>
      <c r="O145" s="138">
        <v>0</v>
      </c>
      <c r="P145" s="123"/>
      <c r="Q145" s="402">
        <v>0.7</v>
      </c>
      <c r="R145" s="123"/>
      <c r="S145" s="123"/>
      <c r="T145" s="123"/>
      <c r="U145" s="123"/>
      <c r="V145" s="114"/>
      <c r="W145" s="94"/>
      <c r="X145" s="132"/>
    </row>
    <row r="146" spans="1:56" ht="13" hidden="1" customHeight="1" outlineLevel="1" x14ac:dyDescent="0.35">
      <c r="A146" s="78"/>
      <c r="B146" s="131"/>
      <c r="C146" s="112"/>
      <c r="D146" s="112"/>
      <c r="E146" s="112"/>
      <c r="F146" s="114"/>
      <c r="G146" s="173"/>
      <c r="H146" s="172" t="s">
        <v>192</v>
      </c>
      <c r="I146" s="172" t="s">
        <v>192</v>
      </c>
      <c r="J146" s="172" t="s">
        <v>192</v>
      </c>
      <c r="K146" s="172" t="s">
        <v>306</v>
      </c>
      <c r="L146" s="172" t="s">
        <v>90</v>
      </c>
      <c r="M146" s="172" t="s">
        <v>305</v>
      </c>
      <c r="N146" s="346">
        <f>IF(AND(O146=1,(Date_Destocking&lt;'Feed Budget'!$B$4)),0,$Q146)</f>
        <v>0.2</v>
      </c>
      <c r="O146" s="138">
        <v>0</v>
      </c>
      <c r="P146" s="123"/>
      <c r="Q146" s="402">
        <v>0.2</v>
      </c>
      <c r="R146" s="123"/>
      <c r="S146" s="123"/>
      <c r="T146" s="123"/>
      <c r="U146" s="123"/>
      <c r="V146" s="114"/>
      <c r="W146" s="94"/>
      <c r="X146" s="132"/>
    </row>
    <row r="147" spans="1:56" ht="13" hidden="1" customHeight="1" outlineLevel="1" x14ac:dyDescent="0.35">
      <c r="A147" s="78"/>
      <c r="B147" s="131"/>
      <c r="C147" s="112"/>
      <c r="D147" s="112"/>
      <c r="E147" s="112"/>
      <c r="F147" s="114"/>
      <c r="G147" s="173"/>
      <c r="H147" s="172" t="s">
        <v>192</v>
      </c>
      <c r="I147" s="172" t="s">
        <v>192</v>
      </c>
      <c r="J147" s="172" t="s">
        <v>192</v>
      </c>
      <c r="K147" s="172" t="s">
        <v>306</v>
      </c>
      <c r="L147" s="172" t="s">
        <v>91</v>
      </c>
      <c r="M147" s="172" t="s">
        <v>305</v>
      </c>
      <c r="N147" s="346">
        <f>IF(AND(O147=1,(Date_Destocking&lt;'Feed Budget'!$B$4)),0,$Q147)</f>
        <v>0.2</v>
      </c>
      <c r="O147" s="138">
        <v>0</v>
      </c>
      <c r="P147" s="123"/>
      <c r="Q147" s="402">
        <v>0.2</v>
      </c>
      <c r="R147" s="123"/>
      <c r="S147" s="123"/>
      <c r="T147" s="123"/>
      <c r="U147" s="123"/>
      <c r="V147" s="114"/>
      <c r="W147" s="94"/>
      <c r="X147" s="132"/>
    </row>
    <row r="148" spans="1:56" ht="13" hidden="1" customHeight="1" outlineLevel="1" x14ac:dyDescent="0.35">
      <c r="A148" s="78"/>
      <c r="B148" s="131"/>
      <c r="C148" s="112"/>
      <c r="D148" s="112"/>
      <c r="E148" s="112"/>
      <c r="F148" s="114"/>
      <c r="G148" s="173"/>
      <c r="H148" s="172" t="s">
        <v>192</v>
      </c>
      <c r="I148" s="172" t="s">
        <v>192</v>
      </c>
      <c r="J148" s="172" t="s">
        <v>192</v>
      </c>
      <c r="K148" s="172" t="s">
        <v>306</v>
      </c>
      <c r="L148" s="172" t="s">
        <v>92</v>
      </c>
      <c r="M148" s="172" t="s">
        <v>305</v>
      </c>
      <c r="N148" s="346">
        <f>IF(AND(O148=1,(Date_Destocking&lt;'Feed Budget'!$B$4)),0,$Q148)</f>
        <v>0.4</v>
      </c>
      <c r="O148" s="138">
        <v>0</v>
      </c>
      <c r="P148" s="123"/>
      <c r="Q148" s="402">
        <v>0.4</v>
      </c>
      <c r="R148" s="123"/>
      <c r="S148" s="123"/>
      <c r="T148" s="123"/>
      <c r="U148" s="123"/>
      <c r="V148" s="114"/>
      <c r="W148" s="94"/>
      <c r="X148" s="132"/>
    </row>
    <row r="149" spans="1:56" ht="13" hidden="1" customHeight="1" outlineLevel="1" x14ac:dyDescent="0.35">
      <c r="A149" s="78"/>
      <c r="B149" s="131"/>
      <c r="C149" s="112"/>
      <c r="D149" s="112"/>
      <c r="E149" s="112"/>
      <c r="F149" s="114"/>
      <c r="G149" s="173"/>
      <c r="H149" s="172" t="s">
        <v>192</v>
      </c>
      <c r="I149" s="172" t="s">
        <v>192</v>
      </c>
      <c r="J149" s="172" t="s">
        <v>192</v>
      </c>
      <c r="K149" s="172" t="s">
        <v>306</v>
      </c>
      <c r="L149" s="172" t="s">
        <v>193</v>
      </c>
      <c r="M149" s="172" t="s">
        <v>305</v>
      </c>
      <c r="N149" s="346">
        <f>IF(AND(O149=1,(Date_Destocking&lt;'Feed Budget'!$B$4)),0,$Q149)</f>
        <v>0.7</v>
      </c>
      <c r="O149" s="138">
        <v>0</v>
      </c>
      <c r="P149" s="123"/>
      <c r="Q149" s="402">
        <v>0.7</v>
      </c>
      <c r="R149" s="123"/>
      <c r="S149" s="123"/>
      <c r="T149" s="123"/>
      <c r="U149" s="123"/>
      <c r="V149" s="114"/>
      <c r="W149" s="94"/>
      <c r="X149" s="132"/>
    </row>
    <row r="150" spans="1:56" ht="5.15" hidden="1" customHeight="1" outlineLevel="1" x14ac:dyDescent="0.35">
      <c r="A150" s="78"/>
      <c r="B150" s="131"/>
      <c r="C150" s="95" t="s">
        <v>143</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35">
      <c r="A151" s="78"/>
      <c r="B151" s="131"/>
      <c r="C151" s="125"/>
      <c r="D151" s="125"/>
      <c r="E151" s="125"/>
      <c r="F151" s="125"/>
      <c r="G151" s="126" t="s">
        <v>182</v>
      </c>
      <c r="H151" s="127"/>
      <c r="I151" s="127"/>
      <c r="J151" s="127"/>
      <c r="K151" s="127"/>
      <c r="L151" s="127"/>
      <c r="M151" s="127"/>
      <c r="N151" s="127"/>
      <c r="O151" s="127"/>
      <c r="P151" s="127"/>
      <c r="Q151" s="127"/>
      <c r="R151" s="127"/>
      <c r="S151" s="127"/>
      <c r="T151" s="128"/>
      <c r="U151" s="128"/>
      <c r="V151" s="129" t="s">
        <v>144</v>
      </c>
      <c r="W151" s="130" t="s">
        <v>145</v>
      </c>
      <c r="X151" s="132"/>
    </row>
    <row r="152" spans="1:56" ht="12"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135</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customHeight="1" outlineLevel="1" collapsed="1" x14ac:dyDescent="0.35">
      <c r="A156" s="143"/>
      <c r="B156" s="131"/>
      <c r="C156" s="88"/>
      <c r="D156" s="88">
        <v>0</v>
      </c>
      <c r="E156" s="88" t="s">
        <v>1</v>
      </c>
      <c r="F156" s="89"/>
      <c r="G156" s="90" t="s">
        <v>420</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customHeight="1" outlineLevel="1" x14ac:dyDescent="0.35">
      <c r="A157" s="143"/>
      <c r="B157" s="131"/>
      <c r="C157" s="88"/>
      <c r="D157" s="95"/>
      <c r="E157" s="96"/>
      <c r="F157" s="97"/>
      <c r="G157" s="98" t="s">
        <v>212</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customHeight="1" outlineLevel="1" x14ac:dyDescent="0.35">
      <c r="A160" s="143"/>
      <c r="B160" s="131"/>
      <c r="C160" s="96"/>
      <c r="D160" s="96"/>
      <c r="E160" s="96"/>
      <c r="F160" s="96"/>
      <c r="G160" s="110"/>
      <c r="H160" s="110"/>
      <c r="I160" s="110"/>
      <c r="J160" s="110"/>
      <c r="K160" s="193" t="s">
        <v>213</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customHeight="1" outlineLevel="1" x14ac:dyDescent="0.35">
      <c r="A162" s="143"/>
      <c r="B162" s="131"/>
      <c r="C162" s="96"/>
      <c r="D162" s="96"/>
      <c r="E162" s="96"/>
      <c r="F162" s="96"/>
      <c r="G162" s="111"/>
      <c r="H162" s="111"/>
      <c r="I162" s="111"/>
      <c r="J162" s="111"/>
      <c r="K162" s="136" t="s">
        <v>214</v>
      </c>
      <c r="L162" s="136"/>
      <c r="M162" s="111"/>
      <c r="N162" s="111"/>
      <c r="O162" s="111"/>
      <c r="P162" s="111"/>
      <c r="Q162" s="111"/>
      <c r="R162" s="136" t="s">
        <v>215</v>
      </c>
      <c r="S162" s="136"/>
      <c r="T162" s="111"/>
      <c r="U162" s="111"/>
      <c r="V162" s="111"/>
      <c r="W162" s="136" t="s">
        <v>525</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customHeight="1" outlineLevel="1" x14ac:dyDescent="0.35">
      <c r="A163" s="143"/>
      <c r="B163" s="131"/>
      <c r="C163" s="112"/>
      <c r="D163" s="112"/>
      <c r="E163" s="112"/>
      <c r="F163" s="96"/>
      <c r="G163" s="111"/>
      <c r="H163" s="111"/>
      <c r="I163" s="111"/>
      <c r="J163" s="111"/>
      <c r="K163" s="111" t="s">
        <v>519</v>
      </c>
      <c r="L163" s="111" t="s">
        <v>520</v>
      </c>
      <c r="M163" s="111" t="s">
        <v>522</v>
      </c>
      <c r="N163" s="111" t="s">
        <v>523</v>
      </c>
      <c r="O163" s="111" t="s">
        <v>524</v>
      </c>
      <c r="P163" s="111"/>
      <c r="Q163" s="111"/>
      <c r="R163" s="111" t="s">
        <v>519</v>
      </c>
      <c r="S163" s="111" t="s">
        <v>520</v>
      </c>
      <c r="T163" s="111" t="s">
        <v>522</v>
      </c>
      <c r="U163" s="111" t="s">
        <v>523</v>
      </c>
      <c r="V163" s="111" t="s">
        <v>524</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customHeight="1" outlineLevel="1" x14ac:dyDescent="0.35">
      <c r="A164" s="143"/>
      <c r="B164" s="131"/>
      <c r="C164" s="112"/>
      <c r="D164" s="112"/>
      <c r="E164" s="112"/>
      <c r="F164" s="114"/>
      <c r="G164" s="116"/>
      <c r="H164" s="116"/>
      <c r="I164" s="139"/>
      <c r="J164" s="139" t="s">
        <v>527</v>
      </c>
      <c r="K164" s="448">
        <f>K188/2</f>
        <v>100</v>
      </c>
      <c r="L164" s="448">
        <f t="shared" ref="L164:O164" si="0">L188/2</f>
        <v>150</v>
      </c>
      <c r="M164" s="448">
        <f t="shared" si="0"/>
        <v>150</v>
      </c>
      <c r="N164" s="448">
        <f t="shared" si="0"/>
        <v>200</v>
      </c>
      <c r="O164" s="448">
        <f t="shared" si="0"/>
        <v>200</v>
      </c>
      <c r="P164" s="116"/>
      <c r="Q164" s="139" t="s">
        <v>527</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customHeight="1" outlineLevel="1" x14ac:dyDescent="0.35">
      <c r="A165" s="143"/>
      <c r="B165" s="131"/>
      <c r="C165" s="112"/>
      <c r="D165" s="112"/>
      <c r="E165" s="112"/>
      <c r="F165" s="114"/>
      <c r="G165" s="116"/>
      <c r="H165" s="116"/>
      <c r="I165" s="139"/>
      <c r="J165" s="139" t="s">
        <v>166</v>
      </c>
      <c r="K165" s="448">
        <f t="shared" ref="K165:O165" si="3">K189/2</f>
        <v>366.5</v>
      </c>
      <c r="L165" s="448">
        <f t="shared" si="3"/>
        <v>366.5</v>
      </c>
      <c r="M165" s="448">
        <f t="shared" si="3"/>
        <v>366.5</v>
      </c>
      <c r="N165" s="448">
        <f t="shared" si="3"/>
        <v>366.5</v>
      </c>
      <c r="O165" s="448">
        <f t="shared" si="3"/>
        <v>366.5</v>
      </c>
      <c r="P165" s="116"/>
      <c r="Q165" s="139" t="s">
        <v>166</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customHeight="1" outlineLevel="1" x14ac:dyDescent="0.35">
      <c r="A166" s="143"/>
      <c r="B166" s="131"/>
      <c r="C166" s="112"/>
      <c r="D166" s="112"/>
      <c r="E166" s="112"/>
      <c r="F166" s="114"/>
      <c r="G166" s="116"/>
      <c r="H166" s="116"/>
      <c r="I166" s="139"/>
      <c r="J166" s="139" t="s">
        <v>167</v>
      </c>
      <c r="K166" s="448">
        <f t="shared" ref="K166:O166" si="5">K190/2</f>
        <v>535.5</v>
      </c>
      <c r="L166" s="448">
        <f t="shared" si="5"/>
        <v>535.5</v>
      </c>
      <c r="M166" s="448">
        <f t="shared" si="5"/>
        <v>535.5</v>
      </c>
      <c r="N166" s="448">
        <f t="shared" si="5"/>
        <v>535.5</v>
      </c>
      <c r="O166" s="448">
        <f t="shared" si="5"/>
        <v>535.5</v>
      </c>
      <c r="P166" s="116"/>
      <c r="Q166" s="139" t="s">
        <v>167</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customHeight="1" outlineLevel="1" x14ac:dyDescent="0.35">
      <c r="A167" s="143"/>
      <c r="B167" s="131"/>
      <c r="C167" s="112"/>
      <c r="D167" s="112"/>
      <c r="E167" s="112"/>
      <c r="F167" s="114"/>
      <c r="G167" s="116"/>
      <c r="H167" s="116"/>
      <c r="I167" s="139"/>
      <c r="J167" s="139" t="s">
        <v>168</v>
      </c>
      <c r="K167" s="448">
        <f t="shared" ref="K167:O167" si="8">K191/2</f>
        <v>650</v>
      </c>
      <c r="L167" s="448">
        <f t="shared" si="8"/>
        <v>650</v>
      </c>
      <c r="M167" s="448">
        <f t="shared" si="8"/>
        <v>650</v>
      </c>
      <c r="N167" s="448">
        <f t="shared" si="8"/>
        <v>650</v>
      </c>
      <c r="O167" s="448">
        <f t="shared" si="8"/>
        <v>650</v>
      </c>
      <c r="P167" s="116"/>
      <c r="Q167" s="139" t="s">
        <v>168</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customHeight="1" outlineLevel="1" x14ac:dyDescent="0.35">
      <c r="A168" s="143"/>
      <c r="B168" s="131"/>
      <c r="C168" s="112"/>
      <c r="D168" s="112"/>
      <c r="E168" s="112"/>
      <c r="F168" s="114"/>
      <c r="G168" s="116"/>
      <c r="H168" s="116"/>
      <c r="I168" s="139"/>
      <c r="J168" s="139" t="s">
        <v>169</v>
      </c>
      <c r="K168" s="448">
        <f t="shared" ref="K168:O168" si="11">K192/2</f>
        <v>750</v>
      </c>
      <c r="L168" s="448">
        <f t="shared" si="11"/>
        <v>750</v>
      </c>
      <c r="M168" s="448">
        <f t="shared" si="11"/>
        <v>750</v>
      </c>
      <c r="N168" s="448">
        <f t="shared" si="11"/>
        <v>750</v>
      </c>
      <c r="O168" s="448">
        <f t="shared" si="11"/>
        <v>750</v>
      </c>
      <c r="P168" s="116"/>
      <c r="Q168" s="139" t="s">
        <v>169</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customHeight="1" outlineLevel="1" x14ac:dyDescent="0.35">
      <c r="A169" s="143"/>
      <c r="B169" s="131"/>
      <c r="C169" s="112"/>
      <c r="D169" s="112"/>
      <c r="E169" s="112"/>
      <c r="F169" s="114"/>
      <c r="G169" s="116"/>
      <c r="H169" s="116"/>
      <c r="I169" s="139"/>
      <c r="J169" s="139" t="s">
        <v>170</v>
      </c>
      <c r="K169" s="448">
        <f>K193*0.8</f>
        <v>80</v>
      </c>
      <c r="L169" s="448">
        <f t="shared" ref="L169:O169" si="14">L193*0.8</f>
        <v>80</v>
      </c>
      <c r="M169" s="448">
        <f t="shared" si="14"/>
        <v>80</v>
      </c>
      <c r="N169" s="448">
        <f t="shared" si="14"/>
        <v>80</v>
      </c>
      <c r="O169" s="448">
        <f t="shared" si="14"/>
        <v>80</v>
      </c>
      <c r="P169" s="116"/>
      <c r="Q169" s="139" t="s">
        <v>170</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customHeight="1" outlineLevel="1" x14ac:dyDescent="0.35">
      <c r="A170" s="143"/>
      <c r="B170" s="131"/>
      <c r="C170" s="112"/>
      <c r="D170" s="112"/>
      <c r="E170" s="112"/>
      <c r="F170" s="114"/>
      <c r="G170" s="116"/>
      <c r="H170" s="116"/>
      <c r="I170" s="139"/>
      <c r="J170" s="139" t="s">
        <v>171</v>
      </c>
      <c r="K170" s="448">
        <f t="shared" ref="K170:O170" si="16">K194*0.8</f>
        <v>80</v>
      </c>
      <c r="L170" s="448">
        <f t="shared" si="16"/>
        <v>80</v>
      </c>
      <c r="M170" s="448">
        <f t="shared" si="16"/>
        <v>80</v>
      </c>
      <c r="N170" s="448">
        <f t="shared" si="16"/>
        <v>80</v>
      </c>
      <c r="O170" s="448">
        <f t="shared" si="16"/>
        <v>80</v>
      </c>
      <c r="P170" s="116"/>
      <c r="Q170" s="139" t="s">
        <v>171</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customHeight="1" outlineLevel="1" x14ac:dyDescent="0.35">
      <c r="A171" s="143"/>
      <c r="B171" s="131"/>
      <c r="C171" s="112"/>
      <c r="D171" s="112"/>
      <c r="E171" s="112"/>
      <c r="F171" s="114"/>
      <c r="G171" s="116"/>
      <c r="H171" s="116"/>
      <c r="I171" s="139"/>
      <c r="J171" s="139" t="s">
        <v>172</v>
      </c>
      <c r="K171" s="448">
        <f t="shared" ref="K171:O171" si="17">K195*0.8</f>
        <v>80</v>
      </c>
      <c r="L171" s="448">
        <f t="shared" si="17"/>
        <v>80</v>
      </c>
      <c r="M171" s="448">
        <f t="shared" si="17"/>
        <v>80</v>
      </c>
      <c r="N171" s="448">
        <f t="shared" si="17"/>
        <v>80</v>
      </c>
      <c r="O171" s="448">
        <f t="shared" si="17"/>
        <v>80</v>
      </c>
      <c r="P171" s="116"/>
      <c r="Q171" s="139" t="s">
        <v>172</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customHeight="1" outlineLevel="1" x14ac:dyDescent="0.35">
      <c r="A172" s="143"/>
      <c r="B172" s="131"/>
      <c r="C172" s="112"/>
      <c r="D172" s="112"/>
      <c r="E172" s="112"/>
      <c r="F172" s="114"/>
      <c r="G172" s="116"/>
      <c r="H172" s="116"/>
      <c r="I172" s="139"/>
      <c r="J172" s="139" t="s">
        <v>173</v>
      </c>
      <c r="K172" s="448">
        <f t="shared" ref="K172:O172" si="18">K196*0.8</f>
        <v>80</v>
      </c>
      <c r="L172" s="448">
        <f t="shared" si="18"/>
        <v>80</v>
      </c>
      <c r="M172" s="448">
        <f t="shared" si="18"/>
        <v>80</v>
      </c>
      <c r="N172" s="448">
        <f t="shared" si="18"/>
        <v>80</v>
      </c>
      <c r="O172" s="448">
        <f t="shared" si="18"/>
        <v>80</v>
      </c>
      <c r="P172" s="116"/>
      <c r="Q172" s="139" t="s">
        <v>173</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customHeight="1" outlineLevel="1" x14ac:dyDescent="0.35">
      <c r="A173" s="143"/>
      <c r="B173" s="131"/>
      <c r="C173" s="112"/>
      <c r="D173" s="112"/>
      <c r="E173" s="112"/>
      <c r="F173" s="114"/>
      <c r="G173" s="116"/>
      <c r="H173" s="116"/>
      <c r="I173" s="139"/>
      <c r="J173" s="139" t="s">
        <v>174</v>
      </c>
      <c r="K173" s="448">
        <f t="shared" ref="K173:O173" si="19">K197*0.8</f>
        <v>80</v>
      </c>
      <c r="L173" s="448">
        <f t="shared" si="19"/>
        <v>80</v>
      </c>
      <c r="M173" s="448">
        <f t="shared" si="19"/>
        <v>80</v>
      </c>
      <c r="N173" s="448">
        <f t="shared" si="19"/>
        <v>80</v>
      </c>
      <c r="O173" s="448">
        <f t="shared" si="19"/>
        <v>80</v>
      </c>
      <c r="P173" s="116"/>
      <c r="Q173" s="139" t="s">
        <v>174</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customHeight="1" outlineLevel="1" x14ac:dyDescent="0.35">
      <c r="A174" s="143"/>
      <c r="B174" s="131"/>
      <c r="C174" s="95" t="s">
        <v>143</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145</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customHeight="1" outlineLevel="1" collapsed="1" x14ac:dyDescent="0.35">
      <c r="A180" s="143"/>
      <c r="B180" s="131"/>
      <c r="C180" s="88"/>
      <c r="D180" s="88">
        <v>0</v>
      </c>
      <c r="E180" s="88" t="s">
        <v>1</v>
      </c>
      <c r="F180" s="89"/>
      <c r="G180" s="90" t="s">
        <v>421</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customHeight="1" outlineLevel="1" x14ac:dyDescent="0.35">
      <c r="A181" s="143"/>
      <c r="B181" s="131"/>
      <c r="C181" s="88"/>
      <c r="D181" s="95"/>
      <c r="E181" s="96"/>
      <c r="F181" s="97"/>
      <c r="G181" s="98" t="s">
        <v>212</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customHeight="1" outlineLevel="1" x14ac:dyDescent="0.35">
      <c r="A184" s="143"/>
      <c r="B184" s="131"/>
      <c r="C184" s="96"/>
      <c r="D184" s="96"/>
      <c r="E184" s="96"/>
      <c r="F184" s="96"/>
      <c r="G184" s="110"/>
      <c r="H184" s="110"/>
      <c r="I184" s="110"/>
      <c r="J184" s="110"/>
      <c r="K184" s="193" t="s">
        <v>213</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customHeight="1" outlineLevel="1" x14ac:dyDescent="0.35">
      <c r="A186" s="143"/>
      <c r="B186" s="131"/>
      <c r="C186" s="96"/>
      <c r="D186" s="96"/>
      <c r="E186" s="96"/>
      <c r="F186" s="96"/>
      <c r="G186" s="111"/>
      <c r="H186" s="111"/>
      <c r="I186" s="111"/>
      <c r="J186" s="111"/>
      <c r="K186" s="136" t="s">
        <v>216</v>
      </c>
      <c r="L186" s="136"/>
      <c r="M186" s="111"/>
      <c r="N186" s="111"/>
      <c r="O186" s="111"/>
      <c r="P186" s="111"/>
      <c r="Q186" s="111"/>
      <c r="R186" s="136" t="s">
        <v>217</v>
      </c>
      <c r="S186" s="136"/>
      <c r="T186" s="111"/>
      <c r="U186" s="111"/>
      <c r="V186" s="111"/>
      <c r="W186" s="136" t="s">
        <v>525</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customHeight="1" outlineLevel="1" x14ac:dyDescent="0.35">
      <c r="A187" s="143"/>
      <c r="B187" s="131"/>
      <c r="C187" s="112"/>
      <c r="D187" s="112"/>
      <c r="E187" s="112"/>
      <c r="F187" s="96"/>
      <c r="G187" s="111"/>
      <c r="H187" s="111"/>
      <c r="I187" s="111"/>
      <c r="J187" s="111"/>
      <c r="K187" s="111" t="s">
        <v>519</v>
      </c>
      <c r="L187" s="111" t="s">
        <v>520</v>
      </c>
      <c r="M187" s="111" t="s">
        <v>522</v>
      </c>
      <c r="N187" s="111" t="s">
        <v>523</v>
      </c>
      <c r="O187" s="111" t="s">
        <v>524</v>
      </c>
      <c r="P187" s="111"/>
      <c r="Q187" s="111"/>
      <c r="R187" s="111" t="s">
        <v>519</v>
      </c>
      <c r="S187" s="111" t="s">
        <v>520</v>
      </c>
      <c r="T187" s="111" t="s">
        <v>522</v>
      </c>
      <c r="U187" s="111" t="s">
        <v>523</v>
      </c>
      <c r="V187" s="111" t="s">
        <v>524</v>
      </c>
      <c r="W187" s="111" t="s">
        <v>524</v>
      </c>
      <c r="X187" s="111" t="s">
        <v>524</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customHeight="1" outlineLevel="1" x14ac:dyDescent="0.35">
      <c r="A188" s="143"/>
      <c r="B188" s="131"/>
      <c r="C188" s="112"/>
      <c r="D188" s="112"/>
      <c r="E188" s="112"/>
      <c r="F188" s="114"/>
      <c r="G188" s="116"/>
      <c r="H188" s="116"/>
      <c r="I188" s="139"/>
      <c r="J188" s="139" t="s">
        <v>527</v>
      </c>
      <c r="K188" s="450">
        <v>200</v>
      </c>
      <c r="L188" s="450">
        <v>300</v>
      </c>
      <c r="M188" s="450">
        <v>300</v>
      </c>
      <c r="N188" s="448">
        <f>$O188</f>
        <v>400</v>
      </c>
      <c r="O188" s="195">
        <v>400</v>
      </c>
      <c r="P188" s="116"/>
      <c r="Q188" s="139" t="s">
        <v>527</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customHeight="1" outlineLevel="1" x14ac:dyDescent="0.35">
      <c r="A189" s="143"/>
      <c r="B189" s="131"/>
      <c r="C189" s="112"/>
      <c r="D189" s="112"/>
      <c r="E189" s="112"/>
      <c r="F189" s="114"/>
      <c r="G189" s="116"/>
      <c r="H189" s="116"/>
      <c r="I189" s="139"/>
      <c r="J189" s="139" t="s">
        <v>166</v>
      </c>
      <c r="K189" s="448">
        <f t="shared" ref="K189:N197" si="20">$O189</f>
        <v>733</v>
      </c>
      <c r="L189" s="448">
        <f t="shared" si="20"/>
        <v>733</v>
      </c>
      <c r="M189" s="448">
        <f t="shared" si="20"/>
        <v>733</v>
      </c>
      <c r="N189" s="448">
        <f t="shared" si="20"/>
        <v>733</v>
      </c>
      <c r="O189" s="195">
        <v>733</v>
      </c>
      <c r="P189" s="116"/>
      <c r="Q189" s="139" t="s">
        <v>166</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customHeight="1" outlineLevel="1" x14ac:dyDescent="0.35">
      <c r="A190" s="143"/>
      <c r="B190" s="131"/>
      <c r="C190" s="112"/>
      <c r="D190" s="112"/>
      <c r="E190" s="112"/>
      <c r="F190" s="114"/>
      <c r="G190" s="116"/>
      <c r="H190" s="116"/>
      <c r="I190" s="139"/>
      <c r="J190" s="139" t="s">
        <v>167</v>
      </c>
      <c r="K190" s="448">
        <f t="shared" si="20"/>
        <v>1071</v>
      </c>
      <c r="L190" s="448">
        <f t="shared" si="20"/>
        <v>1071</v>
      </c>
      <c r="M190" s="448">
        <f t="shared" si="20"/>
        <v>1071</v>
      </c>
      <c r="N190" s="448">
        <f t="shared" si="20"/>
        <v>1071</v>
      </c>
      <c r="O190" s="195">
        <v>1071</v>
      </c>
      <c r="P190" s="116"/>
      <c r="Q190" s="139" t="s">
        <v>167</v>
      </c>
      <c r="R190" s="3">
        <f t="shared" si="21"/>
        <v>22</v>
      </c>
      <c r="S190" s="449">
        <f>0.7*$V190*(L190/$O190)</f>
        <v>28</v>
      </c>
      <c r="T190" s="3">
        <f t="shared" si="23"/>
        <v>36</v>
      </c>
      <c r="U190" s="3">
        <f t="shared" si="24"/>
        <v>40</v>
      </c>
      <c r="V190" s="196">
        <v>40</v>
      </c>
      <c r="W190" s="116">
        <v>1071</v>
      </c>
      <c r="X190" s="116">
        <v>50</v>
      </c>
      <c r="Y190" s="116" t="s">
        <v>512</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customHeight="1" outlineLevel="1" x14ac:dyDescent="0.35">
      <c r="A191" s="143"/>
      <c r="B191" s="131"/>
      <c r="C191" s="112"/>
      <c r="D191" s="112"/>
      <c r="E191" s="112"/>
      <c r="F191" s="114"/>
      <c r="G191" s="116"/>
      <c r="H191" s="116"/>
      <c r="I191" s="139"/>
      <c r="J191" s="139" t="s">
        <v>168</v>
      </c>
      <c r="K191" s="448">
        <f t="shared" si="20"/>
        <v>1300</v>
      </c>
      <c r="L191" s="448">
        <f t="shared" si="20"/>
        <v>1300</v>
      </c>
      <c r="M191" s="448">
        <f t="shared" si="20"/>
        <v>1300</v>
      </c>
      <c r="N191" s="448">
        <f t="shared" si="20"/>
        <v>1300</v>
      </c>
      <c r="O191" s="195">
        <v>1300</v>
      </c>
      <c r="P191" s="116"/>
      <c r="Q191" s="139" t="s">
        <v>168</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customHeight="1" outlineLevel="1" x14ac:dyDescent="0.35">
      <c r="A192" s="143"/>
      <c r="B192" s="131"/>
      <c r="C192" s="112"/>
      <c r="D192" s="112"/>
      <c r="E192" s="112"/>
      <c r="F192" s="114"/>
      <c r="G192" s="116"/>
      <c r="H192" s="116"/>
      <c r="I192" s="139"/>
      <c r="J192" s="139" t="s">
        <v>169</v>
      </c>
      <c r="K192" s="448">
        <f t="shared" si="20"/>
        <v>1500</v>
      </c>
      <c r="L192" s="448">
        <f t="shared" si="20"/>
        <v>1500</v>
      </c>
      <c r="M192" s="448">
        <f t="shared" si="20"/>
        <v>1500</v>
      </c>
      <c r="N192" s="448">
        <f t="shared" si="20"/>
        <v>1500</v>
      </c>
      <c r="O192" s="195">
        <v>1500</v>
      </c>
      <c r="P192" s="116"/>
      <c r="Q192" s="139" t="s">
        <v>169</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customHeight="1" outlineLevel="1" x14ac:dyDescent="0.35">
      <c r="A193" s="143"/>
      <c r="B193" s="131"/>
      <c r="C193" s="112"/>
      <c r="D193" s="112"/>
      <c r="E193" s="112"/>
      <c r="F193" s="114"/>
      <c r="G193" s="116"/>
      <c r="H193" s="116"/>
      <c r="I193" s="139"/>
      <c r="J193" s="139" t="s">
        <v>170</v>
      </c>
      <c r="K193" s="448">
        <f t="shared" si="20"/>
        <v>100</v>
      </c>
      <c r="L193" s="448">
        <f t="shared" si="20"/>
        <v>100</v>
      </c>
      <c r="M193" s="448">
        <f t="shared" si="20"/>
        <v>100</v>
      </c>
      <c r="N193" s="448">
        <f t="shared" si="20"/>
        <v>100</v>
      </c>
      <c r="O193" s="195">
        <v>100</v>
      </c>
      <c r="P193" s="116"/>
      <c r="Q193" s="139" t="s">
        <v>170</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customHeight="1" outlineLevel="1" x14ac:dyDescent="0.35">
      <c r="A194" s="143"/>
      <c r="B194" s="131"/>
      <c r="C194" s="112"/>
      <c r="D194" s="112"/>
      <c r="E194" s="112"/>
      <c r="F194" s="114"/>
      <c r="G194" s="116"/>
      <c r="H194" s="116"/>
      <c r="I194" s="139"/>
      <c r="J194" s="139" t="s">
        <v>171</v>
      </c>
      <c r="K194" s="448">
        <f t="shared" si="20"/>
        <v>100</v>
      </c>
      <c r="L194" s="448">
        <f t="shared" si="20"/>
        <v>100</v>
      </c>
      <c r="M194" s="448">
        <f t="shared" si="20"/>
        <v>100</v>
      </c>
      <c r="N194" s="448">
        <f t="shared" si="20"/>
        <v>100</v>
      </c>
      <c r="O194" s="195">
        <v>100</v>
      </c>
      <c r="P194" s="116"/>
      <c r="Q194" s="139" t="s">
        <v>171</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customHeight="1" outlineLevel="1" x14ac:dyDescent="0.35">
      <c r="A195" s="143"/>
      <c r="B195" s="131"/>
      <c r="C195" s="112"/>
      <c r="D195" s="112"/>
      <c r="E195" s="112"/>
      <c r="F195" s="114"/>
      <c r="G195" s="116"/>
      <c r="H195" s="116"/>
      <c r="I195" s="139"/>
      <c r="J195" s="139" t="s">
        <v>172</v>
      </c>
      <c r="K195" s="448">
        <f t="shared" si="20"/>
        <v>100</v>
      </c>
      <c r="L195" s="448">
        <f t="shared" si="20"/>
        <v>100</v>
      </c>
      <c r="M195" s="448">
        <f t="shared" si="20"/>
        <v>100</v>
      </c>
      <c r="N195" s="448">
        <f t="shared" si="20"/>
        <v>100</v>
      </c>
      <c r="O195" s="195">
        <v>100</v>
      </c>
      <c r="P195" s="116"/>
      <c r="Q195" s="139" t="s">
        <v>172</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customHeight="1" outlineLevel="1" x14ac:dyDescent="0.35">
      <c r="A196" s="143"/>
      <c r="B196" s="131"/>
      <c r="C196" s="112"/>
      <c r="D196" s="112"/>
      <c r="E196" s="112"/>
      <c r="F196" s="114"/>
      <c r="G196" s="116"/>
      <c r="H196" s="116"/>
      <c r="I196" s="139"/>
      <c r="J196" s="139" t="s">
        <v>173</v>
      </c>
      <c r="K196" s="448">
        <f t="shared" si="20"/>
        <v>100</v>
      </c>
      <c r="L196" s="448">
        <f t="shared" si="20"/>
        <v>100</v>
      </c>
      <c r="M196" s="448">
        <f t="shared" si="20"/>
        <v>100</v>
      </c>
      <c r="N196" s="448">
        <f t="shared" si="20"/>
        <v>100</v>
      </c>
      <c r="O196" s="195">
        <v>100</v>
      </c>
      <c r="P196" s="116"/>
      <c r="Q196" s="139" t="s">
        <v>173</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customHeight="1" outlineLevel="1" x14ac:dyDescent="0.35">
      <c r="A197" s="143"/>
      <c r="B197" s="131"/>
      <c r="C197" s="112"/>
      <c r="D197" s="112"/>
      <c r="E197" s="112"/>
      <c r="F197" s="114"/>
      <c r="G197" s="116"/>
      <c r="H197" s="116"/>
      <c r="I197" s="139"/>
      <c r="J197" s="139" t="s">
        <v>174</v>
      </c>
      <c r="K197" s="448">
        <f t="shared" si="20"/>
        <v>100</v>
      </c>
      <c r="L197" s="448">
        <f t="shared" si="20"/>
        <v>100</v>
      </c>
      <c r="M197" s="448">
        <f t="shared" si="20"/>
        <v>100</v>
      </c>
      <c r="N197" s="448">
        <f t="shared" si="20"/>
        <v>100</v>
      </c>
      <c r="O197" s="195">
        <v>100</v>
      </c>
      <c r="P197" s="116"/>
      <c r="Q197" s="139" t="s">
        <v>174</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customHeight="1" outlineLevel="1" x14ac:dyDescent="0.35">
      <c r="A198" s="143"/>
      <c r="B198" s="131"/>
      <c r="C198" s="95" t="s">
        <v>143</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145</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135</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customHeight="1" outlineLevel="1" collapsed="1" x14ac:dyDescent="0.35">
      <c r="A204" s="143"/>
      <c r="B204" s="131"/>
      <c r="C204" s="88"/>
      <c r="D204" s="88">
        <v>0</v>
      </c>
      <c r="E204" s="88" t="s">
        <v>1</v>
      </c>
      <c r="F204" s="89"/>
      <c r="G204" s="90" t="s">
        <v>218</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customHeight="1" outlineLevel="1" x14ac:dyDescent="0.35">
      <c r="A205" s="143"/>
      <c r="B205" s="131"/>
      <c r="C205" s="88"/>
      <c r="D205" s="95"/>
      <c r="E205" s="96"/>
      <c r="F205" s="97"/>
      <c r="G205" s="98" t="s">
        <v>219</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customHeight="1" outlineLevel="1" x14ac:dyDescent="0.35">
      <c r="A209" s="143"/>
      <c r="B209" s="131"/>
      <c r="C209" s="96"/>
      <c r="D209" s="96"/>
      <c r="E209" s="96"/>
      <c r="F209" s="96"/>
      <c r="G209" s="96"/>
      <c r="H209" s="96"/>
      <c r="I209" s="96"/>
      <c r="J209" s="96"/>
      <c r="K209" s="96"/>
      <c r="L209" s="110"/>
      <c r="M209" s="111" t="s">
        <v>220</v>
      </c>
      <c r="N209" s="110"/>
      <c r="O209" s="111" t="s">
        <v>220</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customHeight="1" outlineLevel="1" x14ac:dyDescent="0.35">
      <c r="A210" s="143"/>
      <c r="B210" s="131"/>
      <c r="C210" s="96"/>
      <c r="D210" s="96"/>
      <c r="E210" s="96"/>
      <c r="F210" s="96"/>
      <c r="G210" s="111"/>
      <c r="H210" s="111"/>
      <c r="I210" s="111"/>
      <c r="J210" s="111"/>
      <c r="K210" s="111" t="s">
        <v>221</v>
      </c>
      <c r="L210" s="111"/>
      <c r="M210" s="111" t="s">
        <v>222</v>
      </c>
      <c r="N210" s="111"/>
      <c r="O210" s="111" t="s">
        <v>222</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customHeight="1" outlineLevel="1" x14ac:dyDescent="0.35">
      <c r="A211" s="143"/>
      <c r="B211" s="131"/>
      <c r="C211" s="112"/>
      <c r="D211" s="112"/>
      <c r="E211" s="112"/>
      <c r="F211" s="96"/>
      <c r="G211" s="111"/>
      <c r="H211" s="111"/>
      <c r="I211" s="111"/>
      <c r="J211" s="111"/>
      <c r="K211" s="111" t="s">
        <v>223</v>
      </c>
      <c r="L211" s="111"/>
      <c r="M211" s="111" t="s">
        <v>224</v>
      </c>
      <c r="N211" s="111"/>
      <c r="O211" s="111" t="s">
        <v>225</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customHeight="1" outlineLevel="1" x14ac:dyDescent="0.35">
      <c r="A212" s="143"/>
      <c r="B212" s="131"/>
      <c r="C212" s="95" t="s">
        <v>138</v>
      </c>
      <c r="D212" s="112"/>
      <c r="E212" s="112"/>
      <c r="F212" s="96"/>
      <c r="G212" s="111"/>
      <c r="H212" s="111"/>
      <c r="I212" s="111"/>
      <c r="J212" s="113" t="s">
        <v>139</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customHeight="1" outlineLevel="1" x14ac:dyDescent="0.35">
      <c r="A214" s="143"/>
      <c r="B214" s="131"/>
      <c r="C214" s="112"/>
      <c r="D214" s="112"/>
      <c r="E214" s="112"/>
      <c r="F214" s="114"/>
      <c r="G214" s="116"/>
      <c r="H214" s="116"/>
      <c r="I214" s="139" t="s">
        <v>527</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customHeight="1" outlineLevel="1" x14ac:dyDescent="0.35">
      <c r="A215" s="143"/>
      <c r="B215" s="131"/>
      <c r="C215" s="112"/>
      <c r="D215" s="112"/>
      <c r="E215" s="112"/>
      <c r="F215" s="114"/>
      <c r="G215" s="116"/>
      <c r="H215" s="116"/>
      <c r="I215" s="139" t="s">
        <v>166</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customHeight="1" outlineLevel="1" x14ac:dyDescent="0.35">
      <c r="A216" s="143"/>
      <c r="B216" s="131"/>
      <c r="C216" s="112"/>
      <c r="D216" s="112"/>
      <c r="E216" s="112"/>
      <c r="F216" s="114"/>
      <c r="G216" s="116"/>
      <c r="H216" s="116"/>
      <c r="I216" s="139" t="s">
        <v>167</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customHeight="1" outlineLevel="1" x14ac:dyDescent="0.35">
      <c r="A217" s="143"/>
      <c r="B217" s="131"/>
      <c r="C217" s="112"/>
      <c r="D217" s="112"/>
      <c r="E217" s="112"/>
      <c r="F217" s="114"/>
      <c r="G217" s="116"/>
      <c r="H217" s="116"/>
      <c r="I217" s="139" t="s">
        <v>168</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customHeight="1" outlineLevel="1" x14ac:dyDescent="0.35">
      <c r="A218" s="143"/>
      <c r="B218" s="131"/>
      <c r="C218" s="112"/>
      <c r="D218" s="112"/>
      <c r="E218" s="112"/>
      <c r="F218" s="114"/>
      <c r="G218" s="116"/>
      <c r="H218" s="116"/>
      <c r="I218" s="139" t="s">
        <v>169</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customHeight="1" outlineLevel="1" x14ac:dyDescent="0.35">
      <c r="A219" s="143"/>
      <c r="B219" s="131"/>
      <c r="C219" s="112"/>
      <c r="D219" s="112"/>
      <c r="E219" s="112"/>
      <c r="F219" s="114"/>
      <c r="G219" s="116"/>
      <c r="H219" s="116"/>
      <c r="I219" s="139" t="s">
        <v>170</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customHeight="1" outlineLevel="1" x14ac:dyDescent="0.35">
      <c r="A220" s="143"/>
      <c r="B220" s="131"/>
      <c r="C220" s="112"/>
      <c r="D220" s="112"/>
      <c r="E220" s="112"/>
      <c r="F220" s="114"/>
      <c r="G220" s="116"/>
      <c r="H220" s="116"/>
      <c r="I220" s="139" t="s">
        <v>171</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customHeight="1" outlineLevel="1" x14ac:dyDescent="0.35">
      <c r="A221" s="143"/>
      <c r="B221" s="131"/>
      <c r="C221" s="112"/>
      <c r="D221" s="112"/>
      <c r="E221" s="112"/>
      <c r="F221" s="114"/>
      <c r="G221" s="116"/>
      <c r="H221" s="116"/>
      <c r="I221" s="139" t="s">
        <v>172</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customHeight="1" outlineLevel="1" x14ac:dyDescent="0.35">
      <c r="A222" s="143"/>
      <c r="B222" s="131"/>
      <c r="C222" s="112"/>
      <c r="D222" s="112"/>
      <c r="E222" s="112"/>
      <c r="F222" s="114"/>
      <c r="G222" s="116"/>
      <c r="H222" s="116"/>
      <c r="I222" s="139" t="s">
        <v>173</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customHeight="1" outlineLevel="1" x14ac:dyDescent="0.35">
      <c r="A223" s="143"/>
      <c r="B223" s="131"/>
      <c r="C223" s="112"/>
      <c r="D223" s="112"/>
      <c r="E223" s="112"/>
      <c r="F223" s="114"/>
      <c r="G223" s="123"/>
      <c r="H223" s="123"/>
      <c r="I223" s="139" t="s">
        <v>174</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customHeight="1" outlineLevel="1" x14ac:dyDescent="0.35">
      <c r="A225" s="143"/>
      <c r="B225" s="131"/>
      <c r="C225" s="112"/>
      <c r="D225" s="112"/>
      <c r="E225" s="112"/>
      <c r="F225" s="114"/>
      <c r="G225" s="123"/>
      <c r="H225" s="123" t="s">
        <v>298</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customHeight="1" outlineLevel="1" x14ac:dyDescent="0.35">
      <c r="A226" s="143"/>
      <c r="B226" s="131"/>
      <c r="C226" s="112"/>
      <c r="D226" s="112"/>
      <c r="E226" s="112"/>
      <c r="F226" s="114"/>
      <c r="G226" s="123"/>
      <c r="H226" s="123" t="s">
        <v>226</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customHeight="1" outlineLevel="1" x14ac:dyDescent="0.35">
      <c r="A227" s="143"/>
      <c r="B227" s="131"/>
      <c r="C227" s="112"/>
      <c r="D227" s="112"/>
      <c r="E227" s="112"/>
      <c r="F227" s="114"/>
      <c r="G227" s="123"/>
      <c r="H227" s="123" t="s">
        <v>299</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customHeight="1" outlineLevel="1" x14ac:dyDescent="0.35">
      <c r="A228" s="143"/>
      <c r="B228" s="131"/>
      <c r="C228" s="112"/>
      <c r="D228" s="112"/>
      <c r="E228" s="112"/>
      <c r="F228" s="114"/>
      <c r="G228" s="123"/>
      <c r="H228" s="123" t="s">
        <v>300</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customHeight="1" outlineLevel="1" x14ac:dyDescent="0.35">
      <c r="A229" s="143"/>
      <c r="B229" s="131"/>
      <c r="C229" s="112"/>
      <c r="D229" s="112"/>
      <c r="E229" s="112"/>
      <c r="F229" s="114"/>
      <c r="G229" s="123"/>
      <c r="H229" s="123" t="s">
        <v>227</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customHeight="1" outlineLevel="1" x14ac:dyDescent="0.35">
      <c r="A230" s="143"/>
      <c r="B230" s="131"/>
      <c r="C230" s="95" t="s">
        <v>143</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35">
      <c r="A231" s="143"/>
      <c r="B231" s="131"/>
      <c r="C231" s="125"/>
      <c r="D231" s="125"/>
      <c r="E231" s="125"/>
      <c r="F231" s="125"/>
      <c r="G231" s="126" t="s">
        <v>218</v>
      </c>
      <c r="H231" s="127"/>
      <c r="I231" s="127"/>
      <c r="J231" s="127"/>
      <c r="K231" s="127"/>
      <c r="L231" s="127"/>
      <c r="M231" s="127"/>
      <c r="N231" s="127"/>
      <c r="O231" s="127"/>
      <c r="P231" s="127"/>
      <c r="Q231" s="127"/>
      <c r="R231" s="127"/>
      <c r="S231" s="127"/>
      <c r="T231" s="128"/>
      <c r="U231" s="128"/>
      <c r="V231" s="129" t="s">
        <v>144</v>
      </c>
      <c r="W231" s="130" t="s">
        <v>145</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135</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customHeight="1" outlineLevel="1" collapsed="1" x14ac:dyDescent="0.35">
      <c r="A236" s="143"/>
      <c r="B236" s="131"/>
      <c r="C236" s="88"/>
      <c r="D236" s="88">
        <v>0</v>
      </c>
      <c r="E236" s="88" t="s">
        <v>1</v>
      </c>
      <c r="F236" s="89"/>
      <c r="G236" s="90" t="s">
        <v>228</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customHeight="1" outlineLevel="1" x14ac:dyDescent="0.35">
      <c r="A237" s="143"/>
      <c r="B237" s="131"/>
      <c r="C237" s="88"/>
      <c r="D237" s="95"/>
      <c r="E237" s="96"/>
      <c r="F237" s="97"/>
      <c r="G237" s="98" t="s">
        <v>229</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customHeight="1" outlineLevel="1" x14ac:dyDescent="0.35">
      <c r="A241" s="143"/>
      <c r="B241" s="131"/>
      <c r="C241" s="96"/>
      <c r="D241" s="96"/>
      <c r="E241" s="96"/>
      <c r="F241" s="96"/>
      <c r="G241" s="96"/>
      <c r="H241" s="96"/>
      <c r="I241" s="96"/>
      <c r="J241" s="96"/>
      <c r="K241" s="136" t="s">
        <v>230</v>
      </c>
      <c r="L241" s="136"/>
      <c r="M241" s="110"/>
      <c r="N241" s="110" t="s">
        <v>230</v>
      </c>
      <c r="O241" s="110"/>
      <c r="P241" s="110" t="s">
        <v>231</v>
      </c>
      <c r="Q241" s="110" t="s">
        <v>231</v>
      </c>
      <c r="R241" s="110"/>
      <c r="S241" s="199" t="s">
        <v>232</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customHeight="1" outlineLevel="1" x14ac:dyDescent="0.35">
      <c r="A242" s="143"/>
      <c r="B242" s="131"/>
      <c r="C242" s="96"/>
      <c r="D242" s="96"/>
      <c r="E242" s="96"/>
      <c r="F242" s="96"/>
      <c r="G242" s="111"/>
      <c r="H242" s="111"/>
      <c r="I242" s="111"/>
      <c r="J242" s="111"/>
      <c r="K242" s="136" t="s">
        <v>233</v>
      </c>
      <c r="L242" s="136"/>
      <c r="M242" s="111"/>
      <c r="N242" s="111" t="s">
        <v>234</v>
      </c>
      <c r="O242" s="111"/>
      <c r="P242" s="111" t="s">
        <v>235</v>
      </c>
      <c r="Q242" s="111" t="s">
        <v>235</v>
      </c>
      <c r="R242" s="111"/>
      <c r="S242" s="136" t="s">
        <v>236</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customHeight="1" outlineLevel="1" x14ac:dyDescent="0.35">
      <c r="A243" s="143"/>
      <c r="B243" s="131"/>
      <c r="C243" s="112"/>
      <c r="D243" s="112"/>
      <c r="E243" s="112"/>
      <c r="F243" s="96"/>
      <c r="G243" s="111"/>
      <c r="H243" s="111"/>
      <c r="I243" s="111" t="s">
        <v>197</v>
      </c>
      <c r="J243" s="111"/>
      <c r="K243" s="111" t="s">
        <v>237</v>
      </c>
      <c r="L243" s="111" t="s">
        <v>238</v>
      </c>
      <c r="M243" s="111"/>
      <c r="N243" s="111" t="s">
        <v>239</v>
      </c>
      <c r="O243" s="111"/>
      <c r="P243" s="111" t="s">
        <v>237</v>
      </c>
      <c r="Q243" s="111" t="s">
        <v>238</v>
      </c>
      <c r="R243" s="111"/>
      <c r="S243" s="111" t="s">
        <v>175</v>
      </c>
      <c r="T243" s="111" t="s">
        <v>176</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customHeight="1" outlineLevel="1" x14ac:dyDescent="0.35">
      <c r="A244" s="143"/>
      <c r="B244" s="131"/>
      <c r="C244" s="95" t="s">
        <v>138</v>
      </c>
      <c r="D244" s="112"/>
      <c r="E244" s="112"/>
      <c r="F244" s="96"/>
      <c r="G244" s="111"/>
      <c r="H244" s="111"/>
      <c r="I244" s="111"/>
      <c r="J244" s="113" t="s">
        <v>139</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customHeight="1" outlineLevel="1" x14ac:dyDescent="0.35">
      <c r="A246" s="143"/>
      <c r="B246" s="131"/>
      <c r="C246" s="112"/>
      <c r="D246" s="112"/>
      <c r="E246" s="112"/>
      <c r="F246" s="114"/>
      <c r="G246" s="116"/>
      <c r="H246" s="116"/>
      <c r="I246" s="139" t="s">
        <v>527</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customHeight="1" outlineLevel="1" x14ac:dyDescent="0.35">
      <c r="A247" s="143"/>
      <c r="B247" s="131"/>
      <c r="C247" s="112"/>
      <c r="D247" s="112"/>
      <c r="E247" s="112"/>
      <c r="F247" s="114"/>
      <c r="G247" s="116"/>
      <c r="H247" s="116"/>
      <c r="I247" s="139" t="s">
        <v>166</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customHeight="1" outlineLevel="1" x14ac:dyDescent="0.35">
      <c r="A248" s="143"/>
      <c r="B248" s="131"/>
      <c r="C248" s="112"/>
      <c r="D248" s="112"/>
      <c r="E248" s="112"/>
      <c r="F248" s="114"/>
      <c r="G248" s="116"/>
      <c r="H248" s="116"/>
      <c r="I248" s="139" t="s">
        <v>167</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customHeight="1" outlineLevel="1" x14ac:dyDescent="0.35">
      <c r="A249" s="143"/>
      <c r="B249" s="131"/>
      <c r="C249" s="112"/>
      <c r="D249" s="112"/>
      <c r="E249" s="112"/>
      <c r="F249" s="114"/>
      <c r="G249" s="116"/>
      <c r="H249" s="116"/>
      <c r="I249" s="139" t="s">
        <v>168</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customHeight="1" outlineLevel="1" x14ac:dyDescent="0.35">
      <c r="A250" s="143"/>
      <c r="B250" s="131"/>
      <c r="C250" s="112"/>
      <c r="D250" s="112"/>
      <c r="E250" s="112"/>
      <c r="F250" s="114"/>
      <c r="G250" s="116"/>
      <c r="H250" s="116"/>
      <c r="I250" s="139" t="s">
        <v>169</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customHeight="1" outlineLevel="1" x14ac:dyDescent="0.35">
      <c r="A251" s="143"/>
      <c r="B251" s="131"/>
      <c r="C251" s="112"/>
      <c r="D251" s="112"/>
      <c r="E251" s="112"/>
      <c r="F251" s="114"/>
      <c r="G251" s="116"/>
      <c r="H251" s="116"/>
      <c r="I251" s="139" t="s">
        <v>170</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customHeight="1" outlineLevel="1" x14ac:dyDescent="0.35">
      <c r="A252" s="143"/>
      <c r="B252" s="131"/>
      <c r="C252" s="112"/>
      <c r="D252" s="112"/>
      <c r="E252" s="112"/>
      <c r="F252" s="114"/>
      <c r="G252" s="116"/>
      <c r="H252" s="116"/>
      <c r="I252" s="139" t="s">
        <v>171</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customHeight="1" outlineLevel="1" x14ac:dyDescent="0.35">
      <c r="A253" s="143"/>
      <c r="B253" s="131"/>
      <c r="C253" s="112"/>
      <c r="D253" s="112"/>
      <c r="E253" s="112"/>
      <c r="F253" s="114"/>
      <c r="G253" s="116"/>
      <c r="H253" s="116"/>
      <c r="I253" s="139" t="s">
        <v>172</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customHeight="1" outlineLevel="1" x14ac:dyDescent="0.35">
      <c r="A254" s="143"/>
      <c r="B254" s="131"/>
      <c r="C254" s="112"/>
      <c r="D254" s="112"/>
      <c r="E254" s="112"/>
      <c r="F254" s="114"/>
      <c r="G254" s="116"/>
      <c r="H254" s="116"/>
      <c r="I254" s="139" t="s">
        <v>173</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customHeight="1" outlineLevel="1" x14ac:dyDescent="0.35">
      <c r="A255" s="143"/>
      <c r="B255" s="131"/>
      <c r="C255" s="112"/>
      <c r="D255" s="112"/>
      <c r="E255" s="112"/>
      <c r="F255" s="114"/>
      <c r="G255" s="123"/>
      <c r="H255" s="123"/>
      <c r="I255" s="139" t="s">
        <v>174</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customHeight="1" outlineLevel="1" x14ac:dyDescent="0.35">
      <c r="A256" s="143"/>
      <c r="B256" s="131"/>
      <c r="C256" s="95" t="s">
        <v>143</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35">
      <c r="A257" s="143"/>
      <c r="B257" s="131"/>
      <c r="C257" s="125"/>
      <c r="D257" s="125"/>
      <c r="E257" s="125"/>
      <c r="F257" s="125"/>
      <c r="G257" s="126" t="s">
        <v>228</v>
      </c>
      <c r="H257" s="127"/>
      <c r="I257" s="127"/>
      <c r="J257" s="127"/>
      <c r="K257" s="127"/>
      <c r="L257" s="127"/>
      <c r="M257" s="127"/>
      <c r="N257" s="127"/>
      <c r="O257" s="127"/>
      <c r="P257" s="127"/>
      <c r="Q257" s="127"/>
      <c r="R257" s="207" t="s">
        <v>240</v>
      </c>
      <c r="S257" s="127"/>
      <c r="T257" s="128"/>
      <c r="U257" s="128"/>
      <c r="V257" s="129" t="s">
        <v>144</v>
      </c>
      <c r="W257" s="130" t="s">
        <v>145</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135</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241</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242</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243</v>
      </c>
      <c r="S266" s="110"/>
      <c r="T266" s="110" t="s">
        <v>244</v>
      </c>
      <c r="U266" s="110"/>
      <c r="V266" s="110" t="s">
        <v>245</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246</v>
      </c>
      <c r="S267" s="110"/>
      <c r="T267" s="110" t="s">
        <v>247</v>
      </c>
      <c r="U267" s="110"/>
      <c r="V267" s="111" t="s">
        <v>248</v>
      </c>
      <c r="W267" s="111"/>
      <c r="X267" s="111" t="s">
        <v>249</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197</v>
      </c>
      <c r="K268" s="170" t="s">
        <v>528</v>
      </c>
      <c r="L268" s="170" t="s">
        <v>66</v>
      </c>
      <c r="M268" s="170" t="s">
        <v>67</v>
      </c>
      <c r="N268" s="170" t="s">
        <v>68</v>
      </c>
      <c r="O268" s="170" t="s">
        <v>69</v>
      </c>
      <c r="P268" s="170" t="s">
        <v>70</v>
      </c>
      <c r="Q268" s="111"/>
      <c r="R268" s="111" t="s">
        <v>250</v>
      </c>
      <c r="S268" s="111"/>
      <c r="T268" s="111" t="s">
        <v>251</v>
      </c>
      <c r="U268" s="111"/>
      <c r="V268" s="111" t="s">
        <v>252</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527</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166</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167</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168</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169</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170</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171</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172</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173</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174</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143</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241</v>
      </c>
      <c r="H280" s="127"/>
      <c r="I280" s="127"/>
      <c r="J280" s="127"/>
      <c r="K280" s="127"/>
      <c r="L280" s="127"/>
      <c r="M280" s="127"/>
      <c r="N280" s="127"/>
      <c r="O280" s="127"/>
      <c r="P280" s="127"/>
      <c r="Q280" s="127"/>
      <c r="R280" s="127"/>
      <c r="S280" s="127"/>
      <c r="T280" s="128"/>
      <c r="U280" s="128"/>
      <c r="V280" s="128"/>
      <c r="W280" s="128"/>
      <c r="X280" s="128"/>
      <c r="Y280" s="129" t="s">
        <v>144</v>
      </c>
      <c r="Z280" s="130" t="s">
        <v>145</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135</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253</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254</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203</v>
      </c>
      <c r="K289" s="213" t="s">
        <v>255</v>
      </c>
      <c r="L289" s="110"/>
      <c r="M289" s="110"/>
      <c r="N289" s="110"/>
      <c r="O289" s="212" t="s">
        <v>203</v>
      </c>
      <c r="P289" s="213" t="s">
        <v>256</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257</v>
      </c>
      <c r="L290" s="110"/>
      <c r="M290" s="110"/>
      <c r="N290" s="110"/>
      <c r="O290" s="96"/>
      <c r="P290" s="214" t="s">
        <v>257</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258</v>
      </c>
      <c r="L291" s="136"/>
      <c r="M291" s="136"/>
      <c r="N291" s="111"/>
      <c r="O291" s="111"/>
      <c r="P291" s="136" t="s">
        <v>259</v>
      </c>
      <c r="Q291" s="136"/>
      <c r="R291" s="136"/>
      <c r="S291" s="111"/>
      <c r="T291" s="136" t="s">
        <v>260</v>
      </c>
      <c r="U291" s="136"/>
      <c r="V291" s="219" t="s">
        <v>249</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261</v>
      </c>
      <c r="H292" s="111" t="s">
        <v>262</v>
      </c>
      <c r="I292" s="111" t="s">
        <v>197</v>
      </c>
      <c r="J292" s="111"/>
      <c r="K292" s="111" t="s">
        <v>263</v>
      </c>
      <c r="L292" s="111" t="s">
        <v>264</v>
      </c>
      <c r="M292" s="111" t="s">
        <v>265</v>
      </c>
      <c r="N292" s="111"/>
      <c r="O292" s="111"/>
      <c r="P292" s="111" t="s">
        <v>263</v>
      </c>
      <c r="Q292" s="111" t="s">
        <v>264</v>
      </c>
      <c r="R292" s="111" t="s">
        <v>265</v>
      </c>
      <c r="S292" s="111"/>
      <c r="T292" s="111" t="s">
        <v>266</v>
      </c>
      <c r="U292" s="111" t="s">
        <v>267</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138</v>
      </c>
      <c r="D293" s="112"/>
      <c r="E293" s="112"/>
      <c r="F293" s="96"/>
      <c r="G293" s="111"/>
      <c r="H293" s="111"/>
      <c r="I293" s="111"/>
      <c r="J293" s="113" t="s">
        <v>139</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527</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166</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167</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168</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169</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170</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171</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172</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173</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174</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203</v>
      </c>
      <c r="I306" s="217" t="s">
        <v>268</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269</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143</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253</v>
      </c>
      <c r="H309" s="127"/>
      <c r="I309" s="127"/>
      <c r="J309" s="127"/>
      <c r="K309" s="127"/>
      <c r="L309" s="127"/>
      <c r="M309" s="127"/>
      <c r="N309" s="127"/>
      <c r="O309" s="127"/>
      <c r="P309" s="127"/>
      <c r="Q309" s="127"/>
      <c r="R309" s="127"/>
      <c r="S309" s="127"/>
      <c r="T309" s="128"/>
      <c r="U309" s="128"/>
      <c r="V309" s="129" t="s">
        <v>144</v>
      </c>
      <c r="W309" s="130" t="s">
        <v>145</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hidden="1"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hidden="1"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135</v>
      </c>
      <c r="W313" s="86"/>
      <c r="X313" s="132"/>
    </row>
    <row r="314" spans="1:56" ht="13" hidden="1" customHeight="1" outlineLevel="1" collapsed="1" x14ac:dyDescent="0.35">
      <c r="A314" s="78"/>
      <c r="B314" s="131"/>
      <c r="C314" s="88"/>
      <c r="D314" s="88">
        <v>0</v>
      </c>
      <c r="E314" s="88" t="s">
        <v>1</v>
      </c>
      <c r="F314" s="89"/>
      <c r="G314" s="90" t="s">
        <v>270</v>
      </c>
      <c r="H314" s="91"/>
      <c r="I314" s="91"/>
      <c r="J314" s="91"/>
      <c r="K314" s="91"/>
      <c r="L314" s="91"/>
      <c r="M314" s="91"/>
      <c r="N314" s="91"/>
      <c r="O314" s="91"/>
      <c r="P314" s="91"/>
      <c r="Q314" s="91"/>
      <c r="R314" s="91"/>
      <c r="S314" s="92"/>
      <c r="T314" s="91"/>
      <c r="U314" s="93"/>
      <c r="V314" s="93"/>
      <c r="W314" s="94"/>
      <c r="X314" s="132"/>
    </row>
    <row r="315" spans="1:56" ht="13" hidden="1" customHeight="1" outlineLevel="1" x14ac:dyDescent="0.35">
      <c r="A315" s="78"/>
      <c r="B315" s="131"/>
      <c r="C315" s="88"/>
      <c r="D315" s="95"/>
      <c r="E315" s="96"/>
      <c r="F315" s="97"/>
      <c r="G315" s="98" t="s">
        <v>271</v>
      </c>
      <c r="H315" s="98"/>
      <c r="I315" s="98"/>
      <c r="J315" s="98"/>
      <c r="K315" s="98"/>
      <c r="L315" s="98"/>
      <c r="M315" s="98"/>
      <c r="N315" s="98"/>
      <c r="O315" s="98"/>
      <c r="P315" s="98"/>
      <c r="Q315" s="98"/>
      <c r="R315" s="98"/>
      <c r="S315" s="99"/>
      <c r="T315" s="100"/>
      <c r="U315" s="101"/>
      <c r="V315" s="101"/>
      <c r="W315" s="94"/>
      <c r="X315" s="132"/>
    </row>
    <row r="316" spans="1:56" ht="13" hidden="1"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hidden="1"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hidden="1"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hidden="1"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hidden="1" customHeight="1" outlineLevel="1" x14ac:dyDescent="0.35">
      <c r="A320" s="78"/>
      <c r="B320" s="131"/>
      <c r="C320" s="96"/>
      <c r="D320" s="96"/>
      <c r="E320" s="96"/>
      <c r="F320" s="96"/>
      <c r="G320" s="96"/>
      <c r="H320" s="96"/>
      <c r="I320" s="219"/>
      <c r="J320" s="219"/>
      <c r="K320" s="111"/>
      <c r="L320" s="475"/>
      <c r="M320" s="476"/>
      <c r="N320" s="476"/>
      <c r="O320" s="111"/>
      <c r="P320" s="111"/>
      <c r="Q320" s="111"/>
      <c r="R320" s="111"/>
      <c r="S320" s="111"/>
      <c r="T320" s="111"/>
      <c r="U320" s="111"/>
      <c r="V320" s="219"/>
      <c r="W320" s="94"/>
      <c r="X320" s="132"/>
    </row>
    <row r="321" spans="1:24" ht="13" hidden="1"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hidden="1" customHeight="1" outlineLevel="1" x14ac:dyDescent="0.35">
      <c r="A322" s="78"/>
      <c r="B322" s="131"/>
      <c r="C322" s="95" t="s">
        <v>138</v>
      </c>
      <c r="D322" s="112"/>
      <c r="E322" s="112"/>
      <c r="F322" s="96"/>
      <c r="G322" s="96"/>
      <c r="H322" s="96"/>
      <c r="I322" s="111"/>
      <c r="J322" s="220"/>
      <c r="K322" s="220"/>
      <c r="L322" s="155" t="s">
        <v>139</v>
      </c>
      <c r="M322" s="111"/>
      <c r="N322" s="111"/>
      <c r="O322" s="111"/>
      <c r="P322" s="111"/>
      <c r="Q322" s="111"/>
      <c r="R322" s="111"/>
      <c r="S322" s="111"/>
      <c r="T322" s="111"/>
      <c r="U322" s="111"/>
      <c r="V322" s="219"/>
      <c r="W322" s="94"/>
      <c r="X322" s="132"/>
    </row>
    <row r="323" spans="1:24" ht="5.15" hidden="1"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hidden="1" customHeight="1" outlineLevel="1" x14ac:dyDescent="0.35">
      <c r="A324" s="78"/>
      <c r="B324" s="131"/>
      <c r="C324" s="112"/>
      <c r="D324" s="112"/>
      <c r="E324" s="112"/>
      <c r="F324" s="114"/>
      <c r="G324" s="226" t="s">
        <v>272</v>
      </c>
      <c r="H324" s="223"/>
      <c r="I324" s="223"/>
      <c r="J324" s="224"/>
      <c r="K324" s="225"/>
      <c r="L324" s="225" t="s">
        <v>513</v>
      </c>
      <c r="M324" s="142" t="s">
        <v>528</v>
      </c>
      <c r="N324" s="142" t="s">
        <v>66</v>
      </c>
      <c r="O324" s="142" t="s">
        <v>67</v>
      </c>
      <c r="P324" s="142" t="s">
        <v>68</v>
      </c>
      <c r="Q324" s="142" t="s">
        <v>69</v>
      </c>
      <c r="R324" s="123"/>
      <c r="S324" s="123"/>
      <c r="T324" s="123"/>
      <c r="U324" s="123"/>
      <c r="V324" s="114"/>
      <c r="W324" s="94"/>
      <c r="X324" s="132"/>
    </row>
    <row r="325" spans="1:24" ht="13" hidden="1" customHeight="1" outlineLevel="1" x14ac:dyDescent="0.35">
      <c r="A325" s="78"/>
      <c r="B325" s="131"/>
      <c r="C325" s="112"/>
      <c r="D325" s="112"/>
      <c r="E325" s="112"/>
      <c r="F325" s="114"/>
      <c r="H325" s="223"/>
      <c r="I325" s="223"/>
      <c r="J325" s="225"/>
      <c r="K325" s="227" t="s">
        <v>273</v>
      </c>
      <c r="L325" s="139" t="s">
        <v>527</v>
      </c>
      <c r="M325" s="451">
        <v>5.5</v>
      </c>
      <c r="N325" s="451">
        <v>7.5</v>
      </c>
      <c r="O325" s="451">
        <v>8</v>
      </c>
      <c r="P325" s="451">
        <v>10</v>
      </c>
      <c r="Q325" s="451">
        <v>10</v>
      </c>
      <c r="R325" s="123"/>
      <c r="S325" s="123"/>
      <c r="T325" s="123"/>
      <c r="U325" s="123"/>
      <c r="V325" s="114"/>
      <c r="W325" s="94"/>
      <c r="X325" s="132"/>
    </row>
    <row r="326" spans="1:24" ht="13" hidden="1" customHeight="1" outlineLevel="1" x14ac:dyDescent="0.35">
      <c r="A326" s="78"/>
      <c r="B326" s="131"/>
      <c r="C326" s="112"/>
      <c r="D326" s="112"/>
      <c r="E326" s="112"/>
      <c r="F326" s="114"/>
      <c r="G326" s="226"/>
      <c r="H326" s="223"/>
      <c r="I326" s="223"/>
      <c r="J326" s="225"/>
      <c r="K326" s="225"/>
      <c r="L326" s="139" t="s">
        <v>166</v>
      </c>
      <c r="M326" s="451">
        <v>5.5</v>
      </c>
      <c r="N326" s="451">
        <v>7.5</v>
      </c>
      <c r="O326" s="451">
        <v>8</v>
      </c>
      <c r="P326" s="451">
        <v>10</v>
      </c>
      <c r="Q326" s="451">
        <v>10</v>
      </c>
      <c r="R326" s="123"/>
      <c r="S326" s="123"/>
      <c r="T326" s="123"/>
      <c r="U326" s="123"/>
      <c r="V326" s="114"/>
      <c r="W326" s="94"/>
      <c r="X326" s="132"/>
    </row>
    <row r="327" spans="1:24" ht="13" hidden="1" customHeight="1" outlineLevel="1" x14ac:dyDescent="0.35">
      <c r="A327" s="78"/>
      <c r="B327" s="131"/>
      <c r="C327" s="112"/>
      <c r="D327" s="112"/>
      <c r="E327" s="112"/>
      <c r="F327" s="114"/>
      <c r="G327" s="226"/>
      <c r="H327" s="223"/>
      <c r="I327" s="223"/>
      <c r="J327" s="225"/>
      <c r="K327" s="225"/>
      <c r="L327" s="139" t="s">
        <v>167</v>
      </c>
      <c r="M327" s="451">
        <v>5.5</v>
      </c>
      <c r="N327" s="451">
        <v>7.5</v>
      </c>
      <c r="O327" s="451">
        <v>8</v>
      </c>
      <c r="P327" s="451">
        <v>10</v>
      </c>
      <c r="Q327" s="451">
        <v>10</v>
      </c>
      <c r="R327" s="123"/>
      <c r="S327" s="123"/>
      <c r="T327" s="123"/>
      <c r="U327" s="123"/>
      <c r="V327" s="114"/>
      <c r="W327" s="94"/>
      <c r="X327" s="132"/>
    </row>
    <row r="328" spans="1:24" ht="13" hidden="1" customHeight="1" outlineLevel="1" x14ac:dyDescent="0.35">
      <c r="A328" s="78"/>
      <c r="B328" s="131"/>
      <c r="C328" s="112"/>
      <c r="D328" s="112"/>
      <c r="E328" s="112"/>
      <c r="F328" s="114"/>
      <c r="G328" s="226"/>
      <c r="H328" s="223"/>
      <c r="I328" s="223"/>
      <c r="J328" s="225"/>
      <c r="K328" s="225"/>
      <c r="L328" s="139" t="s">
        <v>168</v>
      </c>
      <c r="M328" s="451">
        <v>5.5</v>
      </c>
      <c r="N328" s="451">
        <v>7.5</v>
      </c>
      <c r="O328" s="451">
        <v>8</v>
      </c>
      <c r="P328" s="451">
        <v>10</v>
      </c>
      <c r="Q328" s="451">
        <v>10</v>
      </c>
      <c r="R328" s="123"/>
      <c r="S328" s="123"/>
      <c r="T328" s="123"/>
      <c r="U328" s="123"/>
      <c r="V328" s="114"/>
      <c r="W328" s="94"/>
      <c r="X328" s="132"/>
    </row>
    <row r="329" spans="1:24" ht="13" hidden="1" customHeight="1" outlineLevel="1" x14ac:dyDescent="0.35">
      <c r="A329" s="78"/>
      <c r="B329" s="131"/>
      <c r="C329" s="112"/>
      <c r="D329" s="112"/>
      <c r="E329" s="112"/>
      <c r="F329" s="114"/>
      <c r="G329" s="226"/>
      <c r="H329" s="223"/>
      <c r="I329" s="223"/>
      <c r="J329" s="225"/>
      <c r="K329" s="225"/>
      <c r="L329" s="139" t="s">
        <v>169</v>
      </c>
      <c r="M329" s="451">
        <v>5.5</v>
      </c>
      <c r="N329" s="451">
        <v>7.5</v>
      </c>
      <c r="O329" s="451">
        <v>8</v>
      </c>
      <c r="P329" s="451">
        <v>10</v>
      </c>
      <c r="Q329" s="451">
        <v>10</v>
      </c>
      <c r="R329" s="123"/>
      <c r="S329" s="123"/>
      <c r="T329" s="123"/>
      <c r="U329" s="123"/>
      <c r="V329" s="114"/>
      <c r="W329" s="94"/>
      <c r="X329" s="132"/>
    </row>
    <row r="330" spans="1:24" ht="13" hidden="1" customHeight="1" outlineLevel="1" x14ac:dyDescent="0.35">
      <c r="A330" s="78"/>
      <c r="B330" s="131"/>
      <c r="C330" s="112"/>
      <c r="D330" s="112"/>
      <c r="E330" s="112"/>
      <c r="F330" s="114"/>
      <c r="G330" s="226"/>
      <c r="H330" s="223"/>
      <c r="I330" s="223"/>
      <c r="J330" s="225"/>
      <c r="K330" s="225"/>
      <c r="L330" s="139" t="s">
        <v>170</v>
      </c>
      <c r="M330" s="451">
        <v>5.5</v>
      </c>
      <c r="N330" s="451">
        <v>7.5</v>
      </c>
      <c r="O330" s="451">
        <v>8</v>
      </c>
      <c r="P330" s="451">
        <v>10</v>
      </c>
      <c r="Q330" s="451">
        <v>10</v>
      </c>
      <c r="R330" s="123"/>
      <c r="S330" s="123"/>
      <c r="T330" s="123"/>
      <c r="U330" s="123"/>
      <c r="V330" s="114"/>
      <c r="W330" s="94"/>
      <c r="X330" s="132"/>
    </row>
    <row r="331" spans="1:24" ht="13" hidden="1" customHeight="1" outlineLevel="1" x14ac:dyDescent="0.35">
      <c r="A331" s="78"/>
      <c r="B331" s="131"/>
      <c r="C331" s="112"/>
      <c r="D331" s="112"/>
      <c r="E331" s="112"/>
      <c r="F331" s="114"/>
      <c r="G331" s="226"/>
      <c r="H331" s="223"/>
      <c r="I331" s="223"/>
      <c r="J331" s="225"/>
      <c r="K331" s="225"/>
      <c r="L331" s="139" t="s">
        <v>171</v>
      </c>
      <c r="M331" s="451">
        <v>5.5</v>
      </c>
      <c r="N331" s="451">
        <v>7.5</v>
      </c>
      <c r="O331" s="451">
        <v>8</v>
      </c>
      <c r="P331" s="451">
        <v>10</v>
      </c>
      <c r="Q331" s="451">
        <v>10</v>
      </c>
      <c r="R331" s="123"/>
      <c r="S331" s="123"/>
      <c r="T331" s="123"/>
      <c r="U331" s="123"/>
      <c r="V331" s="114"/>
      <c r="W331" s="94"/>
      <c r="X331" s="132"/>
    </row>
    <row r="332" spans="1:24" ht="13" hidden="1" customHeight="1" outlineLevel="1" x14ac:dyDescent="0.35">
      <c r="A332" s="78"/>
      <c r="B332" s="131"/>
      <c r="C332" s="112"/>
      <c r="D332" s="112"/>
      <c r="E332" s="112"/>
      <c r="F332" s="114"/>
      <c r="G332" s="226"/>
      <c r="H332" s="223"/>
      <c r="I332" s="223"/>
      <c r="J332" s="225"/>
      <c r="K332" s="225"/>
      <c r="L332" s="139" t="s">
        <v>172</v>
      </c>
      <c r="M332" s="451">
        <v>5.5</v>
      </c>
      <c r="N332" s="451">
        <v>7.5</v>
      </c>
      <c r="O332" s="451">
        <v>8</v>
      </c>
      <c r="P332" s="451">
        <v>10</v>
      </c>
      <c r="Q332" s="451">
        <v>10</v>
      </c>
      <c r="R332" s="123"/>
      <c r="S332" s="123"/>
      <c r="T332" s="123"/>
      <c r="U332" s="123"/>
      <c r="V332" s="114"/>
      <c r="W332" s="94"/>
      <c r="X332" s="132"/>
    </row>
    <row r="333" spans="1:24" ht="13" hidden="1" customHeight="1" outlineLevel="1" x14ac:dyDescent="0.35">
      <c r="A333" s="78"/>
      <c r="B333" s="131"/>
      <c r="C333" s="112"/>
      <c r="D333" s="112"/>
      <c r="E333" s="112"/>
      <c r="F333" s="114"/>
      <c r="G333" s="226"/>
      <c r="H333" s="223"/>
      <c r="I333" s="223"/>
      <c r="J333" s="225"/>
      <c r="K333" s="225"/>
      <c r="L333" s="139" t="s">
        <v>173</v>
      </c>
      <c r="M333" s="451">
        <v>5.5</v>
      </c>
      <c r="N333" s="451">
        <v>7.5</v>
      </c>
      <c r="O333" s="451">
        <v>8</v>
      </c>
      <c r="P333" s="451">
        <v>10</v>
      </c>
      <c r="Q333" s="451">
        <v>10</v>
      </c>
      <c r="R333" s="123"/>
      <c r="S333" s="123"/>
      <c r="T333" s="123"/>
      <c r="U333" s="123"/>
      <c r="V333" s="114"/>
      <c r="W333" s="94"/>
      <c r="X333" s="132"/>
    </row>
    <row r="334" spans="1:24" ht="13" hidden="1" customHeight="1" outlineLevel="1" x14ac:dyDescent="0.35">
      <c r="A334" s="78"/>
      <c r="B334" s="131"/>
      <c r="C334" s="112"/>
      <c r="D334" s="112"/>
      <c r="E334" s="112"/>
      <c r="F334" s="114"/>
      <c r="G334" s="226"/>
      <c r="H334" s="223"/>
      <c r="I334" s="223"/>
      <c r="J334" s="225"/>
      <c r="K334" s="225"/>
      <c r="L334" s="139" t="s">
        <v>174</v>
      </c>
      <c r="M334" s="451">
        <v>5.5</v>
      </c>
      <c r="N334" s="451">
        <v>7.5</v>
      </c>
      <c r="O334" s="451">
        <v>8</v>
      </c>
      <c r="P334" s="451">
        <v>10</v>
      </c>
      <c r="Q334" s="451">
        <v>10</v>
      </c>
      <c r="R334" s="123"/>
      <c r="S334" s="123"/>
      <c r="T334" s="123"/>
      <c r="U334" s="123"/>
      <c r="V334" s="114"/>
      <c r="W334" s="94"/>
      <c r="X334" s="132"/>
    </row>
    <row r="335" spans="1:24" ht="13" hidden="1"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hidden="1"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hidden="1" customHeight="1" outlineLevel="1" x14ac:dyDescent="0.35">
      <c r="A337" s="78"/>
      <c r="B337" s="131"/>
      <c r="C337" s="95" t="s">
        <v>143</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35">
      <c r="A338" s="78"/>
      <c r="B338" s="131"/>
      <c r="C338" s="125"/>
      <c r="D338" s="125"/>
      <c r="E338" s="125"/>
      <c r="F338" s="125"/>
      <c r="G338" s="126" t="s">
        <v>270</v>
      </c>
      <c r="H338" s="127"/>
      <c r="I338" s="127"/>
      <c r="J338" s="127"/>
      <c r="K338" s="127"/>
      <c r="L338" s="127"/>
      <c r="M338" s="127"/>
      <c r="N338" s="127"/>
      <c r="O338" s="127"/>
      <c r="P338" s="127"/>
      <c r="Q338" s="127"/>
      <c r="R338" s="127"/>
      <c r="S338" s="127"/>
      <c r="T338" s="128"/>
      <c r="U338" s="128"/>
      <c r="V338" s="129" t="s">
        <v>144</v>
      </c>
      <c r="W338" s="130" t="s">
        <v>145</v>
      </c>
      <c r="X338" s="132"/>
    </row>
    <row r="339" spans="1:56" ht="12"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customHeight="1" outlineLevel="1" collapsed="1" x14ac:dyDescent="0.35">
      <c r="A343" s="143"/>
      <c r="B343" s="79"/>
      <c r="C343" s="88"/>
      <c r="D343" s="88">
        <v>53658.706903201055</v>
      </c>
      <c r="E343" s="88" t="s">
        <v>1</v>
      </c>
      <c r="F343" s="147"/>
      <c r="G343" s="148" t="s">
        <v>274</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customHeight="1" outlineLevel="1" x14ac:dyDescent="0.35">
      <c r="A344" s="143"/>
      <c r="B344" s="79"/>
      <c r="C344" s="88"/>
      <c r="D344" s="95"/>
      <c r="E344" s="96"/>
      <c r="F344" s="147"/>
      <c r="G344" s="147" t="s">
        <v>275</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customHeight="1" outlineLevel="1" x14ac:dyDescent="0.35">
      <c r="A349" s="143"/>
      <c r="B349" s="79"/>
      <c r="C349" s="96"/>
      <c r="D349" s="96"/>
      <c r="E349" s="96"/>
      <c r="F349" s="96"/>
      <c r="G349" s="96"/>
      <c r="H349" s="96" t="s">
        <v>276</v>
      </c>
      <c r="I349" s="96"/>
      <c r="J349" s="111" t="s">
        <v>277</v>
      </c>
      <c r="K349" s="111" t="s">
        <v>278</v>
      </c>
      <c r="L349" s="111" t="s">
        <v>279</v>
      </c>
      <c r="M349" s="111" t="s">
        <v>280</v>
      </c>
      <c r="N349" s="111" t="s">
        <v>279</v>
      </c>
      <c r="O349" s="111" t="s">
        <v>281</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customHeight="1" outlineLevel="1" x14ac:dyDescent="0.35">
      <c r="A350" s="143"/>
      <c r="B350" s="79"/>
      <c r="C350" s="112"/>
      <c r="D350" s="112"/>
      <c r="E350" s="112"/>
      <c r="F350" s="96"/>
      <c r="G350" s="96"/>
      <c r="H350" s="96"/>
      <c r="I350" s="96"/>
      <c r="J350" s="111" t="s">
        <v>282</v>
      </c>
      <c r="K350" s="111" t="s">
        <v>283</v>
      </c>
      <c r="L350" s="111" t="s">
        <v>284</v>
      </c>
      <c r="M350" s="111" t="s">
        <v>285</v>
      </c>
      <c r="N350" s="111" t="s">
        <v>286</v>
      </c>
      <c r="O350" s="111" t="s">
        <v>287</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customHeight="1" outlineLevel="1" x14ac:dyDescent="0.35">
      <c r="A351" s="143"/>
      <c r="B351" s="79"/>
      <c r="C351" s="112"/>
      <c r="D351" s="112"/>
      <c r="E351" s="112"/>
      <c r="F351" s="96"/>
      <c r="G351" s="96"/>
      <c r="H351" s="96"/>
      <c r="I351" s="96"/>
      <c r="J351" s="113" t="s">
        <v>139</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customHeight="1" outlineLevel="1" x14ac:dyDescent="0.35">
      <c r="A353" s="143"/>
      <c r="B353" s="79"/>
      <c r="C353" s="112"/>
      <c r="D353" s="112"/>
      <c r="E353" s="112"/>
      <c r="F353" s="156"/>
      <c r="G353" s="120"/>
      <c r="H353" s="229" t="s">
        <v>527</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customHeight="1" outlineLevel="1" x14ac:dyDescent="0.35">
      <c r="A354" s="143"/>
      <c r="B354" s="79"/>
      <c r="C354" s="112"/>
      <c r="D354" s="112"/>
      <c r="E354" s="112"/>
      <c r="F354" s="156"/>
      <c r="G354" s="120"/>
      <c r="H354" s="229" t="s">
        <v>166</v>
      </c>
      <c r="I354" s="120"/>
      <c r="J354" s="133">
        <v>0.8</v>
      </c>
      <c r="K354" s="230"/>
      <c r="L354" s="231"/>
      <c r="M354" s="160">
        <v>450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customHeight="1" outlineLevel="1" x14ac:dyDescent="0.35">
      <c r="A355" s="143"/>
      <c r="B355" s="79"/>
      <c r="C355" s="112"/>
      <c r="D355" s="112"/>
      <c r="E355" s="112"/>
      <c r="F355" s="164"/>
      <c r="G355" s="120"/>
      <c r="H355" s="229" t="s">
        <v>167</v>
      </c>
      <c r="I355" s="120"/>
      <c r="J355" s="133">
        <v>0.8</v>
      </c>
      <c r="K355" s="230"/>
      <c r="L355" s="231"/>
      <c r="M355" s="160">
        <v>550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customHeight="1" outlineLevel="1" x14ac:dyDescent="0.35">
      <c r="A356" s="143"/>
      <c r="B356" s="79"/>
      <c r="C356" s="112"/>
      <c r="D356" s="112"/>
      <c r="E356" s="112"/>
      <c r="F356" s="164"/>
      <c r="G356" s="120"/>
      <c r="H356" s="229" t="s">
        <v>168</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customHeight="1" outlineLevel="1" x14ac:dyDescent="0.35">
      <c r="A357" s="143"/>
      <c r="B357" s="79"/>
      <c r="C357" s="112"/>
      <c r="D357" s="112"/>
      <c r="E357" s="112"/>
      <c r="F357" s="164"/>
      <c r="G357" s="120"/>
      <c r="H357" s="229" t="s">
        <v>169</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customHeight="1" outlineLevel="1" x14ac:dyDescent="0.35">
      <c r="A358" s="143"/>
      <c r="B358" s="79"/>
      <c r="C358" s="112"/>
      <c r="D358" s="112"/>
      <c r="E358" s="112"/>
      <c r="F358" s="164"/>
      <c r="G358" s="120"/>
      <c r="H358" s="229" t="s">
        <v>170</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customHeight="1" outlineLevel="1" x14ac:dyDescent="0.35">
      <c r="A359" s="143"/>
      <c r="B359" s="79"/>
      <c r="C359" s="112"/>
      <c r="D359" s="112"/>
      <c r="E359" s="112"/>
      <c r="F359" s="164"/>
      <c r="G359" s="120"/>
      <c r="H359" s="229" t="s">
        <v>171</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customHeight="1" outlineLevel="1" x14ac:dyDescent="0.35">
      <c r="A360" s="143"/>
      <c r="B360" s="79"/>
      <c r="C360" s="112"/>
      <c r="D360" s="112"/>
      <c r="E360" s="112"/>
      <c r="F360" s="164"/>
      <c r="G360" s="120"/>
      <c r="H360" s="229" t="s">
        <v>172</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customHeight="1" outlineLevel="1" x14ac:dyDescent="0.35">
      <c r="A361" s="143"/>
      <c r="B361" s="79"/>
      <c r="C361" s="112"/>
      <c r="D361" s="112"/>
      <c r="E361" s="112"/>
      <c r="F361" s="164"/>
      <c r="G361" s="120"/>
      <c r="H361" s="229" t="s">
        <v>173</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customHeight="1" outlineLevel="1" x14ac:dyDescent="0.35">
      <c r="A362" s="143"/>
      <c r="B362" s="79"/>
      <c r="C362" s="112"/>
      <c r="D362" s="112"/>
      <c r="E362" s="112"/>
      <c r="F362" s="156"/>
      <c r="G362" s="120"/>
      <c r="H362" s="229" t="s">
        <v>174</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customHeight="1" outlineLevel="1" x14ac:dyDescent="0.35">
      <c r="A365" s="143"/>
      <c r="B365" s="79"/>
      <c r="C365" s="95" t="s">
        <v>143</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35">
      <c r="A366" s="143"/>
      <c r="B366" s="79"/>
      <c r="C366" s="125"/>
      <c r="D366" s="125"/>
      <c r="E366" s="125"/>
      <c r="F366" s="125"/>
      <c r="G366" s="126" t="s">
        <v>274</v>
      </c>
      <c r="H366" s="127"/>
      <c r="I366" s="127"/>
      <c r="J366" s="127"/>
      <c r="K366" s="127"/>
      <c r="L366" s="127"/>
      <c r="M366" s="127"/>
      <c r="N366" s="127"/>
      <c r="O366" s="127"/>
      <c r="P366" s="127"/>
      <c r="Q366" s="127"/>
      <c r="R366" s="127"/>
      <c r="S366" s="127"/>
      <c r="T366" s="128"/>
      <c r="U366" s="128"/>
      <c r="V366" s="128"/>
      <c r="W366" s="130" t="s">
        <v>145</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hidden="1"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hidden="1"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35">
      <c r="A371" s="143"/>
      <c r="B371" s="144"/>
      <c r="C371" s="88"/>
      <c r="D371" s="88">
        <v>9535.2401303751758</v>
      </c>
      <c r="E371" s="88" t="s">
        <v>1</v>
      </c>
      <c r="F371" s="147"/>
      <c r="G371" s="148" t="s">
        <v>288</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35">
      <c r="A372" s="143"/>
      <c r="B372" s="144"/>
      <c r="C372" s="88"/>
      <c r="D372" s="95"/>
      <c r="E372" s="96"/>
      <c r="F372" s="147"/>
      <c r="G372" s="147" t="s">
        <v>289</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35">
      <c r="A377" s="143"/>
      <c r="B377" s="144"/>
      <c r="C377" s="96"/>
      <c r="D377" s="96"/>
      <c r="E377" s="96"/>
      <c r="F377" s="96"/>
      <c r="G377" s="96"/>
      <c r="H377" s="96"/>
      <c r="I377" s="96"/>
      <c r="J377" s="96" t="s">
        <v>276</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35">
      <c r="A378" s="143"/>
      <c r="B378" s="144"/>
      <c r="C378" s="112"/>
      <c r="D378" s="112"/>
      <c r="E378" s="112"/>
      <c r="F378" s="96"/>
      <c r="G378" s="96"/>
      <c r="H378" s="96"/>
      <c r="I378" s="96"/>
      <c r="J378" s="111" t="s">
        <v>290</v>
      </c>
      <c r="K378" s="111" t="s">
        <v>528</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35">
      <c r="A379" s="143"/>
      <c r="B379" s="144"/>
      <c r="C379" s="112"/>
      <c r="D379" s="112"/>
      <c r="E379" s="112"/>
      <c r="F379" s="156"/>
      <c r="G379" s="120"/>
      <c r="H379" s="120"/>
      <c r="I379" s="120"/>
      <c r="J379" s="229" t="s">
        <v>527</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35">
      <c r="A380" s="143"/>
      <c r="B380" s="144"/>
      <c r="C380" s="112"/>
      <c r="D380" s="112"/>
      <c r="E380" s="112"/>
      <c r="F380" s="156"/>
      <c r="G380" s="120"/>
      <c r="H380" s="120"/>
      <c r="I380" s="120"/>
      <c r="J380" s="229" t="s">
        <v>166</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35">
      <c r="A381" s="143"/>
      <c r="B381" s="144"/>
      <c r="C381" s="112"/>
      <c r="D381" s="112"/>
      <c r="E381" s="112"/>
      <c r="F381" s="156"/>
      <c r="G381" s="120"/>
      <c r="H381" s="120"/>
      <c r="I381" s="120"/>
      <c r="J381" s="229" t="s">
        <v>167</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35">
      <c r="A382" s="143"/>
      <c r="B382" s="144"/>
      <c r="C382" s="112"/>
      <c r="D382" s="112"/>
      <c r="E382" s="112"/>
      <c r="F382" s="156"/>
      <c r="G382" s="120"/>
      <c r="H382" s="120"/>
      <c r="I382" s="120"/>
      <c r="J382" s="229" t="s">
        <v>168</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35">
      <c r="A383" s="143"/>
      <c r="B383" s="144"/>
      <c r="C383" s="112"/>
      <c r="D383" s="112"/>
      <c r="E383" s="112"/>
      <c r="F383" s="156"/>
      <c r="G383" s="120"/>
      <c r="H383" s="120"/>
      <c r="I383" s="120"/>
      <c r="J383" s="229" t="s">
        <v>169</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35">
      <c r="A384" s="143"/>
      <c r="B384" s="144"/>
      <c r="C384" s="112"/>
      <c r="D384" s="112"/>
      <c r="E384" s="112"/>
      <c r="F384" s="156"/>
      <c r="G384" s="120"/>
      <c r="H384" s="120"/>
      <c r="I384" s="120"/>
      <c r="J384" s="229" t="s">
        <v>170</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35">
      <c r="A385" s="143"/>
      <c r="B385" s="144"/>
      <c r="C385" s="112"/>
      <c r="D385" s="112"/>
      <c r="E385" s="112"/>
      <c r="F385" s="156"/>
      <c r="G385" s="120"/>
      <c r="H385" s="120"/>
      <c r="I385" s="120"/>
      <c r="J385" s="229" t="s">
        <v>171</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35">
      <c r="A386" s="143"/>
      <c r="B386" s="144"/>
      <c r="C386" s="112"/>
      <c r="D386" s="112"/>
      <c r="E386" s="112"/>
      <c r="F386" s="156"/>
      <c r="G386" s="120"/>
      <c r="H386" s="120"/>
      <c r="I386" s="120"/>
      <c r="J386" s="229" t="s">
        <v>172</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35">
      <c r="A387" s="143"/>
      <c r="B387" s="144"/>
      <c r="C387" s="112"/>
      <c r="D387" s="112"/>
      <c r="E387" s="112"/>
      <c r="F387" s="156"/>
      <c r="G387" s="120"/>
      <c r="H387" s="120"/>
      <c r="I387" s="120"/>
      <c r="J387" s="229" t="s">
        <v>173</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35">
      <c r="A388" s="143"/>
      <c r="B388" s="144"/>
      <c r="C388" s="112"/>
      <c r="D388" s="112"/>
      <c r="E388" s="112"/>
      <c r="F388" s="156"/>
      <c r="G388" s="120"/>
      <c r="H388" s="120"/>
      <c r="I388" s="120"/>
      <c r="J388" s="229" t="s">
        <v>174</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35">
      <c r="A389" s="143"/>
      <c r="B389" s="144"/>
      <c r="C389" s="112"/>
      <c r="D389" s="112"/>
      <c r="E389" s="112"/>
      <c r="F389" s="156"/>
      <c r="G389" s="120"/>
      <c r="H389" s="120" t="s">
        <v>291</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hidden="1"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35">
      <c r="A393" s="143"/>
      <c r="B393" s="144"/>
      <c r="C393" s="125"/>
      <c r="D393" s="125"/>
      <c r="E393" s="125"/>
      <c r="F393" s="125"/>
      <c r="G393" s="126" t="s">
        <v>288</v>
      </c>
      <c r="H393" s="127"/>
      <c r="I393" s="127"/>
      <c r="J393" s="127"/>
      <c r="K393" s="127"/>
      <c r="L393" s="127"/>
      <c r="M393" s="127"/>
      <c r="N393" s="127"/>
      <c r="O393" s="127"/>
      <c r="P393" s="127"/>
      <c r="Q393" s="127"/>
      <c r="R393" s="127"/>
      <c r="S393" s="127"/>
      <c r="T393" s="128"/>
      <c r="U393" s="128"/>
      <c r="V393" s="128"/>
      <c r="W393" s="130" t="s">
        <v>145</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hidden="1"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hidden="1"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135</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hidden="1" customHeight="1" outlineLevel="1" collapsed="1" x14ac:dyDescent="0.35">
      <c r="A398" s="143"/>
      <c r="B398" s="131"/>
      <c r="C398" s="88"/>
      <c r="D398" s="88">
        <v>0</v>
      </c>
      <c r="E398" s="88" t="s">
        <v>1</v>
      </c>
      <c r="F398" s="89"/>
      <c r="G398" s="90" t="s">
        <v>292</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hidden="1" customHeight="1" outlineLevel="1" x14ac:dyDescent="0.35">
      <c r="A399" s="143"/>
      <c r="B399" s="131"/>
      <c r="C399" s="88"/>
      <c r="D399" s="95"/>
      <c r="E399" s="96"/>
      <c r="F399" s="97"/>
      <c r="G399" s="98" t="s">
        <v>516</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hidden="1"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hidden="1" customHeight="1" outlineLevel="1" x14ac:dyDescent="0.35">
      <c r="A401" s="143"/>
      <c r="B401" s="131"/>
      <c r="C401" s="96">
        <v>1</v>
      </c>
      <c r="D401" s="95"/>
      <c r="E401" s="96"/>
      <c r="F401" s="104"/>
      <c r="G401" s="105" t="s">
        <v>304</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hidden="1"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hidden="1" customHeight="1" outlineLevel="1" x14ac:dyDescent="0.35">
      <c r="A403" s="143"/>
      <c r="B403" s="131"/>
      <c r="C403" s="96"/>
      <c r="D403" s="96"/>
      <c r="E403" s="96"/>
      <c r="F403" s="96"/>
      <c r="G403" s="96"/>
      <c r="H403" s="96"/>
      <c r="I403" s="96"/>
      <c r="J403" s="96"/>
      <c r="K403" s="96"/>
      <c r="L403" s="110"/>
      <c r="M403" s="136" t="s">
        <v>294</v>
      </c>
      <c r="N403" s="136"/>
      <c r="O403" s="136"/>
      <c r="P403" s="136"/>
      <c r="Q403" s="193" t="s">
        <v>500</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hidden="1" customHeight="1" outlineLevel="1" x14ac:dyDescent="0.35">
      <c r="A404" s="143"/>
      <c r="B404" s="131"/>
      <c r="C404" s="96"/>
      <c r="D404" s="96"/>
      <c r="E404" s="96"/>
      <c r="F404" s="96"/>
      <c r="G404" s="111"/>
      <c r="H404" s="111"/>
      <c r="I404" s="111"/>
      <c r="J404" s="111"/>
      <c r="K404" s="111"/>
      <c r="L404" s="111" t="s">
        <v>293</v>
      </c>
      <c r="M404" s="136" t="s">
        <v>499</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hidden="1" customHeight="1" outlineLevel="1" x14ac:dyDescent="0.35">
      <c r="A405" s="143"/>
      <c r="B405" s="131"/>
      <c r="C405" s="112"/>
      <c r="D405" s="112"/>
      <c r="E405" s="112"/>
      <c r="F405" s="96"/>
      <c r="G405" s="111"/>
      <c r="H405" s="111"/>
      <c r="I405" s="111"/>
      <c r="J405" s="111"/>
      <c r="K405" s="170" t="s">
        <v>197</v>
      </c>
      <c r="L405" s="170" t="s">
        <v>295</v>
      </c>
      <c r="M405" s="170" t="s">
        <v>259</v>
      </c>
      <c r="N405" s="170" t="s">
        <v>515</v>
      </c>
      <c r="O405" s="170" t="s">
        <v>514</v>
      </c>
      <c r="P405" s="170" t="s">
        <v>258</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hidden="1" customHeight="1" outlineLevel="1" x14ac:dyDescent="0.35">
      <c r="A406" s="143"/>
      <c r="B406" s="131"/>
      <c r="C406" s="112"/>
      <c r="D406" s="112"/>
      <c r="E406" s="112"/>
      <c r="F406" s="114"/>
      <c r="G406" s="233"/>
      <c r="H406" s="234"/>
      <c r="I406" s="179"/>
      <c r="J406" s="179"/>
      <c r="K406" s="208" t="s">
        <v>527</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hidden="1" customHeight="1" outlineLevel="1" x14ac:dyDescent="0.35">
      <c r="A407" s="143"/>
      <c r="B407" s="131"/>
      <c r="C407" s="112"/>
      <c r="D407" s="112"/>
      <c r="E407" s="112"/>
      <c r="F407" s="114"/>
      <c r="G407" s="139"/>
      <c r="H407" s="139"/>
      <c r="I407" s="116"/>
      <c r="J407" s="116"/>
      <c r="K407" s="172" t="s">
        <v>166</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hidden="1" customHeight="1" outlineLevel="1" x14ac:dyDescent="0.35">
      <c r="A408" s="143"/>
      <c r="B408" s="131"/>
      <c r="C408" s="112"/>
      <c r="D408" s="112"/>
      <c r="E408" s="112"/>
      <c r="F408" s="114"/>
      <c r="G408" s="139"/>
      <c r="H408" s="139"/>
      <c r="I408" s="116"/>
      <c r="J408" s="116"/>
      <c r="K408" s="172" t="s">
        <v>167</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hidden="1" customHeight="1" outlineLevel="1" x14ac:dyDescent="0.35">
      <c r="A409" s="143"/>
      <c r="B409" s="131"/>
      <c r="C409" s="112"/>
      <c r="D409" s="112"/>
      <c r="E409" s="112"/>
      <c r="F409" s="114"/>
      <c r="G409" s="139"/>
      <c r="H409" s="139"/>
      <c r="I409" s="116"/>
      <c r="J409" s="116"/>
      <c r="K409" s="172" t="s">
        <v>168</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hidden="1" customHeight="1" outlineLevel="1" x14ac:dyDescent="0.35">
      <c r="A410" s="143"/>
      <c r="B410" s="131"/>
      <c r="C410" s="112"/>
      <c r="D410" s="112"/>
      <c r="E410" s="112"/>
      <c r="F410" s="114"/>
      <c r="G410" s="139"/>
      <c r="H410" s="139"/>
      <c r="I410" s="116"/>
      <c r="J410" s="116"/>
      <c r="K410" s="172" t="s">
        <v>169</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hidden="1" customHeight="1" outlineLevel="1" x14ac:dyDescent="0.35">
      <c r="A411" s="143"/>
      <c r="B411" s="131"/>
      <c r="C411" s="112"/>
      <c r="D411" s="112"/>
      <c r="E411" s="112"/>
      <c r="F411" s="114"/>
      <c r="G411" s="139"/>
      <c r="H411" s="139"/>
      <c r="I411" s="116"/>
      <c r="J411" s="116"/>
      <c r="K411" s="172" t="s">
        <v>170</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hidden="1" customHeight="1" outlineLevel="1" x14ac:dyDescent="0.35">
      <c r="A412" s="143"/>
      <c r="B412" s="131"/>
      <c r="C412" s="112"/>
      <c r="D412" s="112"/>
      <c r="E412" s="112"/>
      <c r="F412" s="114"/>
      <c r="G412" s="139"/>
      <c r="H412" s="139"/>
      <c r="I412" s="123"/>
      <c r="J412" s="123"/>
      <c r="K412" s="235" t="s">
        <v>171</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hidden="1" customHeight="1" outlineLevel="1" x14ac:dyDescent="0.35">
      <c r="A413" s="143"/>
      <c r="B413" s="131"/>
      <c r="C413" s="112"/>
      <c r="D413" s="112"/>
      <c r="E413" s="112"/>
      <c r="F413" s="114"/>
      <c r="G413" s="139"/>
      <c r="H413" s="139"/>
      <c r="I413" s="123"/>
      <c r="J413" s="123"/>
      <c r="K413" s="235" t="s">
        <v>172</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hidden="1" customHeight="1" outlineLevel="1" x14ac:dyDescent="0.35">
      <c r="A414" s="143"/>
      <c r="B414" s="131"/>
      <c r="C414" s="112"/>
      <c r="D414" s="112"/>
      <c r="E414" s="112"/>
      <c r="F414" s="114"/>
      <c r="G414" s="139"/>
      <c r="H414" s="139"/>
      <c r="I414" s="123"/>
      <c r="J414" s="123"/>
      <c r="K414" s="235" t="s">
        <v>173</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hidden="1" customHeight="1" outlineLevel="1" x14ac:dyDescent="0.35">
      <c r="A415" s="143"/>
      <c r="B415" s="131"/>
      <c r="C415" s="112"/>
      <c r="D415" s="112"/>
      <c r="E415" s="112"/>
      <c r="F415" s="114"/>
      <c r="G415" s="183"/>
      <c r="H415" s="183"/>
      <c r="I415" s="182"/>
      <c r="J415" s="182"/>
      <c r="K415" s="210" t="s">
        <v>174</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hidden="1"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hidden="1" customHeight="1" outlineLevel="1" x14ac:dyDescent="0.35">
      <c r="A417" s="143"/>
      <c r="B417" s="131"/>
      <c r="C417" s="95" t="s">
        <v>143</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35">
      <c r="A418" s="143"/>
      <c r="B418" s="131"/>
      <c r="C418" s="125"/>
      <c r="D418" s="125"/>
      <c r="E418" s="125"/>
      <c r="F418" s="125"/>
      <c r="G418" s="126" t="s">
        <v>292</v>
      </c>
      <c r="H418" s="127"/>
      <c r="I418" s="127"/>
      <c r="J418" s="127"/>
      <c r="K418" s="127"/>
      <c r="L418" s="127"/>
      <c r="M418" s="127"/>
      <c r="N418" s="127"/>
      <c r="O418" s="127"/>
      <c r="P418" s="127"/>
      <c r="Q418" s="127"/>
      <c r="R418" s="127"/>
      <c r="S418" s="127"/>
      <c r="T418" s="128"/>
      <c r="U418" s="128"/>
      <c r="V418" s="129" t="s">
        <v>144</v>
      </c>
      <c r="W418" s="130" t="s">
        <v>145</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opLeftCell="A469" zoomScale="80" zoomScaleNormal="80" workbookViewId="0">
      <selection activeCell="L47" sqref="L47"/>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492</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3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445</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115</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116</v>
      </c>
      <c r="I32" s="409">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124</v>
      </c>
      <c r="I37" s="410">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117</v>
      </c>
      <c r="I39" s="409">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446</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123</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122</v>
      </c>
      <c r="I43" s="361" t="s">
        <v>125</v>
      </c>
      <c r="J43" s="361" t="s">
        <v>129</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301</v>
      </c>
      <c r="I48" s="409">
        <v>25</v>
      </c>
      <c r="J48" s="409">
        <v>250</v>
      </c>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118</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119</v>
      </c>
      <c r="I58" s="456">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120</v>
      </c>
      <c r="I60" s="409">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121</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122</v>
      </c>
      <c r="I64" s="361" t="s">
        <v>113</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302</v>
      </c>
      <c r="I77" s="410">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303</v>
      </c>
      <c r="I79" s="409">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315</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316</v>
      </c>
      <c r="I82" s="409">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528</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297</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443</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442</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479</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35">
      <c r="A112" s="4"/>
      <c r="B112" s="5"/>
      <c r="C112" s="16"/>
      <c r="D112" s="16"/>
      <c r="E112" s="16"/>
      <c r="F112" s="16"/>
      <c r="G112" s="16"/>
      <c r="H112" s="482" t="s">
        <v>484</v>
      </c>
      <c r="I112" s="482"/>
      <c r="J112" s="482"/>
      <c r="K112" s="348"/>
      <c r="L112" s="365"/>
      <c r="M112" s="481" t="s">
        <v>354</v>
      </c>
      <c r="N112" s="481"/>
      <c r="O112" s="481"/>
      <c r="P112" s="365"/>
      <c r="Q112" s="365"/>
      <c r="R112" s="365"/>
      <c r="S112" s="365"/>
      <c r="T112" s="365"/>
      <c r="U112" s="348"/>
      <c r="V112" s="348"/>
      <c r="W112" s="15"/>
      <c r="X112" s="6"/>
      <c r="Y112" s="6"/>
      <c r="Z112" s="6"/>
    </row>
    <row r="113" spans="1:26" ht="12" customHeight="1" outlineLevel="1" x14ac:dyDescent="0.3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4.5" outlineLevel="1" x14ac:dyDescent="0.3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4.5" outlineLevel="1" x14ac:dyDescent="0.3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4.5" outlineLevel="1" x14ac:dyDescent="0.3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4.5" outlineLevel="1" x14ac:dyDescent="0.3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4.5" outlineLevel="1" x14ac:dyDescent="0.3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4.5" outlineLevel="1" x14ac:dyDescent="0.3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4.5" outlineLevel="1" x14ac:dyDescent="0.35">
      <c r="A122" s="4"/>
      <c r="B122" s="5"/>
      <c r="C122" s="16"/>
      <c r="D122" s="16"/>
      <c r="E122" s="16"/>
      <c r="F122" s="25"/>
      <c r="G122" s="7" t="s">
        <v>301</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4.5" outlineLevel="1" x14ac:dyDescent="0.3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4.5" outlineLevel="1" x14ac:dyDescent="0.3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4.5" outlineLevel="1" x14ac:dyDescent="0.3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4.5" outlineLevel="1" x14ac:dyDescent="0.3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4.5" outlineLevel="1" x14ac:dyDescent="0.3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4.5" outlineLevel="1" x14ac:dyDescent="0.35">
      <c r="A129" s="4"/>
      <c r="B129" s="5"/>
      <c r="C129" s="16"/>
      <c r="D129" s="16"/>
      <c r="E129" s="16"/>
      <c r="F129" s="25"/>
      <c r="G129" s="26" t="s">
        <v>473</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4.5" outlineLevel="1" x14ac:dyDescent="0.35">
      <c r="A130" s="4"/>
      <c r="B130" s="5"/>
      <c r="C130" s="16"/>
      <c r="D130" s="16"/>
      <c r="E130" s="16"/>
      <c r="F130" s="25"/>
      <c r="G130" s="7" t="s">
        <v>474</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4.5" outlineLevel="1" x14ac:dyDescent="0.35">
      <c r="A131" s="4"/>
      <c r="B131" s="5"/>
      <c r="C131" s="16"/>
      <c r="D131" s="16"/>
      <c r="E131" s="16"/>
      <c r="F131" s="25"/>
      <c r="G131" s="7" t="s">
        <v>311</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4.5" outlineLevel="1" x14ac:dyDescent="0.35">
      <c r="A132" s="4"/>
      <c r="B132" s="5"/>
      <c r="C132" s="16"/>
      <c r="D132" s="16"/>
      <c r="E132" s="16"/>
      <c r="F132" s="25"/>
      <c r="G132" s="26" t="s">
        <v>475</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4.5" outlineLevel="1" x14ac:dyDescent="0.3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4.5" outlineLevel="1" x14ac:dyDescent="0.35">
      <c r="A134" s="4"/>
      <c r="B134" s="5"/>
      <c r="C134" s="16"/>
      <c r="D134" s="16"/>
      <c r="E134" s="16"/>
      <c r="F134" s="25"/>
      <c r="G134" s="26" t="s">
        <v>476</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4.5" outlineLevel="1" x14ac:dyDescent="0.35">
      <c r="A135" s="4"/>
      <c r="B135" s="5"/>
      <c r="C135" s="16"/>
      <c r="D135" s="16"/>
      <c r="E135" s="16"/>
      <c r="F135" s="25"/>
      <c r="G135" s="26" t="s">
        <v>310</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4.5" outlineLevel="1" x14ac:dyDescent="0.35">
      <c r="A136" s="4"/>
      <c r="B136" s="5"/>
      <c r="C136" s="16"/>
      <c r="D136" s="16"/>
      <c r="E136" s="16"/>
      <c r="F136" s="25"/>
      <c r="G136" s="26" t="s">
        <v>477</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4.5" outlineLevel="1" x14ac:dyDescent="0.35">
      <c r="A137" s="4"/>
      <c r="B137" s="5"/>
      <c r="C137" s="16"/>
      <c r="D137" s="16"/>
      <c r="E137" s="16"/>
      <c r="F137" s="25"/>
      <c r="G137" s="25" t="s">
        <v>308</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4.5" outlineLevel="1" x14ac:dyDescent="0.35">
      <c r="A138" s="4"/>
      <c r="B138" s="5"/>
      <c r="C138" s="16"/>
      <c r="D138" s="16"/>
      <c r="E138" s="16"/>
      <c r="F138" s="25"/>
      <c r="G138" s="25" t="s">
        <v>478</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4.5" outlineLevel="1" x14ac:dyDescent="0.35">
      <c r="A139" s="4"/>
      <c r="B139" s="5"/>
      <c r="C139" s="16"/>
      <c r="D139" s="16"/>
      <c r="E139" s="16"/>
      <c r="F139" s="25"/>
      <c r="G139" s="7" t="s">
        <v>309</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353</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346</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t="s">
        <v>71</v>
      </c>
      <c r="I156" s="285" t="s">
        <v>542</v>
      </c>
      <c r="J156" s="291" t="s">
        <v>528</v>
      </c>
      <c r="K156" s="291" t="s">
        <v>66</v>
      </c>
      <c r="L156" s="291" t="s">
        <v>67</v>
      </c>
      <c r="M156" s="291" t="s">
        <v>68</v>
      </c>
      <c r="N156" s="291" t="s">
        <v>69</v>
      </c>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4.5" outlineLevel="1" x14ac:dyDescent="0.3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4.5" outlineLevel="1" x14ac:dyDescent="0.35">
      <c r="A159" s="274"/>
      <c r="B159" s="275"/>
      <c r="C159" s="285"/>
      <c r="D159" s="285"/>
      <c r="E159" s="285"/>
      <c r="F159" s="293"/>
      <c r="G159" s="294"/>
      <c r="H159" s="294" t="s">
        <v>73</v>
      </c>
      <c r="I159" s="294" t="s">
        <v>473</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4.5" outlineLevel="1" x14ac:dyDescent="0.35">
      <c r="A160" s="274"/>
      <c r="B160" s="275"/>
      <c r="C160" s="285"/>
      <c r="D160" s="285"/>
      <c r="E160" s="285"/>
      <c r="F160" s="293"/>
      <c r="G160" s="294"/>
      <c r="H160" s="294" t="s">
        <v>73</v>
      </c>
      <c r="I160" s="80" t="s">
        <v>474</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4.5" outlineLevel="1" x14ac:dyDescent="0.35">
      <c r="A161" s="274"/>
      <c r="B161" s="275"/>
      <c r="C161" s="285"/>
      <c r="D161" s="285"/>
      <c r="E161" s="285"/>
      <c r="F161" s="293"/>
      <c r="G161" s="294"/>
      <c r="H161" s="294" t="s">
        <v>73</v>
      </c>
      <c r="I161" s="80" t="s">
        <v>311</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4.5" outlineLevel="1" x14ac:dyDescent="0.35">
      <c r="A162" s="274"/>
      <c r="B162" s="275"/>
      <c r="C162" s="285"/>
      <c r="D162" s="285"/>
      <c r="E162" s="285"/>
      <c r="F162" s="293"/>
      <c r="G162" s="294"/>
      <c r="H162" s="294" t="s">
        <v>73</v>
      </c>
      <c r="I162" s="294" t="s">
        <v>475</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4.5" outlineLevel="1" x14ac:dyDescent="0.3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4.5" outlineLevel="1" x14ac:dyDescent="0.35">
      <c r="A164" s="274"/>
      <c r="B164" s="275"/>
      <c r="C164" s="285"/>
      <c r="D164" s="285"/>
      <c r="E164" s="285"/>
      <c r="F164" s="293"/>
      <c r="G164" s="294"/>
      <c r="H164" s="294" t="s">
        <v>73</v>
      </c>
      <c r="I164" s="294" t="s">
        <v>476</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4.5" outlineLevel="1" x14ac:dyDescent="0.35">
      <c r="A165" s="274"/>
      <c r="B165" s="275"/>
      <c r="C165" s="285"/>
      <c r="D165" s="285"/>
      <c r="E165" s="285"/>
      <c r="F165" s="293"/>
      <c r="G165" s="294"/>
      <c r="H165" s="294" t="s">
        <v>73</v>
      </c>
      <c r="I165" s="294" t="s">
        <v>310</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4.5" outlineLevel="1" x14ac:dyDescent="0.35">
      <c r="A166" s="274"/>
      <c r="B166" s="275"/>
      <c r="C166" s="285"/>
      <c r="D166" s="285"/>
      <c r="E166" s="285"/>
      <c r="F166" s="293"/>
      <c r="G166" s="294"/>
      <c r="H166" s="294" t="s">
        <v>73</v>
      </c>
      <c r="I166" s="294" t="s">
        <v>477</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4.5" outlineLevel="1" x14ac:dyDescent="0.35">
      <c r="A167" s="274"/>
      <c r="B167" s="275"/>
      <c r="C167" s="285"/>
      <c r="D167" s="285"/>
      <c r="E167" s="285"/>
      <c r="F167" s="293"/>
      <c r="G167" s="294"/>
      <c r="H167" s="294" t="s">
        <v>73</v>
      </c>
      <c r="I167" s="293" t="s">
        <v>308</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4.5" outlineLevel="1" x14ac:dyDescent="0.35">
      <c r="A168" s="274"/>
      <c r="B168" s="275"/>
      <c r="C168" s="285"/>
      <c r="D168" s="285"/>
      <c r="E168" s="285"/>
      <c r="F168" s="293"/>
      <c r="G168" s="294"/>
      <c r="H168" s="294" t="s">
        <v>73</v>
      </c>
      <c r="I168" s="293" t="s">
        <v>478</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4.5" outlineLevel="1" x14ac:dyDescent="0.35">
      <c r="A169" s="274"/>
      <c r="B169" s="275"/>
      <c r="C169" s="285"/>
      <c r="D169" s="285"/>
      <c r="E169" s="285"/>
      <c r="F169" s="293"/>
      <c r="G169" s="294"/>
      <c r="H169" s="294" t="s">
        <v>73</v>
      </c>
      <c r="I169" s="80" t="s">
        <v>309</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4.5" outlineLevel="1" x14ac:dyDescent="0.3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4.5" outlineLevel="1" x14ac:dyDescent="0.35">
      <c r="A171" s="4"/>
      <c r="B171" s="5"/>
      <c r="C171" s="16"/>
      <c r="D171" s="16"/>
      <c r="E171" s="16"/>
      <c r="F171" s="25"/>
      <c r="G171" s="26"/>
      <c r="H171" s="267" t="s">
        <v>71</v>
      </c>
      <c r="I171" s="267" t="s">
        <v>542</v>
      </c>
      <c r="J171" s="256" t="s">
        <v>528</v>
      </c>
      <c r="K171" s="256" t="s">
        <v>66</v>
      </c>
      <c r="L171" s="256" t="s">
        <v>67</v>
      </c>
      <c r="M171" s="256" t="s">
        <v>68</v>
      </c>
      <c r="N171" s="256" t="s">
        <v>69</v>
      </c>
      <c r="O171" s="273"/>
      <c r="P171" s="61"/>
      <c r="Q171" s="61"/>
      <c r="R171" s="61"/>
      <c r="S171" s="61"/>
      <c r="T171" s="61"/>
      <c r="U171" s="61"/>
      <c r="V171" s="59"/>
      <c r="W171" s="15"/>
      <c r="X171" s="6"/>
      <c r="Y171" s="6"/>
      <c r="Z171" s="6"/>
    </row>
    <row r="172" spans="1:26" ht="14.5" outlineLevel="1" x14ac:dyDescent="0.35">
      <c r="A172" s="4"/>
      <c r="B172" s="5"/>
      <c r="C172" s="16"/>
      <c r="D172" s="16"/>
      <c r="E172" s="16"/>
      <c r="F172" s="25"/>
      <c r="G172" s="26" t="s">
        <v>354</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4.5" outlineLevel="1" x14ac:dyDescent="0.3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4.5" outlineLevel="1" x14ac:dyDescent="0.35">
      <c r="A174" s="274"/>
      <c r="B174" s="275"/>
      <c r="C174" s="285"/>
      <c r="D174" s="285"/>
      <c r="E174" s="285"/>
      <c r="F174" s="293"/>
      <c r="G174" s="294"/>
      <c r="H174" s="294" t="s">
        <v>73</v>
      </c>
      <c r="I174" s="294" t="s">
        <v>473</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4.5" outlineLevel="1" x14ac:dyDescent="0.35">
      <c r="A175" s="274"/>
      <c r="B175" s="275"/>
      <c r="C175" s="285"/>
      <c r="D175" s="285"/>
      <c r="E175" s="285"/>
      <c r="F175" s="293"/>
      <c r="G175" s="294"/>
      <c r="H175" s="294" t="s">
        <v>73</v>
      </c>
      <c r="I175" s="80" t="s">
        <v>474</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4.5" outlineLevel="1" x14ac:dyDescent="0.35">
      <c r="A176" s="274"/>
      <c r="B176" s="275"/>
      <c r="C176" s="285"/>
      <c r="D176" s="285"/>
      <c r="E176" s="285"/>
      <c r="F176" s="293"/>
      <c r="G176" s="294"/>
      <c r="H176" s="294" t="s">
        <v>73</v>
      </c>
      <c r="I176" s="80" t="s">
        <v>311</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4.5" outlineLevel="1" x14ac:dyDescent="0.35">
      <c r="A177" s="274"/>
      <c r="B177" s="275"/>
      <c r="C177" s="285"/>
      <c r="D177" s="285"/>
      <c r="E177" s="285"/>
      <c r="F177" s="293"/>
      <c r="G177" s="294"/>
      <c r="H177" s="294" t="s">
        <v>73</v>
      </c>
      <c r="I177" s="294" t="s">
        <v>475</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4.5" outlineLevel="1" x14ac:dyDescent="0.3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4.5" outlineLevel="1" x14ac:dyDescent="0.35">
      <c r="A179" s="274"/>
      <c r="B179" s="275"/>
      <c r="C179" s="285"/>
      <c r="D179" s="285"/>
      <c r="E179" s="285"/>
      <c r="F179" s="293"/>
      <c r="G179" s="294"/>
      <c r="H179" s="294" t="s">
        <v>73</v>
      </c>
      <c r="I179" s="294" t="s">
        <v>476</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4.5" outlineLevel="1" x14ac:dyDescent="0.35">
      <c r="A180" s="274"/>
      <c r="B180" s="275"/>
      <c r="C180" s="285"/>
      <c r="D180" s="285"/>
      <c r="E180" s="285"/>
      <c r="F180" s="293"/>
      <c r="G180" s="294"/>
      <c r="H180" s="294" t="s">
        <v>73</v>
      </c>
      <c r="I180" s="294" t="s">
        <v>310</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4.5" outlineLevel="1" x14ac:dyDescent="0.35">
      <c r="A181" s="274"/>
      <c r="B181" s="275"/>
      <c r="C181" s="285"/>
      <c r="D181" s="285"/>
      <c r="E181" s="285"/>
      <c r="F181" s="293"/>
      <c r="G181" s="294"/>
      <c r="H181" s="294" t="s">
        <v>73</v>
      </c>
      <c r="I181" s="294" t="s">
        <v>477</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4.5" outlineLevel="1" x14ac:dyDescent="0.35">
      <c r="A182" s="274"/>
      <c r="B182" s="275"/>
      <c r="C182" s="285"/>
      <c r="D182" s="285"/>
      <c r="E182" s="285"/>
      <c r="F182" s="293"/>
      <c r="G182" s="294"/>
      <c r="H182" s="294" t="s">
        <v>73</v>
      </c>
      <c r="I182" s="293" t="s">
        <v>308</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4.5" outlineLevel="1" x14ac:dyDescent="0.35">
      <c r="A183" s="274"/>
      <c r="B183" s="275"/>
      <c r="C183" s="285"/>
      <c r="D183" s="285"/>
      <c r="E183" s="285"/>
      <c r="F183" s="293"/>
      <c r="G183" s="294"/>
      <c r="H183" s="294" t="s">
        <v>73</v>
      </c>
      <c r="I183" s="293" t="s">
        <v>478</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4.5" outlineLevel="1" x14ac:dyDescent="0.35">
      <c r="A184" s="274"/>
      <c r="B184" s="275"/>
      <c r="C184" s="285"/>
      <c r="D184" s="285"/>
      <c r="E184" s="285"/>
      <c r="F184" s="293"/>
      <c r="G184" s="294"/>
      <c r="H184" s="294" t="s">
        <v>73</v>
      </c>
      <c r="I184" s="80" t="s">
        <v>309</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3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15" customHeight="1" outlineLevel="1" x14ac:dyDescent="0.3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5" customHeight="1" outlineLevel="1" x14ac:dyDescent="0.3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3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3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15" customHeight="1" outlineLevel="1" thickBot="1" x14ac:dyDescent="0.4">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15" customHeight="1" outlineLevel="1" x14ac:dyDescent="0.3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35">
      <c r="A192" s="4"/>
      <c r="B192" s="5"/>
      <c r="C192" s="11"/>
      <c r="D192" s="11"/>
      <c r="E192" s="11" t="s">
        <v>1</v>
      </c>
      <c r="F192" s="12"/>
      <c r="G192" s="13" t="s">
        <v>456</v>
      </c>
      <c r="H192" s="12"/>
      <c r="I192" s="12"/>
      <c r="J192" s="12"/>
      <c r="K192" s="12"/>
      <c r="L192" s="12" t="s">
        <v>495</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35">
      <c r="A193" s="4"/>
      <c r="B193" s="5"/>
      <c r="C193" s="11"/>
      <c r="D193" s="11"/>
      <c r="E193" s="16"/>
      <c r="F193" s="12"/>
      <c r="G193" s="17"/>
      <c r="H193" s="12"/>
      <c r="I193" s="367" t="s">
        <v>457</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35">
      <c r="A194" s="4"/>
      <c r="B194" s="5"/>
      <c r="C194" s="16"/>
      <c r="D194" s="11"/>
      <c r="E194" s="16"/>
      <c r="F194" s="12"/>
      <c r="G194" s="12"/>
      <c r="H194" s="12"/>
      <c r="I194" s="12"/>
      <c r="J194" s="12"/>
      <c r="K194" s="12"/>
      <c r="L194" s="32" t="s">
        <v>493</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35">
      <c r="A195" s="4"/>
      <c r="B195" s="5"/>
      <c r="C195" s="19">
        <v>0</v>
      </c>
      <c r="D195" s="11"/>
      <c r="E195" s="16"/>
      <c r="F195" s="12"/>
      <c r="G195" s="20"/>
      <c r="H195" s="12"/>
      <c r="I195" s="12"/>
      <c r="J195" s="12"/>
      <c r="K195" s="12"/>
      <c r="L195" s="32" t="s">
        <v>494</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35">
      <c r="A196" s="4"/>
      <c r="B196" s="5"/>
      <c r="C196" s="16"/>
      <c r="D196" s="16"/>
      <c r="E196" s="16"/>
      <c r="F196" s="16"/>
      <c r="G196" s="16"/>
      <c r="H196" s="16"/>
      <c r="I196" s="365"/>
      <c r="J196" s="365"/>
      <c r="K196" s="365"/>
      <c r="L196" s="365"/>
      <c r="M196" s="365"/>
      <c r="N196" s="368" t="s">
        <v>472</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35">
      <c r="A197" s="4"/>
      <c r="B197" s="5"/>
      <c r="C197" s="16"/>
      <c r="D197" s="16"/>
      <c r="E197" s="16"/>
      <c r="F197" s="16"/>
      <c r="G197" s="16"/>
      <c r="H197" s="16"/>
      <c r="I197" s="16" t="s">
        <v>346</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35">
      <c r="A198" s="4"/>
      <c r="B198" s="5"/>
      <c r="C198" s="16"/>
      <c r="D198" s="16"/>
      <c r="E198" s="16"/>
      <c r="F198" s="16"/>
      <c r="G198" s="16"/>
      <c r="H198" s="16"/>
      <c r="I198" s="16"/>
      <c r="J198" s="16"/>
      <c r="K198" s="16"/>
      <c r="L198" s="16"/>
      <c r="M198" s="365" t="s">
        <v>469</v>
      </c>
      <c r="N198" s="16" t="s">
        <v>465</v>
      </c>
      <c r="O198" s="16" t="s">
        <v>465</v>
      </c>
      <c r="P198" s="16" t="s">
        <v>465</v>
      </c>
      <c r="Q198" s="369" t="s">
        <v>467</v>
      </c>
      <c r="R198" s="369" t="s">
        <v>467</v>
      </c>
      <c r="S198" s="369" t="s">
        <v>467</v>
      </c>
      <c r="T198" s="365" t="s">
        <v>468</v>
      </c>
      <c r="U198" s="365" t="s">
        <v>468</v>
      </c>
      <c r="V198" s="365" t="s">
        <v>468</v>
      </c>
      <c r="W198" s="365" t="s">
        <v>468</v>
      </c>
      <c r="X198" s="365" t="s">
        <v>485</v>
      </c>
      <c r="Y198" s="365" t="s">
        <v>485</v>
      </c>
      <c r="Z198" s="365" t="s">
        <v>485</v>
      </c>
      <c r="AA198" s="365" t="s">
        <v>485</v>
      </c>
      <c r="AB198" s="15"/>
      <c r="AC198" s="6"/>
      <c r="AD198" s="6"/>
      <c r="AE198" s="6"/>
    </row>
    <row r="199" spans="1:31" ht="12" customHeight="1" outlineLevel="1" x14ac:dyDescent="0.35">
      <c r="A199" s="4"/>
      <c r="B199" s="5"/>
      <c r="C199" s="16"/>
      <c r="D199" s="16"/>
      <c r="E199" s="16"/>
      <c r="F199" s="16"/>
      <c r="G199" s="22" t="s">
        <v>463</v>
      </c>
      <c r="H199" s="22" t="s">
        <v>462</v>
      </c>
      <c r="I199" s="22" t="s">
        <v>460</v>
      </c>
      <c r="J199" s="22" t="s">
        <v>461</v>
      </c>
      <c r="K199" s="22" t="s">
        <v>459</v>
      </c>
      <c r="L199" s="22" t="s">
        <v>458</v>
      </c>
      <c r="M199" s="22" t="s">
        <v>464</v>
      </c>
      <c r="N199" s="22" t="s">
        <v>453</v>
      </c>
      <c r="O199" s="22" t="s">
        <v>454</v>
      </c>
      <c r="P199" s="22" t="s">
        <v>455</v>
      </c>
      <c r="Q199" s="22" t="s">
        <v>439</v>
      </c>
      <c r="R199" s="22" t="s">
        <v>440</v>
      </c>
      <c r="S199" s="22" t="s">
        <v>441</v>
      </c>
      <c r="T199" s="23" t="s">
        <v>480</v>
      </c>
      <c r="U199" s="23" t="s">
        <v>481</v>
      </c>
      <c r="V199" s="23" t="s">
        <v>72</v>
      </c>
      <c r="W199" s="23" t="s">
        <v>482</v>
      </c>
      <c r="X199" s="23" t="s">
        <v>480</v>
      </c>
      <c r="Y199" s="23" t="s">
        <v>481</v>
      </c>
      <c r="Z199" s="23" t="s">
        <v>72</v>
      </c>
      <c r="AA199" s="23" t="s">
        <v>482</v>
      </c>
      <c r="AB199" s="15"/>
      <c r="AC199" s="6"/>
      <c r="AD199" s="6"/>
      <c r="AE199" s="6"/>
    </row>
    <row r="200" spans="1:31" ht="14.5" outlineLevel="1" x14ac:dyDescent="0.3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4.5" outlineLevel="1" x14ac:dyDescent="0.35">
      <c r="A201" s="4"/>
      <c r="B201" s="5"/>
      <c r="C201" s="16"/>
      <c r="D201" s="16"/>
      <c r="E201" s="16"/>
      <c r="F201" s="25"/>
      <c r="G201" s="414" t="s">
        <v>490</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4.5" outlineLevel="1" x14ac:dyDescent="0.35">
      <c r="A202" s="4"/>
      <c r="B202" s="5"/>
      <c r="C202" s="16"/>
      <c r="D202" s="16"/>
      <c r="E202" s="16"/>
      <c r="F202" s="25"/>
      <c r="G202" s="414" t="s">
        <v>23</v>
      </c>
      <c r="H202" s="414" t="s">
        <v>490</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4.5" outlineLevel="1" x14ac:dyDescent="0.35">
      <c r="A203" s="4"/>
      <c r="B203" s="5"/>
      <c r="C203" s="16"/>
      <c r="D203" s="16"/>
      <c r="E203" s="16"/>
      <c r="F203" s="25"/>
      <c r="G203" s="414" t="s">
        <v>490</v>
      </c>
      <c r="H203" s="414" t="s">
        <v>490</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4.5" outlineLevel="1" x14ac:dyDescent="0.35">
      <c r="A204" s="4"/>
      <c r="B204" s="5"/>
      <c r="C204" s="16"/>
      <c r="D204" s="16"/>
      <c r="E204" s="16"/>
      <c r="F204" s="25"/>
      <c r="G204" s="414" t="s">
        <v>490</v>
      </c>
      <c r="H204" s="414" t="s">
        <v>490</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4.5" outlineLevel="1" x14ac:dyDescent="0.35">
      <c r="A205" s="4"/>
      <c r="B205" s="5"/>
      <c r="C205" s="16"/>
      <c r="D205" s="16"/>
      <c r="E205" s="16"/>
      <c r="F205" s="25"/>
      <c r="G205" s="414" t="s">
        <v>490</v>
      </c>
      <c r="H205" s="414" t="s">
        <v>490</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4.5" outlineLevel="1" x14ac:dyDescent="0.3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3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3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15" customHeight="1" outlineLevel="1" x14ac:dyDescent="0.3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5" customHeight="1" outlineLevel="1" x14ac:dyDescent="0.3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3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3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15" customHeight="1" outlineLevel="1" thickBot="1" x14ac:dyDescent="0.4">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15" customHeight="1" outlineLevel="1" x14ac:dyDescent="0.3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35">
      <c r="A215" s="4"/>
      <c r="B215" s="5"/>
      <c r="C215" s="11"/>
      <c r="D215" s="11"/>
      <c r="E215" s="11" t="s">
        <v>1</v>
      </c>
      <c r="F215" s="12"/>
      <c r="G215" s="13" t="s">
        <v>466</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35">
      <c r="A216" s="4"/>
      <c r="B216" s="5"/>
      <c r="C216" s="11"/>
      <c r="D216" s="11"/>
      <c r="E216" s="16"/>
      <c r="F216" s="12"/>
      <c r="G216" s="17"/>
      <c r="H216" s="12"/>
      <c r="I216" s="353" t="s">
        <v>442</v>
      </c>
      <c r="J216" s="12"/>
      <c r="K216" s="12"/>
      <c r="L216" s="12"/>
      <c r="M216" s="12"/>
      <c r="N216" s="12"/>
      <c r="O216" s="12"/>
      <c r="P216" s="12"/>
      <c r="Q216" s="12"/>
      <c r="R216" s="12"/>
      <c r="S216" s="14"/>
      <c r="T216" s="18"/>
      <c r="U216" s="14"/>
      <c r="V216" s="14"/>
      <c r="W216" s="15"/>
      <c r="X216" s="6"/>
      <c r="Y216" s="6"/>
      <c r="Z216" s="6"/>
    </row>
    <row r="217" spans="1:47" ht="12" customHeight="1" outlineLevel="1" x14ac:dyDescent="0.35">
      <c r="A217" s="4"/>
      <c r="B217" s="5"/>
      <c r="C217" s="16"/>
      <c r="D217" s="11"/>
      <c r="E217" s="16"/>
      <c r="F217" s="12"/>
      <c r="G217" s="12"/>
      <c r="H217" s="12"/>
      <c r="I217" s="12" t="s">
        <v>491</v>
      </c>
      <c r="J217" s="12"/>
      <c r="K217" s="12"/>
      <c r="L217" s="12"/>
      <c r="M217" s="12"/>
      <c r="N217" s="12"/>
      <c r="O217" s="12"/>
      <c r="P217" s="12"/>
      <c r="Q217" s="12"/>
      <c r="R217" s="12"/>
      <c r="S217" s="14"/>
      <c r="T217" s="18"/>
      <c r="U217" s="14"/>
      <c r="V217" s="14"/>
      <c r="W217" s="15"/>
      <c r="X217" s="6"/>
      <c r="Y217" s="6"/>
      <c r="Z217" s="6"/>
    </row>
    <row r="218" spans="1:47" ht="12" customHeight="1" outlineLevel="1" x14ac:dyDescent="0.3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3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3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35">
      <c r="A221" s="4"/>
      <c r="B221" s="5"/>
      <c r="C221" s="16"/>
      <c r="D221" s="16"/>
      <c r="E221" s="16"/>
      <c r="F221" s="16"/>
      <c r="G221" s="16"/>
      <c r="H221" s="16"/>
      <c r="I221" s="16" t="s">
        <v>470</v>
      </c>
      <c r="J221" s="16" t="s">
        <v>470</v>
      </c>
      <c r="K221" s="16" t="s">
        <v>470</v>
      </c>
      <c r="L221" s="365" t="s">
        <v>471</v>
      </c>
      <c r="M221" s="365" t="s">
        <v>471</v>
      </c>
      <c r="N221" s="365" t="s">
        <v>471</v>
      </c>
      <c r="O221" s="16"/>
      <c r="P221" s="16"/>
      <c r="Q221" s="16"/>
      <c r="R221" s="16"/>
      <c r="S221" s="16"/>
      <c r="T221" s="16"/>
      <c r="U221" s="16"/>
      <c r="V221" s="16"/>
      <c r="W221" s="15"/>
      <c r="X221" s="6"/>
      <c r="Y221" s="6"/>
      <c r="Z221" s="6"/>
    </row>
    <row r="222" spans="1:47" ht="12" customHeight="1" outlineLevel="1" x14ac:dyDescent="0.35">
      <c r="A222" s="4"/>
      <c r="B222" s="5"/>
      <c r="C222" s="16"/>
      <c r="D222" s="16"/>
      <c r="E222" s="16"/>
      <c r="F222" s="16"/>
      <c r="G222" s="16"/>
      <c r="H222" s="16" t="s">
        <v>458</v>
      </c>
      <c r="I222" s="22" t="s">
        <v>453</v>
      </c>
      <c r="J222" s="22" t="s">
        <v>454</v>
      </c>
      <c r="K222" s="22" t="s">
        <v>455</v>
      </c>
      <c r="L222" s="22" t="s">
        <v>439</v>
      </c>
      <c r="M222" s="22" t="s">
        <v>440</v>
      </c>
      <c r="N222" s="22" t="s">
        <v>441</v>
      </c>
      <c r="O222" s="22"/>
      <c r="P222" s="22"/>
      <c r="Q222" s="22"/>
      <c r="R222" s="22"/>
      <c r="S222" s="22"/>
      <c r="T222" s="22"/>
      <c r="U222" s="22"/>
      <c r="V222" s="22"/>
      <c r="W222" s="15"/>
      <c r="X222" s="6"/>
      <c r="Y222" s="6"/>
      <c r="Z222" s="6"/>
    </row>
    <row r="223" spans="1:47" ht="14.5" outlineLevel="1" x14ac:dyDescent="0.3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4.5" outlineLevel="1" x14ac:dyDescent="0.3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4.5" outlineLevel="1" x14ac:dyDescent="0.3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4.5" outlineLevel="1" x14ac:dyDescent="0.3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4.5" outlineLevel="1" x14ac:dyDescent="0.3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4.5" outlineLevel="1" x14ac:dyDescent="0.3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4.5" outlineLevel="1" x14ac:dyDescent="0.3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4.5" outlineLevel="1" x14ac:dyDescent="0.35">
      <c r="A230" s="4"/>
      <c r="B230" s="5"/>
      <c r="C230" s="16"/>
      <c r="D230" s="16"/>
      <c r="E230" s="16"/>
      <c r="F230" s="25"/>
      <c r="G230" s="25"/>
      <c r="H230" s="25" t="s">
        <v>301</v>
      </c>
      <c r="I230" s="411">
        <v>0</v>
      </c>
      <c r="J230" s="411">
        <v>0</v>
      </c>
      <c r="K230" s="411">
        <v>0</v>
      </c>
      <c r="L230" s="411">
        <v>0</v>
      </c>
      <c r="M230" s="411">
        <v>0</v>
      </c>
      <c r="N230" s="411">
        <v>0</v>
      </c>
      <c r="Q230" s="25"/>
      <c r="R230" s="25"/>
      <c r="S230" s="25"/>
      <c r="T230" s="25"/>
      <c r="U230" s="25"/>
      <c r="V230" s="25"/>
      <c r="W230" s="15"/>
      <c r="X230" s="6"/>
      <c r="Y230" s="6"/>
      <c r="Z230" s="6"/>
    </row>
    <row r="231" spans="1:26" ht="14.5" outlineLevel="1" x14ac:dyDescent="0.3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4.5" outlineLevel="1" x14ac:dyDescent="0.3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4.5" outlineLevel="1" x14ac:dyDescent="0.3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4.5" outlineLevel="1" x14ac:dyDescent="0.3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4.5" outlineLevel="1" x14ac:dyDescent="0.3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4.5" outlineLevel="1" x14ac:dyDescent="0.3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4.5" outlineLevel="1" x14ac:dyDescent="0.35">
      <c r="A237" s="4"/>
      <c r="B237" s="5"/>
      <c r="C237" s="16"/>
      <c r="D237" s="16"/>
      <c r="E237" s="16"/>
      <c r="F237" s="25"/>
      <c r="G237" s="25"/>
      <c r="H237" s="26" t="s">
        <v>473</v>
      </c>
      <c r="I237" s="411">
        <v>30</v>
      </c>
      <c r="J237" s="411">
        <v>30</v>
      </c>
      <c r="K237" s="411">
        <v>30</v>
      </c>
      <c r="L237" s="411">
        <v>30</v>
      </c>
      <c r="M237" s="411">
        <v>30</v>
      </c>
      <c r="N237" s="411">
        <v>30</v>
      </c>
      <c r="Q237" s="25"/>
      <c r="R237" s="25"/>
      <c r="S237" s="25"/>
      <c r="T237" s="25"/>
      <c r="U237" s="25"/>
      <c r="V237" s="25"/>
      <c r="W237" s="15"/>
      <c r="X237" s="6"/>
      <c r="Y237" s="6"/>
      <c r="Z237" s="6"/>
    </row>
    <row r="238" spans="1:26" ht="14.5" outlineLevel="1" x14ac:dyDescent="0.35">
      <c r="A238" s="4"/>
      <c r="B238" s="5"/>
      <c r="C238" s="16"/>
      <c r="D238" s="16"/>
      <c r="E238" s="16"/>
      <c r="F238" s="25"/>
      <c r="G238" s="25"/>
      <c r="H238" s="7" t="s">
        <v>474</v>
      </c>
      <c r="I238" s="411">
        <v>30</v>
      </c>
      <c r="J238" s="411">
        <v>30</v>
      </c>
      <c r="K238" s="411">
        <v>30</v>
      </c>
      <c r="L238" s="411">
        <v>30</v>
      </c>
      <c r="M238" s="411">
        <v>30</v>
      </c>
      <c r="N238" s="411">
        <v>30</v>
      </c>
      <c r="Q238" s="25"/>
      <c r="R238" s="25"/>
      <c r="S238" s="25"/>
      <c r="T238" s="25"/>
      <c r="U238" s="25"/>
      <c r="V238" s="25"/>
      <c r="W238" s="15"/>
      <c r="X238" s="6"/>
      <c r="Y238" s="6"/>
      <c r="Z238" s="6"/>
    </row>
    <row r="239" spans="1:26" ht="14.5" outlineLevel="1" x14ac:dyDescent="0.35">
      <c r="A239" s="4"/>
      <c r="B239" s="5"/>
      <c r="C239" s="16"/>
      <c r="D239" s="16"/>
      <c r="E239" s="16"/>
      <c r="F239" s="25"/>
      <c r="G239" s="25"/>
      <c r="H239" s="7" t="s">
        <v>311</v>
      </c>
      <c r="I239" s="411">
        <v>30</v>
      </c>
      <c r="J239" s="411">
        <v>30</v>
      </c>
      <c r="K239" s="411">
        <v>30</v>
      </c>
      <c r="L239" s="411">
        <v>30</v>
      </c>
      <c r="M239" s="411">
        <v>30</v>
      </c>
      <c r="N239" s="411">
        <v>30</v>
      </c>
      <c r="Q239" s="25"/>
      <c r="R239" s="25"/>
      <c r="S239" s="25"/>
      <c r="T239" s="25"/>
      <c r="U239" s="25"/>
      <c r="V239" s="25"/>
      <c r="W239" s="15"/>
      <c r="X239" s="6"/>
      <c r="Y239" s="6"/>
      <c r="Z239" s="6"/>
    </row>
    <row r="240" spans="1:26" ht="14.5" outlineLevel="1" x14ac:dyDescent="0.35">
      <c r="A240" s="4"/>
      <c r="B240" s="5"/>
      <c r="C240" s="16"/>
      <c r="D240" s="16"/>
      <c r="E240" s="16"/>
      <c r="F240" s="25"/>
      <c r="G240" s="25"/>
      <c r="H240" s="26" t="s">
        <v>475</v>
      </c>
      <c r="I240" s="411">
        <v>30</v>
      </c>
      <c r="J240" s="411">
        <v>30</v>
      </c>
      <c r="K240" s="411">
        <v>30</v>
      </c>
      <c r="L240" s="411">
        <v>30</v>
      </c>
      <c r="M240" s="411">
        <v>30</v>
      </c>
      <c r="N240" s="411">
        <v>30</v>
      </c>
      <c r="Q240" s="25"/>
      <c r="R240" s="25"/>
      <c r="S240" s="25"/>
      <c r="T240" s="25"/>
      <c r="U240" s="25"/>
      <c r="V240" s="25"/>
      <c r="W240" s="15"/>
      <c r="X240" s="6"/>
      <c r="Y240" s="6"/>
      <c r="Z240" s="6"/>
    </row>
    <row r="241" spans="1:42" ht="14.5" outlineLevel="1" x14ac:dyDescent="0.3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4.5" outlineLevel="1" x14ac:dyDescent="0.35">
      <c r="A242" s="4"/>
      <c r="B242" s="5"/>
      <c r="C242" s="16"/>
      <c r="D242" s="16"/>
      <c r="E242" s="16"/>
      <c r="F242" s="25"/>
      <c r="G242" s="25"/>
      <c r="H242" s="26" t="s">
        <v>476</v>
      </c>
      <c r="I242" s="411">
        <v>30</v>
      </c>
      <c r="J242" s="411">
        <v>30</v>
      </c>
      <c r="K242" s="411">
        <v>30</v>
      </c>
      <c r="L242" s="411">
        <v>30</v>
      </c>
      <c r="M242" s="411">
        <v>30</v>
      </c>
      <c r="N242" s="411">
        <v>30</v>
      </c>
      <c r="Q242" s="25"/>
      <c r="R242" s="25"/>
      <c r="S242" s="25"/>
      <c r="T242" s="25"/>
      <c r="U242" s="25"/>
      <c r="V242" s="25"/>
      <c r="W242" s="15"/>
      <c r="X242" s="6"/>
      <c r="Y242" s="6"/>
      <c r="Z242" s="6"/>
    </row>
    <row r="243" spans="1:42" ht="14.5" outlineLevel="1" x14ac:dyDescent="0.35">
      <c r="A243" s="4"/>
      <c r="B243" s="5"/>
      <c r="C243" s="16"/>
      <c r="D243" s="16"/>
      <c r="E243" s="16"/>
      <c r="F243" s="25"/>
      <c r="G243" s="25"/>
      <c r="H243" s="26" t="s">
        <v>310</v>
      </c>
      <c r="I243" s="411">
        <v>30</v>
      </c>
      <c r="J243" s="411">
        <v>30</v>
      </c>
      <c r="K243" s="411">
        <v>30</v>
      </c>
      <c r="L243" s="411">
        <v>30</v>
      </c>
      <c r="M243" s="411">
        <v>30</v>
      </c>
      <c r="N243" s="411">
        <v>30</v>
      </c>
      <c r="Q243" s="25"/>
      <c r="R243" s="25"/>
      <c r="S243" s="25"/>
      <c r="T243" s="25"/>
      <c r="U243" s="25"/>
      <c r="V243" s="25"/>
      <c r="W243" s="15"/>
      <c r="X243" s="6"/>
      <c r="Y243" s="6"/>
      <c r="Z243" s="6"/>
    </row>
    <row r="244" spans="1:42" ht="14.5" outlineLevel="1" x14ac:dyDescent="0.35">
      <c r="A244" s="4"/>
      <c r="B244" s="5"/>
      <c r="C244" s="16"/>
      <c r="D244" s="16"/>
      <c r="E244" s="16"/>
      <c r="F244" s="25"/>
      <c r="G244" s="25"/>
      <c r="H244" s="26" t="s">
        <v>477</v>
      </c>
      <c r="I244" s="411">
        <v>30</v>
      </c>
      <c r="J244" s="411">
        <v>30</v>
      </c>
      <c r="K244" s="411">
        <v>30</v>
      </c>
      <c r="L244" s="411">
        <v>30</v>
      </c>
      <c r="M244" s="411">
        <v>30</v>
      </c>
      <c r="N244" s="411">
        <v>30</v>
      </c>
      <c r="Q244" s="25"/>
      <c r="R244" s="25"/>
      <c r="S244" s="25"/>
      <c r="T244" s="25"/>
      <c r="U244" s="25"/>
      <c r="V244" s="25"/>
      <c r="W244" s="15"/>
      <c r="X244" s="6"/>
      <c r="Y244" s="6"/>
      <c r="Z244" s="6"/>
    </row>
    <row r="245" spans="1:42" ht="14.5" outlineLevel="1" x14ac:dyDescent="0.35">
      <c r="A245" s="4"/>
      <c r="B245" s="5"/>
      <c r="C245" s="16"/>
      <c r="D245" s="16"/>
      <c r="E245" s="16"/>
      <c r="F245" s="25"/>
      <c r="G245" s="25"/>
      <c r="H245" s="25" t="s">
        <v>308</v>
      </c>
      <c r="I245" s="411">
        <v>30</v>
      </c>
      <c r="J245" s="411">
        <v>30</v>
      </c>
      <c r="K245" s="411">
        <v>30</v>
      </c>
      <c r="L245" s="411">
        <v>30</v>
      </c>
      <c r="M245" s="411">
        <v>30</v>
      </c>
      <c r="N245" s="411">
        <v>30</v>
      </c>
      <c r="Q245" s="25"/>
      <c r="R245" s="25"/>
      <c r="S245" s="25"/>
      <c r="T245" s="25"/>
      <c r="U245" s="25"/>
      <c r="V245" s="25"/>
      <c r="W245" s="15"/>
      <c r="X245" s="6"/>
      <c r="Y245" s="6"/>
      <c r="Z245" s="6"/>
    </row>
    <row r="246" spans="1:42" ht="14.5" outlineLevel="1" x14ac:dyDescent="0.35">
      <c r="A246" s="4"/>
      <c r="B246" s="5"/>
      <c r="C246" s="16"/>
      <c r="D246" s="16"/>
      <c r="E246" s="16"/>
      <c r="F246" s="25"/>
      <c r="G246" s="25"/>
      <c r="H246" s="25" t="s">
        <v>478</v>
      </c>
      <c r="I246" s="411">
        <v>30</v>
      </c>
      <c r="J246" s="411">
        <v>30</v>
      </c>
      <c r="K246" s="411">
        <v>30</v>
      </c>
      <c r="L246" s="411">
        <v>30</v>
      </c>
      <c r="M246" s="411">
        <v>30</v>
      </c>
      <c r="N246" s="411">
        <v>30</v>
      </c>
      <c r="Q246" s="25"/>
      <c r="R246" s="25"/>
      <c r="S246" s="25"/>
      <c r="T246" s="25"/>
      <c r="U246" s="25"/>
      <c r="V246" s="25"/>
      <c r="W246" s="15"/>
      <c r="X246" s="6"/>
      <c r="Y246" s="6"/>
      <c r="Z246" s="6"/>
    </row>
    <row r="247" spans="1:42" ht="14.5" outlineLevel="1" x14ac:dyDescent="0.35">
      <c r="A247" s="4"/>
      <c r="B247" s="5"/>
      <c r="C247" s="16"/>
      <c r="D247" s="16"/>
      <c r="E247" s="16"/>
      <c r="F247" s="25"/>
      <c r="G247" s="25"/>
      <c r="H247" s="7" t="s">
        <v>309</v>
      </c>
      <c r="I247" s="411">
        <v>30</v>
      </c>
      <c r="J247" s="411">
        <v>30</v>
      </c>
      <c r="K247" s="411">
        <v>30</v>
      </c>
      <c r="L247" s="411">
        <v>30</v>
      </c>
      <c r="M247" s="411">
        <v>30</v>
      </c>
      <c r="N247" s="411">
        <v>30</v>
      </c>
      <c r="Q247" s="25"/>
      <c r="R247" s="25"/>
      <c r="S247" s="25"/>
      <c r="T247" s="25"/>
      <c r="U247" s="25"/>
      <c r="V247" s="25"/>
      <c r="W247" s="15"/>
      <c r="X247" s="6"/>
      <c r="Y247" s="6"/>
      <c r="Z247" s="6"/>
    </row>
    <row r="248" spans="1:42" ht="14.5" outlineLevel="1" x14ac:dyDescent="0.3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3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3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15" customHeight="1" outlineLevel="1" x14ac:dyDescent="0.3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5" customHeight="1" outlineLevel="1" x14ac:dyDescent="0.3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3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3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15" customHeight="1" outlineLevel="1" thickBot="1" x14ac:dyDescent="0.4">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15" customHeight="1" outlineLevel="1" x14ac:dyDescent="0.3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3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3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3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3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3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3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3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35">
      <c r="A264" s="4"/>
      <c r="B264" s="5"/>
      <c r="C264" s="16"/>
      <c r="D264" s="16"/>
      <c r="E264" s="16"/>
      <c r="F264" s="16"/>
      <c r="G264" s="16"/>
      <c r="H264" s="16"/>
      <c r="I264" s="16"/>
      <c r="J264" s="291" t="s">
        <v>528</v>
      </c>
      <c r="K264" s="291" t="s">
        <v>66</v>
      </c>
      <c r="L264" s="291" t="s">
        <v>67</v>
      </c>
      <c r="M264" s="291" t="s">
        <v>68</v>
      </c>
      <c r="N264" s="291" t="s">
        <v>69</v>
      </c>
      <c r="O264" s="22"/>
      <c r="P264" s="23"/>
      <c r="Q264" s="23"/>
      <c r="R264" s="23"/>
      <c r="S264" s="21"/>
      <c r="T264" s="21"/>
      <c r="U264" s="21"/>
      <c r="V264" s="21"/>
      <c r="W264" s="15"/>
      <c r="X264" s="6"/>
      <c r="Y264" s="6"/>
      <c r="Z264" s="6"/>
    </row>
    <row r="265" spans="1:26" ht="14.5" outlineLevel="1" x14ac:dyDescent="0.3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4.5" outlineLevel="1" x14ac:dyDescent="0.3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3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3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3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3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3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3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35">
      <c r="A273" s="4"/>
      <c r="B273" s="5"/>
      <c r="C273" s="16"/>
      <c r="D273" s="16"/>
      <c r="E273" s="16"/>
      <c r="F273" s="32"/>
      <c r="H273" s="26"/>
      <c r="I273" s="26" t="s">
        <v>301</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3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3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3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3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3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15" customHeight="1" outlineLevel="1" x14ac:dyDescent="0.3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5" customHeight="1" outlineLevel="1" x14ac:dyDescent="0.3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3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3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15" customHeight="1" outlineLevel="1" thickBot="1" x14ac:dyDescent="0.4">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15" customHeight="1" outlineLevel="1" x14ac:dyDescent="0.3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35">
      <c r="A285" s="4"/>
      <c r="B285" s="5"/>
      <c r="C285" s="11"/>
      <c r="D285" s="11"/>
      <c r="E285" s="11" t="s">
        <v>1</v>
      </c>
      <c r="F285" s="12"/>
      <c r="G285" s="13" t="s">
        <v>501</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3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3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3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3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3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3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35">
      <c r="A292" s="4"/>
      <c r="B292" s="5"/>
      <c r="C292" s="16"/>
      <c r="D292" s="16"/>
      <c r="E292" s="16"/>
      <c r="F292" s="16"/>
      <c r="G292" s="16"/>
      <c r="H292" s="16"/>
      <c r="I292" s="291" t="s">
        <v>528</v>
      </c>
      <c r="J292" s="291" t="s">
        <v>66</v>
      </c>
      <c r="K292" s="291" t="s">
        <v>67</v>
      </c>
      <c r="L292" s="291" t="s">
        <v>68</v>
      </c>
      <c r="M292" s="291" t="s">
        <v>69</v>
      </c>
      <c r="N292" s="22"/>
      <c r="O292" s="22"/>
      <c r="P292" s="23"/>
      <c r="Q292" s="23"/>
      <c r="R292" s="23"/>
      <c r="S292" s="21"/>
      <c r="T292" s="21"/>
      <c r="U292" s="21"/>
      <c r="V292" s="21"/>
      <c r="W292" s="15"/>
      <c r="X292" s="6"/>
      <c r="Y292" s="6"/>
      <c r="Z292" s="6"/>
    </row>
    <row r="293" spans="1:26" ht="14.5" outlineLevel="1" x14ac:dyDescent="0.3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4.5" outlineLevel="1" x14ac:dyDescent="0.3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3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3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3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3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3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3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35">
      <c r="A301" s="4"/>
      <c r="B301" s="5"/>
      <c r="C301" s="16"/>
      <c r="D301" s="16"/>
      <c r="E301" s="16"/>
      <c r="F301" s="32"/>
      <c r="G301" s="221"/>
      <c r="H301" s="221" t="s">
        <v>301</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3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3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3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3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15" customHeight="1" outlineLevel="1" x14ac:dyDescent="0.3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5" customHeight="1" outlineLevel="1" x14ac:dyDescent="0.3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3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3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15" customHeight="1" outlineLevel="1" thickBot="1" x14ac:dyDescent="0.4">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15" customHeight="1" outlineLevel="1" x14ac:dyDescent="0.3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35">
      <c r="A312" s="4"/>
      <c r="B312" s="5"/>
      <c r="C312" s="11"/>
      <c r="D312" s="11"/>
      <c r="E312" s="11" t="s">
        <v>1</v>
      </c>
      <c r="F312" s="12"/>
      <c r="G312" s="13" t="s">
        <v>444</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3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35">
      <c r="A314" s="4"/>
      <c r="B314" s="5"/>
      <c r="C314" s="16"/>
      <c r="D314" s="11"/>
      <c r="E314" s="16"/>
      <c r="F314" s="12"/>
      <c r="G314" s="12"/>
      <c r="H314" s="12"/>
      <c r="I314" s="12" t="s">
        <v>483</v>
      </c>
      <c r="J314" s="12"/>
      <c r="K314" s="12"/>
      <c r="L314" s="12"/>
      <c r="M314" s="12"/>
      <c r="N314" s="12"/>
      <c r="O314" s="12"/>
      <c r="P314" s="12"/>
      <c r="Q314" s="12"/>
      <c r="R314" s="12"/>
      <c r="S314" s="14"/>
      <c r="T314" s="18"/>
      <c r="U314" s="14"/>
      <c r="V314" s="14"/>
      <c r="W314" s="15"/>
      <c r="X314" s="6"/>
      <c r="Y314" s="6"/>
      <c r="Z314" s="6"/>
    </row>
    <row r="315" spans="1:42" ht="12" customHeight="1" outlineLevel="1" x14ac:dyDescent="0.3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3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35">
      <c r="A317" s="4"/>
      <c r="B317" s="5"/>
      <c r="C317" s="16"/>
      <c r="D317" s="16"/>
      <c r="E317" s="16"/>
      <c r="F317" s="16"/>
      <c r="G317" s="16"/>
      <c r="H317" s="16" t="s">
        <v>130</v>
      </c>
      <c r="I317" s="16" t="s">
        <v>131</v>
      </c>
      <c r="J317" s="16" t="s">
        <v>132</v>
      </c>
      <c r="K317" s="16" t="s">
        <v>133</v>
      </c>
      <c r="L317" s="16" t="s">
        <v>134</v>
      </c>
      <c r="M317" s="22"/>
      <c r="N317" s="22"/>
      <c r="O317" s="22"/>
      <c r="P317" s="23"/>
      <c r="Q317" s="23"/>
      <c r="R317" s="23"/>
      <c r="S317" s="352"/>
      <c r="T317" s="352"/>
      <c r="U317" s="352"/>
      <c r="V317" s="352"/>
      <c r="W317" s="15"/>
      <c r="X317" s="6"/>
      <c r="Y317" s="6"/>
      <c r="Z317" s="6"/>
    </row>
    <row r="318" spans="1:42" ht="12" customHeight="1" outlineLevel="1" x14ac:dyDescent="0.35">
      <c r="A318" s="4"/>
      <c r="B318" s="5"/>
      <c r="C318" s="16"/>
      <c r="D318" s="16"/>
      <c r="E318" s="16"/>
      <c r="F318" s="32"/>
      <c r="H318" s="371" t="s">
        <v>480</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35">
      <c r="A319" s="4"/>
      <c r="B319" s="5"/>
      <c r="C319" s="16"/>
      <c r="D319" s="16"/>
      <c r="E319" s="16"/>
      <c r="F319" s="32"/>
      <c r="H319" s="372" t="s">
        <v>481</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3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H321" s="372" t="s">
        <v>482</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35">
      <c r="A325" s="4"/>
      <c r="B325" s="5"/>
      <c r="C325" s="16"/>
      <c r="D325" s="16"/>
      <c r="E325" s="16"/>
      <c r="F325" s="32"/>
      <c r="O325" s="69"/>
      <c r="P325" s="69"/>
      <c r="Q325" s="60"/>
      <c r="R325" s="60"/>
      <c r="S325" s="60"/>
      <c r="T325" s="60"/>
      <c r="U325" s="60"/>
      <c r="V325" s="59"/>
      <c r="W325" s="15"/>
      <c r="X325" s="6"/>
      <c r="Y325" s="6"/>
      <c r="Z325" s="6"/>
    </row>
    <row r="326" spans="1:26" ht="5.15" customHeight="1" outlineLevel="1" x14ac:dyDescent="0.3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5" customHeight="1" outlineLevel="1" x14ac:dyDescent="0.3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3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3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thickBot="1" x14ac:dyDescent="0.4">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15" customHeight="1" outlineLevel="1" x14ac:dyDescent="0.3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3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3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3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35">
      <c r="A339" s="4"/>
      <c r="B339" s="5"/>
      <c r="C339" s="16"/>
      <c r="D339" s="16"/>
      <c r="E339" s="16"/>
      <c r="F339" s="16"/>
      <c r="G339" s="16"/>
      <c r="H339" s="16"/>
      <c r="I339" s="291" t="s">
        <v>528</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35">
      <c r="A340" s="4"/>
      <c r="B340" s="5"/>
      <c r="C340" s="16"/>
      <c r="D340" s="16"/>
      <c r="E340" s="16"/>
      <c r="F340" s="32"/>
      <c r="H340" s="371" t="s">
        <v>480</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35">
      <c r="A341" s="4"/>
      <c r="B341" s="5"/>
      <c r="C341" s="16"/>
      <c r="D341" s="16"/>
      <c r="E341" s="16"/>
      <c r="F341" s="32"/>
      <c r="H341" s="372" t="s">
        <v>481</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3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35">
      <c r="A343" s="4"/>
      <c r="B343" s="5"/>
      <c r="C343" s="16"/>
      <c r="D343" s="16"/>
      <c r="E343" s="16"/>
      <c r="F343" s="32"/>
      <c r="G343" s="80"/>
      <c r="H343" s="372" t="s">
        <v>482</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3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3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3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3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35">
      <c r="A348" s="4"/>
      <c r="B348" s="5"/>
      <c r="C348" s="16"/>
      <c r="D348" s="16"/>
      <c r="E348" s="16"/>
      <c r="F348" s="32"/>
      <c r="O348" s="69"/>
      <c r="P348" s="69"/>
      <c r="Q348" s="60"/>
      <c r="R348" s="60"/>
      <c r="S348" s="60"/>
      <c r="T348" s="60"/>
      <c r="U348" s="60"/>
      <c r="V348" s="59"/>
      <c r="W348" s="15"/>
      <c r="X348" s="6"/>
      <c r="Y348" s="6"/>
      <c r="Z348" s="6"/>
    </row>
    <row r="349" spans="1:26" ht="5.15" customHeight="1" outlineLevel="1" x14ac:dyDescent="0.3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5" customHeight="1" outlineLevel="1" x14ac:dyDescent="0.3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3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3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15" customHeight="1" outlineLevel="1" thickBot="1" x14ac:dyDescent="0.4">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15" customHeight="1" outlineLevel="1" x14ac:dyDescent="0.3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3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3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3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3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3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3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3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35">
      <c r="A362" s="4"/>
      <c r="B362" s="5"/>
      <c r="C362" s="16"/>
      <c r="D362" s="16"/>
      <c r="E362" s="16"/>
      <c r="F362" s="16"/>
      <c r="G362" s="16"/>
      <c r="H362" s="16"/>
      <c r="I362" s="16"/>
      <c r="J362" s="291" t="s">
        <v>528</v>
      </c>
      <c r="K362" s="291" t="s">
        <v>66</v>
      </c>
      <c r="L362" s="291" t="s">
        <v>67</v>
      </c>
      <c r="M362" s="291" t="s">
        <v>68</v>
      </c>
      <c r="N362" s="291" t="s">
        <v>69</v>
      </c>
      <c r="O362" s="22"/>
      <c r="P362" s="23"/>
      <c r="Q362" s="23"/>
      <c r="R362" s="23"/>
      <c r="S362" s="21"/>
      <c r="T362" s="21"/>
      <c r="U362" s="21"/>
      <c r="V362" s="21"/>
      <c r="W362" s="15"/>
      <c r="X362" s="6"/>
      <c r="Y362" s="6"/>
      <c r="Z362" s="6"/>
    </row>
    <row r="363" spans="1:26" ht="14.5" outlineLevel="1" x14ac:dyDescent="0.35">
      <c r="A363" s="4"/>
      <c r="B363" s="5"/>
      <c r="C363" s="16"/>
      <c r="D363" s="16"/>
      <c r="E363" s="16"/>
      <c r="F363" s="25"/>
      <c r="G363" s="26"/>
      <c r="H363" s="26"/>
      <c r="I363" s="33" t="s">
        <v>453</v>
      </c>
      <c r="J363" s="417">
        <v>1</v>
      </c>
      <c r="K363" s="417">
        <v>1</v>
      </c>
      <c r="L363" s="417">
        <v>1</v>
      </c>
      <c r="M363" s="417">
        <v>1</v>
      </c>
      <c r="N363" s="417">
        <v>1</v>
      </c>
      <c r="O363" s="248"/>
      <c r="P363" s="248"/>
      <c r="Q363" s="249"/>
      <c r="R363" s="249"/>
      <c r="S363" s="249"/>
      <c r="T363" s="249"/>
      <c r="U363" s="249"/>
      <c r="V363" s="250"/>
      <c r="W363" s="15"/>
      <c r="X363" s="6"/>
      <c r="Y363" s="6"/>
      <c r="Z363" s="6"/>
    </row>
    <row r="364" spans="1:26" ht="14.5" outlineLevel="1" x14ac:dyDescent="0.35">
      <c r="A364" s="4"/>
      <c r="B364" s="5"/>
      <c r="C364" s="16"/>
      <c r="D364" s="16"/>
      <c r="E364" s="16"/>
      <c r="F364" s="25"/>
      <c r="G364" s="26"/>
      <c r="H364" s="26"/>
      <c r="I364" s="33" t="s">
        <v>454</v>
      </c>
      <c r="J364" s="417">
        <v>1</v>
      </c>
      <c r="K364" s="417">
        <v>1</v>
      </c>
      <c r="L364" s="417">
        <v>1</v>
      </c>
      <c r="M364" s="417">
        <v>1</v>
      </c>
      <c r="N364" s="417">
        <v>1</v>
      </c>
      <c r="O364" s="248"/>
      <c r="P364" s="248"/>
      <c r="Q364" s="249"/>
      <c r="R364" s="249"/>
      <c r="S364" s="249"/>
      <c r="T364" s="249"/>
      <c r="U364" s="249"/>
      <c r="V364" s="250"/>
      <c r="W364" s="15"/>
      <c r="X364" s="6"/>
      <c r="Y364" s="6"/>
      <c r="Z364" s="6"/>
    </row>
    <row r="365" spans="1:26" ht="14.5" outlineLevel="1" x14ac:dyDescent="0.35">
      <c r="A365" s="4"/>
      <c r="B365" s="5"/>
      <c r="C365" s="16"/>
      <c r="D365" s="16"/>
      <c r="E365" s="16"/>
      <c r="F365" s="25"/>
      <c r="G365" s="26"/>
      <c r="H365" s="26"/>
      <c r="I365" s="33" t="s">
        <v>455</v>
      </c>
      <c r="J365" s="417">
        <v>1</v>
      </c>
      <c r="K365" s="417">
        <v>1</v>
      </c>
      <c r="L365" s="417">
        <v>1</v>
      </c>
      <c r="M365" s="417">
        <v>1</v>
      </c>
      <c r="N365" s="417">
        <v>1</v>
      </c>
      <c r="O365" s="248"/>
      <c r="P365" s="248"/>
      <c r="Q365" s="249"/>
      <c r="R365" s="249"/>
      <c r="S365" s="249"/>
      <c r="T365" s="249"/>
      <c r="U365" s="249"/>
      <c r="V365" s="250"/>
      <c r="W365" s="15"/>
      <c r="X365" s="6"/>
      <c r="Y365" s="6"/>
      <c r="Z365" s="6"/>
    </row>
    <row r="366" spans="1:26" ht="14.5" outlineLevel="1" x14ac:dyDescent="0.35">
      <c r="A366" s="4"/>
      <c r="B366" s="5"/>
      <c r="C366" s="16"/>
      <c r="D366" s="16"/>
      <c r="E366" s="16"/>
      <c r="F366" s="25"/>
      <c r="G366" s="26"/>
      <c r="H366" s="26"/>
      <c r="I366" s="33" t="s">
        <v>439</v>
      </c>
      <c r="J366" s="417">
        <v>1</v>
      </c>
      <c r="K366" s="417">
        <v>1</v>
      </c>
      <c r="L366" s="417">
        <v>1</v>
      </c>
      <c r="M366" s="417">
        <v>1</v>
      </c>
      <c r="N366" s="417">
        <v>1</v>
      </c>
      <c r="O366" s="248"/>
      <c r="P366" s="248"/>
      <c r="Q366" s="249"/>
      <c r="R366" s="249"/>
      <c r="S366" s="249"/>
      <c r="T366" s="249"/>
      <c r="U366" s="249"/>
      <c r="V366" s="250"/>
      <c r="W366" s="15"/>
      <c r="X366" s="6"/>
      <c r="Y366" s="6"/>
      <c r="Z366" s="6"/>
    </row>
    <row r="367" spans="1:26" ht="14.5" outlineLevel="1" x14ac:dyDescent="0.35">
      <c r="A367" s="4"/>
      <c r="B367" s="5"/>
      <c r="C367" s="16"/>
      <c r="D367" s="16"/>
      <c r="E367" s="16"/>
      <c r="F367" s="25"/>
      <c r="G367" s="26"/>
      <c r="H367" s="26"/>
      <c r="I367" s="33" t="s">
        <v>440</v>
      </c>
      <c r="J367" s="417">
        <v>1</v>
      </c>
      <c r="K367" s="417">
        <v>1</v>
      </c>
      <c r="L367" s="417">
        <v>1</v>
      </c>
      <c r="M367" s="417">
        <v>1</v>
      </c>
      <c r="N367" s="417">
        <v>1</v>
      </c>
      <c r="O367" s="248"/>
      <c r="P367" s="248"/>
      <c r="Q367" s="249"/>
      <c r="R367" s="249"/>
      <c r="S367" s="249"/>
      <c r="T367" s="249"/>
      <c r="U367" s="249"/>
      <c r="V367" s="250"/>
      <c r="W367" s="15"/>
      <c r="X367" s="6"/>
      <c r="Y367" s="6"/>
      <c r="Z367" s="6"/>
    </row>
    <row r="368" spans="1:26" ht="14.5" outlineLevel="1" x14ac:dyDescent="0.35">
      <c r="A368" s="4"/>
      <c r="B368" s="5"/>
      <c r="C368" s="16"/>
      <c r="D368" s="16"/>
      <c r="E368" s="16"/>
      <c r="F368" s="25"/>
      <c r="G368" s="26"/>
      <c r="H368" s="26"/>
      <c r="I368" s="33" t="s">
        <v>441</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3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15" customHeight="1" outlineLevel="1" x14ac:dyDescent="0.3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5" customHeight="1" outlineLevel="1" x14ac:dyDescent="0.3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3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3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15" customHeight="1" outlineLevel="1" thickBot="1" x14ac:dyDescent="0.4">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15" customHeight="1" outlineLevel="1" x14ac:dyDescent="0.3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35">
      <c r="A376" s="4"/>
      <c r="B376" s="5"/>
      <c r="C376" s="11"/>
      <c r="D376" s="11"/>
      <c r="E376" s="11" t="s">
        <v>1</v>
      </c>
      <c r="F376" s="12"/>
      <c r="G376" s="13" t="s">
        <v>313</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35">
      <c r="A377" s="4"/>
      <c r="B377" s="5"/>
      <c r="C377" s="11"/>
      <c r="D377" s="11"/>
      <c r="E377" s="16"/>
      <c r="F377" s="12"/>
      <c r="G377" s="17"/>
      <c r="H377" s="12" t="s">
        <v>314</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3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3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3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3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3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35">
      <c r="A383" s="4"/>
      <c r="B383" s="5"/>
      <c r="C383" s="16"/>
      <c r="D383" s="16"/>
      <c r="E383" s="16"/>
      <c r="F383" s="16"/>
      <c r="G383" s="16"/>
      <c r="H383" s="16"/>
      <c r="I383" s="16"/>
      <c r="J383" s="22" t="s">
        <v>133</v>
      </c>
      <c r="K383" s="22" t="s">
        <v>134</v>
      </c>
      <c r="L383" s="22"/>
      <c r="M383" s="22"/>
      <c r="N383" s="22"/>
      <c r="O383" s="22"/>
      <c r="P383" s="23"/>
      <c r="Q383" s="23"/>
      <c r="R383" s="23"/>
      <c r="S383" s="21"/>
      <c r="T383" s="21"/>
      <c r="U383" s="21"/>
      <c r="V383" s="21"/>
      <c r="W383" s="15"/>
      <c r="X383" s="6"/>
      <c r="Y383" s="6"/>
      <c r="Z383" s="6"/>
    </row>
    <row r="384" spans="1:26" ht="14.5" outlineLevel="1" x14ac:dyDescent="0.3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4.5" outlineLevel="1" x14ac:dyDescent="0.3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4.5" outlineLevel="1" x14ac:dyDescent="0.3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4.5" outlineLevel="1" x14ac:dyDescent="0.3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3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4.5" outlineLevel="1" x14ac:dyDescent="0.3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3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15" customHeight="1" outlineLevel="1" x14ac:dyDescent="0.3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5" customHeight="1" outlineLevel="1" x14ac:dyDescent="0.3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3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3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15" customHeight="1" outlineLevel="1" thickBot="1" x14ac:dyDescent="0.4">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15" customHeight="1" outlineLevel="1" x14ac:dyDescent="0.3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3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35">
      <c r="A398" s="4"/>
      <c r="B398" s="5"/>
      <c r="C398" s="11"/>
      <c r="D398" s="11"/>
      <c r="E398" s="16"/>
      <c r="F398" s="12"/>
      <c r="G398" s="12" t="s">
        <v>40</v>
      </c>
      <c r="H398" s="12"/>
      <c r="I398" s="353" t="s">
        <v>442</v>
      </c>
      <c r="J398" s="12"/>
      <c r="K398" s="12"/>
      <c r="L398" s="12"/>
      <c r="M398" s="12"/>
      <c r="N398" s="12"/>
      <c r="O398" s="12"/>
      <c r="P398" s="12"/>
      <c r="Q398" s="12"/>
      <c r="R398" s="12"/>
      <c r="S398" s="14"/>
      <c r="T398" s="18"/>
      <c r="U398" s="14"/>
      <c r="V398" s="14"/>
      <c r="W398" s="15"/>
      <c r="X398" s="6"/>
      <c r="Y398" s="6"/>
      <c r="Z398" s="6"/>
    </row>
    <row r="399" spans="1:26" ht="12" customHeight="1" outlineLevel="1" x14ac:dyDescent="0.3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3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3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35">
      <c r="A402" s="4"/>
      <c r="B402" s="5"/>
      <c r="C402" s="16"/>
      <c r="D402" s="16"/>
      <c r="E402" s="16"/>
      <c r="F402" s="16"/>
      <c r="G402" s="16"/>
      <c r="H402" s="480"/>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35">
      <c r="A403" s="4"/>
      <c r="B403" s="5"/>
      <c r="C403" s="16"/>
      <c r="D403" s="16"/>
      <c r="E403" s="16"/>
      <c r="F403" s="16"/>
      <c r="G403" s="16"/>
      <c r="H403" s="480"/>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35">
      <c r="A404" s="4"/>
      <c r="B404" s="5"/>
      <c r="C404" s="16"/>
      <c r="D404" s="16"/>
      <c r="E404" s="16"/>
      <c r="F404" s="16"/>
      <c r="G404" s="16" t="s">
        <v>43</v>
      </c>
      <c r="H404" s="480"/>
      <c r="I404" s="16"/>
      <c r="J404" s="291" t="s">
        <v>528</v>
      </c>
      <c r="K404" s="291" t="s">
        <v>66</v>
      </c>
      <c r="L404" s="291" t="s">
        <v>67</v>
      </c>
      <c r="M404" s="291" t="s">
        <v>68</v>
      </c>
      <c r="N404" s="291" t="s">
        <v>69</v>
      </c>
      <c r="O404" s="22"/>
      <c r="P404" s="22" t="s">
        <v>318</v>
      </c>
      <c r="Q404" s="23"/>
      <c r="R404" s="23"/>
      <c r="S404" s="21"/>
      <c r="T404" s="21"/>
      <c r="U404" s="21"/>
      <c r="V404" s="21"/>
      <c r="W404" s="15"/>
      <c r="X404" s="6"/>
      <c r="Y404" s="6"/>
      <c r="Z404" s="6"/>
    </row>
    <row r="405" spans="1:26" ht="12" customHeight="1" outlineLevel="1" x14ac:dyDescent="0.3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3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3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3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3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3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3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3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35">
      <c r="A413" s="4"/>
      <c r="B413" s="5"/>
      <c r="C413" s="16"/>
      <c r="D413" s="16"/>
      <c r="E413" s="16"/>
      <c r="F413" s="25"/>
      <c r="G413" s="48"/>
      <c r="H413" s="30"/>
      <c r="I413" s="26" t="s">
        <v>301</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3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3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3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3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3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35">
      <c r="A419" s="4"/>
      <c r="B419" s="5"/>
      <c r="C419" s="16"/>
      <c r="D419" s="16"/>
      <c r="E419" s="16"/>
      <c r="F419" s="25"/>
      <c r="G419" s="49"/>
      <c r="H419" s="50"/>
      <c r="I419" s="70" t="s">
        <v>308</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35">
      <c r="A420" s="4"/>
      <c r="B420" s="5"/>
      <c r="C420" s="16"/>
      <c r="D420" s="16"/>
      <c r="E420" s="16"/>
      <c r="F420" s="25"/>
      <c r="G420" s="49"/>
      <c r="H420" s="50"/>
      <c r="I420" s="70" t="s">
        <v>309</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35">
      <c r="A421" s="4"/>
      <c r="B421" s="5"/>
      <c r="C421" s="16"/>
      <c r="D421" s="16"/>
      <c r="E421" s="16"/>
      <c r="F421" s="25"/>
      <c r="G421" s="49"/>
      <c r="H421" s="50"/>
      <c r="I421" s="7" t="s">
        <v>310</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35">
      <c r="A422" s="4"/>
      <c r="B422" s="5"/>
      <c r="C422" s="16"/>
      <c r="D422" s="16"/>
      <c r="E422" s="16"/>
      <c r="F422" s="25"/>
      <c r="G422" s="49"/>
      <c r="H422" s="50"/>
      <c r="I422" s="7" t="s">
        <v>311</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3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15" customHeight="1" outlineLevel="1" x14ac:dyDescent="0.3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5" customHeight="1" outlineLevel="1" x14ac:dyDescent="0.3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3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3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15" customHeight="1" thickBot="1" x14ac:dyDescent="0.4">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15" customHeight="1" x14ac:dyDescent="0.3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3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3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3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35">
      <c r="A433" s="4"/>
      <c r="B433" s="5"/>
      <c r="C433" s="19">
        <v>0</v>
      </c>
      <c r="D433" s="11"/>
      <c r="E433" s="16"/>
      <c r="F433" s="12"/>
      <c r="G433" s="20"/>
      <c r="H433" s="20"/>
      <c r="J433" s="12"/>
      <c r="N433" s="353" t="s">
        <v>442</v>
      </c>
      <c r="Q433" s="12"/>
      <c r="U433" s="12"/>
      <c r="V433" s="12"/>
      <c r="W433" s="15"/>
      <c r="X433" s="6"/>
      <c r="Y433" s="6"/>
      <c r="Z433" s="6"/>
    </row>
    <row r="434" spans="1:26" ht="12" customHeight="1" x14ac:dyDescent="0.3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3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3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35">
      <c r="A437" s="4"/>
      <c r="B437" s="5"/>
      <c r="C437" s="16"/>
      <c r="D437" s="16"/>
      <c r="E437" s="16"/>
      <c r="F437" s="16"/>
      <c r="G437" s="45" t="s">
        <v>38</v>
      </c>
      <c r="H437" s="52" t="s">
        <v>317</v>
      </c>
      <c r="I437" s="52" t="s">
        <v>48</v>
      </c>
      <c r="J437" s="52" t="s">
        <v>319</v>
      </c>
      <c r="K437" s="24" t="s">
        <v>49</v>
      </c>
      <c r="L437" s="24" t="s">
        <v>320</v>
      </c>
      <c r="M437" s="24" t="s">
        <v>321</v>
      </c>
      <c r="N437" s="24" t="s">
        <v>50</v>
      </c>
      <c r="O437" s="24" t="s">
        <v>323</v>
      </c>
      <c r="P437" s="24" t="s">
        <v>324</v>
      </c>
      <c r="Q437" s="254" t="s">
        <v>322</v>
      </c>
      <c r="R437" s="52"/>
      <c r="S437" s="52"/>
      <c r="T437" s="52"/>
      <c r="U437" s="21"/>
      <c r="V437" s="21"/>
      <c r="W437" s="15"/>
      <c r="X437" s="6"/>
      <c r="Y437" s="6"/>
      <c r="Z437" s="6"/>
    </row>
    <row r="438" spans="1:26" ht="12" customHeight="1" x14ac:dyDescent="0.3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3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3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3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3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3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3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3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35">
      <c r="A446" s="4"/>
      <c r="B446" s="5"/>
      <c r="C446" s="16"/>
      <c r="D446" s="16"/>
      <c r="E446" s="16"/>
      <c r="F446" s="32"/>
      <c r="G446" s="28" t="s">
        <v>301</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3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3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3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3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3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35">
      <c r="A452" s="4"/>
      <c r="B452" s="5"/>
      <c r="C452" s="16"/>
      <c r="D452" s="16"/>
      <c r="E452" s="16"/>
      <c r="F452" s="32"/>
      <c r="G452" s="252" t="s">
        <v>308</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35">
      <c r="A453" s="4"/>
      <c r="B453" s="5"/>
      <c r="C453" s="16"/>
      <c r="D453" s="16"/>
      <c r="E453" s="16"/>
      <c r="F453" s="32"/>
      <c r="G453" s="252" t="s">
        <v>309</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35">
      <c r="A454" s="4"/>
      <c r="B454" s="5"/>
      <c r="C454" s="16"/>
      <c r="D454" s="16"/>
      <c r="E454" s="16"/>
      <c r="F454" s="32"/>
      <c r="G454" s="253" t="s">
        <v>310</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35">
      <c r="A455" s="4"/>
      <c r="B455" s="5"/>
      <c r="C455" s="16"/>
      <c r="D455" s="16"/>
      <c r="E455" s="16"/>
      <c r="F455" s="32"/>
      <c r="G455" s="253" t="s">
        <v>311</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3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15" customHeight="1" x14ac:dyDescent="0.3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5" customHeight="1" x14ac:dyDescent="0.3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3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3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15" customHeight="1" outlineLevel="1" thickBot="1" x14ac:dyDescent="0.4">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15" customHeight="1" outlineLevel="1" x14ac:dyDescent="0.3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3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3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3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3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3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3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3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3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15" customHeight="1" outlineLevel="1" x14ac:dyDescent="0.3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15" customHeight="1" outlineLevel="1" x14ac:dyDescent="0.3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4.5" outlineLevel="1" x14ac:dyDescent="0.3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4.5" outlineLevel="1" x14ac:dyDescent="0.3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3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3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3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3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3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3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3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3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3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15" customHeight="1" outlineLevel="1" x14ac:dyDescent="0.3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5" customHeight="1" outlineLevel="1" x14ac:dyDescent="0.3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3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3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15" customHeight="1" outlineLevel="1" thickBot="1" x14ac:dyDescent="0.4">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15" customHeight="1" outlineLevel="1" x14ac:dyDescent="0.3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3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3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3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3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3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3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3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35">
      <c r="A497" s="4"/>
      <c r="B497" s="5"/>
      <c r="C497" s="16"/>
      <c r="D497" s="16"/>
      <c r="E497" s="16"/>
      <c r="F497" s="16"/>
      <c r="G497" s="16"/>
      <c r="H497" s="16"/>
      <c r="I497" s="16"/>
      <c r="J497" s="291" t="s">
        <v>528</v>
      </c>
      <c r="K497" s="291" t="s">
        <v>66</v>
      </c>
      <c r="L497" s="291" t="s">
        <v>67</v>
      </c>
      <c r="M497" s="291" t="s">
        <v>68</v>
      </c>
      <c r="N497" s="291" t="s">
        <v>69</v>
      </c>
      <c r="O497" s="22"/>
      <c r="P497" s="23"/>
      <c r="Q497" s="23"/>
      <c r="R497" s="23"/>
      <c r="S497" s="21"/>
      <c r="T497" s="21"/>
      <c r="U497" s="21"/>
      <c r="V497" s="21"/>
      <c r="W497" s="15"/>
      <c r="X497" s="6"/>
      <c r="Y497" s="6"/>
      <c r="Z497" s="6"/>
    </row>
    <row r="498" spans="1:26" ht="14.5" outlineLevel="1" x14ac:dyDescent="0.3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4.5" outlineLevel="1" x14ac:dyDescent="0.3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3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3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3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3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3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3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3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3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3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15" customHeight="1" outlineLevel="1" x14ac:dyDescent="0.3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5" customHeight="1" outlineLevel="1" x14ac:dyDescent="0.3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3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35"/>
  <sheetViews>
    <sheetView tabSelected="1" topLeftCell="A49" workbookViewId="0">
      <selection activeCell="E119" sqref="E119:Q131"/>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2" width="9.1796875" bestFit="1" customWidth="1"/>
    <col min="13" max="13" width="10.7265625" customWidth="1"/>
    <col min="15" max="15" width="10.1796875" bestFit="1" customWidth="1"/>
    <col min="16" max="16" width="10.7265625" customWidth="1"/>
    <col min="19" max="19" width="10.7265625"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332</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t="s">
        <v>411</v>
      </c>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326</v>
      </c>
      <c r="I9" s="22"/>
      <c r="J9" s="22" t="s">
        <v>325</v>
      </c>
      <c r="K9" s="22"/>
      <c r="L9" s="22" t="s">
        <v>327</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266</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267</v>
      </c>
      <c r="H12" s="435">
        <v>1</v>
      </c>
      <c r="I12" s="244"/>
      <c r="J12" s="435">
        <v>1</v>
      </c>
      <c r="K12" s="244"/>
      <c r="L12" s="435" t="s">
        <v>544</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334</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333</v>
      </c>
      <c r="H15" s="244"/>
      <c r="I15" s="244"/>
      <c r="J15" s="244"/>
      <c r="K15" s="244"/>
      <c r="L15" s="435" t="s">
        <v>544</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328</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326</v>
      </c>
      <c r="I29" s="22"/>
      <c r="J29" s="22" t="s">
        <v>325</v>
      </c>
      <c r="K29" s="22"/>
      <c r="L29" s="22" t="s">
        <v>327</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329</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330</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331</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335</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326</v>
      </c>
      <c r="I48" s="22" t="s">
        <v>325</v>
      </c>
      <c r="J48" s="22" t="s">
        <v>327</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336</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337</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338</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339</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6" t="s">
        <v>502</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325</v>
      </c>
      <c r="J55" s="256" t="s">
        <v>327</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340</v>
      </c>
      <c r="I56" s="435">
        <v>7.0000000000000007E-2</v>
      </c>
      <c r="J56" s="435">
        <v>0.15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341</v>
      </c>
      <c r="I57" s="435">
        <v>0.02</v>
      </c>
      <c r="J57" s="435">
        <v>0.1</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342</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346</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483" t="s">
        <v>344</v>
      </c>
      <c r="G68" s="484"/>
      <c r="H68" s="22"/>
      <c r="I68" s="22" t="s">
        <v>345</v>
      </c>
      <c r="J68" s="22"/>
      <c r="K68" s="22"/>
      <c r="L68" s="22" t="s">
        <v>503</v>
      </c>
      <c r="M68" s="22"/>
      <c r="N68" s="22"/>
      <c r="O68" s="22" t="s">
        <v>347</v>
      </c>
      <c r="P68" s="23"/>
      <c r="Q68" s="21"/>
      <c r="R68" s="21" t="s">
        <v>348</v>
      </c>
      <c r="S68" s="21"/>
      <c r="T68" s="21"/>
      <c r="U68" s="15"/>
      <c r="V68" s="6"/>
      <c r="W68" s="6"/>
      <c r="X68" s="6"/>
    </row>
    <row r="69" spans="1:24" s="7" customFormat="1" ht="12" customHeight="1" outlineLevel="1" x14ac:dyDescent="0.35">
      <c r="A69" s="4"/>
      <c r="B69" s="5"/>
      <c r="C69" s="16"/>
      <c r="D69" s="16"/>
      <c r="E69" s="16"/>
      <c r="F69" s="16" t="s">
        <v>113</v>
      </c>
      <c r="G69" s="16" t="s">
        <v>343</v>
      </c>
      <c r="H69" s="22"/>
      <c r="I69" s="22" t="s">
        <v>113</v>
      </c>
      <c r="J69" s="22" t="s">
        <v>343</v>
      </c>
      <c r="K69" s="22"/>
      <c r="L69" s="22" t="s">
        <v>113</v>
      </c>
      <c r="M69" s="22" t="s">
        <v>343</v>
      </c>
      <c r="N69" s="23"/>
      <c r="O69" s="22" t="s">
        <v>113</v>
      </c>
      <c r="P69" s="22" t="s">
        <v>343</v>
      </c>
      <c r="Q69" s="21"/>
      <c r="R69" s="21" t="s">
        <v>343</v>
      </c>
      <c r="S69" s="21"/>
      <c r="T69" s="21"/>
      <c r="U69" s="15"/>
      <c r="V69" s="6"/>
      <c r="W69" s="6"/>
      <c r="X69" s="6"/>
    </row>
    <row r="70" spans="1:24" s="7" customFormat="1" outlineLevel="1" x14ac:dyDescent="0.3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3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3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3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3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5"/>
      <c r="T89" s="5"/>
      <c r="U89" s="5"/>
      <c r="V89" s="275"/>
      <c r="W89" s="275"/>
      <c r="X89" s="27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349</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350</v>
      </c>
      <c r="G94" s="21"/>
      <c r="H94" s="21"/>
      <c r="I94" s="21"/>
      <c r="J94" s="21"/>
      <c r="K94" s="21"/>
      <c r="L94" s="21"/>
      <c r="M94" s="21"/>
      <c r="N94" s="21"/>
      <c r="O94" s="21" t="s">
        <v>508</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483"/>
      <c r="F96" s="484"/>
      <c r="G96" s="22" t="s">
        <v>351</v>
      </c>
      <c r="H96" s="22"/>
      <c r="I96" s="22"/>
      <c r="J96" s="136" t="s">
        <v>504</v>
      </c>
      <c r="K96" s="136"/>
      <c r="L96" s="22"/>
      <c r="M96" s="136" t="s">
        <v>505</v>
      </c>
      <c r="N96" s="136"/>
      <c r="O96" s="22"/>
      <c r="P96" s="440" t="s">
        <v>506</v>
      </c>
      <c r="Q96" s="199"/>
      <c r="R96" s="21"/>
      <c r="S96" s="199" t="s">
        <v>507</v>
      </c>
      <c r="T96" s="199"/>
      <c r="U96" s="15"/>
      <c r="V96" s="6"/>
      <c r="W96" s="6"/>
      <c r="X96" s="6"/>
    </row>
    <row r="97" spans="1:24" s="7" customFormat="1" ht="12" customHeight="1" outlineLevel="1" x14ac:dyDescent="0.35">
      <c r="A97" s="4"/>
      <c r="B97" s="5"/>
      <c r="C97" s="16"/>
      <c r="D97" s="16"/>
      <c r="E97" s="16" t="s">
        <v>338</v>
      </c>
      <c r="F97" s="16"/>
      <c r="G97" s="22" t="s">
        <v>122</v>
      </c>
      <c r="H97" s="22" t="s">
        <v>352</v>
      </c>
      <c r="I97" s="22"/>
      <c r="J97" s="22" t="s">
        <v>113</v>
      </c>
      <c r="K97" s="22" t="s">
        <v>343</v>
      </c>
      <c r="L97" s="22"/>
      <c r="M97" s="22" t="s">
        <v>113</v>
      </c>
      <c r="N97" s="22" t="s">
        <v>343</v>
      </c>
      <c r="O97" s="22"/>
      <c r="P97" s="22" t="s">
        <v>113</v>
      </c>
      <c r="Q97" s="22" t="s">
        <v>343</v>
      </c>
      <c r="R97" s="22"/>
      <c r="S97" s="22" t="s">
        <v>113</v>
      </c>
      <c r="T97" s="22" t="s">
        <v>343</v>
      </c>
      <c r="U97" s="15"/>
      <c r="V97" s="6"/>
      <c r="W97" s="6"/>
      <c r="X97" s="6"/>
    </row>
    <row r="98" spans="1:24" s="7" customFormat="1" outlineLevel="1" x14ac:dyDescent="0.3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3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3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3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301</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80" customFormat="1" ht="12" customHeight="1" outlineLevel="1" x14ac:dyDescent="0.35">
      <c r="A111" s="274"/>
      <c r="B111" s="275"/>
      <c r="C111" s="285"/>
      <c r="D111" s="301"/>
      <c r="E111" s="238"/>
      <c r="F111" s="258"/>
      <c r="G111" s="436"/>
      <c r="H111" s="462"/>
      <c r="I111" s="76"/>
      <c r="J111" s="76"/>
      <c r="K111" s="244"/>
      <c r="L111" s="244"/>
      <c r="M111" s="244"/>
      <c r="N111" s="247"/>
      <c r="O111" s="247"/>
      <c r="P111" s="247"/>
      <c r="Q111" s="247"/>
      <c r="R111" s="247"/>
      <c r="S111" s="247"/>
      <c r="T111" s="246"/>
      <c r="U111" s="284"/>
      <c r="V111" s="276"/>
      <c r="W111" s="276"/>
      <c r="X111" s="276"/>
    </row>
    <row r="112" spans="1:24" s="80" customFormat="1" ht="12" customHeight="1" outlineLevel="1" x14ac:dyDescent="0.35">
      <c r="A112" s="274"/>
      <c r="B112" s="275"/>
      <c r="C112" s="285"/>
      <c r="D112" s="301"/>
      <c r="E112" s="238"/>
      <c r="F112" s="258"/>
      <c r="G112" s="436"/>
      <c r="H112" s="462"/>
      <c r="I112" s="76"/>
      <c r="J112" s="76"/>
      <c r="K112" s="244"/>
      <c r="L112" s="244"/>
      <c r="M112" s="244"/>
      <c r="N112" s="247"/>
      <c r="O112" s="247"/>
      <c r="P112" s="247"/>
      <c r="Q112" s="247"/>
      <c r="R112" s="247"/>
      <c r="S112" s="247"/>
      <c r="T112" s="246"/>
      <c r="U112" s="284"/>
      <c r="V112" s="276"/>
      <c r="W112" s="276"/>
      <c r="X112" s="276"/>
    </row>
    <row r="113" spans="1:24" s="80" customFormat="1" ht="12" customHeight="1" outlineLevel="1" x14ac:dyDescent="0.35">
      <c r="A113" s="274"/>
      <c r="B113" s="275"/>
      <c r="C113" s="285"/>
      <c r="D113" s="301"/>
      <c r="E113" s="238"/>
      <c r="F113" s="258"/>
      <c r="G113" s="436"/>
      <c r="H113" s="462"/>
      <c r="I113" s="76"/>
      <c r="J113" s="76"/>
      <c r="K113" s="244"/>
      <c r="L113" s="244"/>
      <c r="M113" s="244"/>
      <c r="N113" s="247"/>
      <c r="O113" s="247"/>
      <c r="P113" s="247"/>
      <c r="Q113" s="247"/>
      <c r="R113" s="247"/>
      <c r="S113" s="247"/>
      <c r="T113" s="246"/>
      <c r="U113" s="284"/>
      <c r="V113" s="276"/>
      <c r="W113" s="276"/>
      <c r="X113" s="276"/>
    </row>
    <row r="114" spans="1:24" s="80" customFormat="1" ht="12" customHeight="1" outlineLevel="1" x14ac:dyDescent="0.35">
      <c r="A114" s="274"/>
      <c r="B114" s="275"/>
      <c r="C114" s="285"/>
      <c r="D114" s="301"/>
      <c r="E114" s="238"/>
      <c r="F114" s="258"/>
      <c r="G114" s="436"/>
      <c r="H114" s="462"/>
      <c r="I114" s="76"/>
      <c r="J114" s="76"/>
      <c r="K114" s="244"/>
      <c r="L114" s="244"/>
      <c r="M114" s="244"/>
      <c r="N114" s="247"/>
      <c r="O114" s="247"/>
      <c r="P114" s="247"/>
      <c r="Q114" s="247"/>
      <c r="R114" s="247"/>
      <c r="S114" s="247"/>
      <c r="T114" s="246"/>
      <c r="U114" s="284"/>
      <c r="V114" s="276"/>
      <c r="W114" s="276"/>
      <c r="X114" s="276"/>
    </row>
    <row r="115" spans="1:24" s="80" customFormat="1" ht="12" customHeight="1" outlineLevel="1" x14ac:dyDescent="0.35">
      <c r="A115" s="274"/>
      <c r="B115" s="275"/>
      <c r="C115" s="285"/>
      <c r="D115" s="301"/>
      <c r="E115" s="238"/>
      <c r="F115" s="258"/>
      <c r="G115" s="436"/>
      <c r="H115" s="462"/>
      <c r="I115" s="76"/>
      <c r="J115" s="76"/>
      <c r="K115" s="244"/>
      <c r="L115" s="244"/>
      <c r="M115" s="244"/>
      <c r="N115" s="247"/>
      <c r="O115" s="247"/>
      <c r="P115" s="247"/>
      <c r="Q115" s="247"/>
      <c r="R115" s="247"/>
      <c r="S115" s="247"/>
      <c r="T115" s="246"/>
      <c r="U115" s="284"/>
      <c r="V115" s="276"/>
      <c r="W115" s="276"/>
      <c r="X115" s="276"/>
    </row>
    <row r="116" spans="1:24" s="80" customFormat="1" ht="12" customHeight="1" outlineLevel="1" x14ac:dyDescent="0.35">
      <c r="A116" s="274"/>
      <c r="B116" s="275"/>
      <c r="C116" s="285"/>
      <c r="D116" s="301"/>
      <c r="E116" s="238"/>
      <c r="F116" s="258"/>
      <c r="G116" s="436"/>
      <c r="H116" s="462"/>
      <c r="I116" s="76"/>
      <c r="J116" s="76"/>
      <c r="K116" s="244"/>
      <c r="L116" s="244"/>
      <c r="M116" s="244"/>
      <c r="N116" s="247"/>
      <c r="O116" s="247"/>
      <c r="P116" s="247"/>
      <c r="Q116" s="247"/>
      <c r="R116" s="247"/>
      <c r="S116" s="247"/>
      <c r="T116" s="246"/>
      <c r="U116" s="284"/>
      <c r="V116" s="276"/>
      <c r="W116" s="276"/>
      <c r="X116" s="276"/>
    </row>
    <row r="117" spans="1:24" s="80" customFormat="1" ht="12" customHeight="1" outlineLevel="1" x14ac:dyDescent="0.35">
      <c r="A117" s="274"/>
      <c r="B117" s="275"/>
      <c r="C117" s="285"/>
      <c r="D117" s="301"/>
      <c r="E117" s="238"/>
      <c r="F117" s="258"/>
      <c r="G117" s="436"/>
      <c r="H117" s="462"/>
      <c r="I117" s="76"/>
      <c r="J117" s="76"/>
      <c r="K117" s="244"/>
      <c r="L117" s="244"/>
      <c r="M117" s="244"/>
      <c r="N117" s="247"/>
      <c r="O117" s="247"/>
      <c r="P117" s="247"/>
      <c r="Q117" s="247"/>
      <c r="R117" s="247"/>
      <c r="S117" s="247"/>
      <c r="T117" s="246"/>
      <c r="U117" s="284"/>
      <c r="V117" s="276"/>
      <c r="W117" s="276"/>
      <c r="X117" s="276"/>
    </row>
    <row r="118" spans="1:24" s="80" customFormat="1" ht="12" customHeight="1" outlineLevel="1" x14ac:dyDescent="0.35">
      <c r="A118" s="274"/>
      <c r="B118" s="275"/>
      <c r="C118" s="285"/>
      <c r="D118" s="301"/>
      <c r="E118" s="238" t="s">
        <v>553</v>
      </c>
      <c r="F118" s="258"/>
      <c r="G118" s="436"/>
      <c r="H118" s="462"/>
      <c r="I118" s="76"/>
      <c r="J118" s="76"/>
      <c r="K118" s="244"/>
      <c r="L118" s="244"/>
      <c r="M118" s="244"/>
      <c r="N118" s="247"/>
      <c r="O118" s="247"/>
      <c r="P118" s="247"/>
      <c r="Q118" s="247"/>
      <c r="R118" s="247"/>
      <c r="S118" s="247"/>
      <c r="T118" s="246"/>
      <c r="U118" s="284"/>
      <c r="V118" s="276"/>
      <c r="W118" s="276"/>
      <c r="X118" s="276"/>
    </row>
    <row r="119" spans="1:24" s="80" customFormat="1" ht="12" customHeight="1" outlineLevel="1" x14ac:dyDescent="0.35">
      <c r="A119" s="274"/>
      <c r="B119" s="275"/>
      <c r="C119" s="285"/>
      <c r="D119" s="301"/>
      <c r="E119" s="463"/>
      <c r="F119" s="465">
        <v>43466</v>
      </c>
      <c r="G119" s="465">
        <v>43497</v>
      </c>
      <c r="H119" s="465">
        <v>43525</v>
      </c>
      <c r="I119" s="465">
        <v>43556</v>
      </c>
      <c r="J119" s="465">
        <v>43586</v>
      </c>
      <c r="K119" s="465">
        <v>43617</v>
      </c>
      <c r="L119" s="465">
        <v>43647</v>
      </c>
      <c r="M119" s="465">
        <v>43678</v>
      </c>
      <c r="N119" s="465">
        <v>43709</v>
      </c>
      <c r="O119" s="465">
        <v>43739</v>
      </c>
      <c r="P119" s="465">
        <v>43770</v>
      </c>
      <c r="Q119" s="465">
        <v>43800</v>
      </c>
      <c r="R119" s="247"/>
      <c r="S119" s="247"/>
      <c r="T119" s="246"/>
      <c r="U119" s="284"/>
      <c r="V119" s="276"/>
      <c r="W119" s="276"/>
      <c r="X119" s="276"/>
    </row>
    <row r="120" spans="1:24" s="80" customFormat="1" ht="12" customHeight="1" outlineLevel="1" x14ac:dyDescent="0.35">
      <c r="A120" s="274"/>
      <c r="B120" s="275"/>
      <c r="C120" s="285"/>
      <c r="D120" s="301"/>
      <c r="E120" s="463" t="s">
        <v>77</v>
      </c>
      <c r="F120" s="464">
        <v>0</v>
      </c>
      <c r="G120" s="464">
        <v>0</v>
      </c>
      <c r="H120" s="464">
        <v>0</v>
      </c>
      <c r="I120" s="464">
        <v>0</v>
      </c>
      <c r="J120" s="464">
        <v>0</v>
      </c>
      <c r="K120" s="464">
        <v>1</v>
      </c>
      <c r="L120" s="464">
        <v>1</v>
      </c>
      <c r="M120" s="464">
        <v>1</v>
      </c>
      <c r="N120" s="464">
        <v>1</v>
      </c>
      <c r="O120" s="464">
        <v>0</v>
      </c>
      <c r="P120" s="464">
        <v>0</v>
      </c>
      <c r="Q120" s="464">
        <v>0</v>
      </c>
      <c r="R120" s="247"/>
      <c r="S120" s="247"/>
      <c r="T120" s="246"/>
      <c r="U120" s="284"/>
      <c r="V120" s="276"/>
      <c r="W120" s="276"/>
      <c r="X120" s="276"/>
    </row>
    <row r="121" spans="1:24" s="80" customFormat="1" ht="12" customHeight="1" outlineLevel="1" x14ac:dyDescent="0.35">
      <c r="A121" s="274"/>
      <c r="B121" s="275"/>
      <c r="C121" s="285"/>
      <c r="D121" s="301"/>
      <c r="E121" s="463" t="s">
        <v>80</v>
      </c>
      <c r="F121" s="464">
        <v>0</v>
      </c>
      <c r="G121" s="464">
        <v>0</v>
      </c>
      <c r="H121" s="464">
        <v>0</v>
      </c>
      <c r="I121" s="464">
        <v>0</v>
      </c>
      <c r="J121" s="464">
        <v>0</v>
      </c>
      <c r="K121" s="464">
        <v>1</v>
      </c>
      <c r="L121" s="464">
        <v>1</v>
      </c>
      <c r="M121" s="464">
        <v>1</v>
      </c>
      <c r="N121" s="464">
        <v>1</v>
      </c>
      <c r="O121" s="464">
        <v>0</v>
      </c>
      <c r="P121" s="464">
        <v>0</v>
      </c>
      <c r="Q121" s="464">
        <v>0</v>
      </c>
      <c r="R121" s="247"/>
      <c r="S121" s="247"/>
      <c r="T121" s="246"/>
      <c r="U121" s="284"/>
      <c r="V121" s="276"/>
      <c r="W121" s="276"/>
      <c r="X121" s="276"/>
    </row>
    <row r="122" spans="1:24" s="80" customFormat="1" ht="12" customHeight="1" outlineLevel="1" x14ac:dyDescent="0.35">
      <c r="A122" s="274"/>
      <c r="B122" s="275"/>
      <c r="C122" s="285"/>
      <c r="D122" s="301"/>
      <c r="E122" s="463" t="s">
        <v>79</v>
      </c>
      <c r="F122" s="464">
        <v>0</v>
      </c>
      <c r="G122" s="464">
        <v>0</v>
      </c>
      <c r="H122" s="464">
        <v>0</v>
      </c>
      <c r="I122" s="464">
        <v>0</v>
      </c>
      <c r="J122" s="464">
        <v>0</v>
      </c>
      <c r="K122" s="464">
        <v>1</v>
      </c>
      <c r="L122" s="464">
        <v>1</v>
      </c>
      <c r="M122" s="464">
        <v>1</v>
      </c>
      <c r="N122" s="464">
        <v>1</v>
      </c>
      <c r="O122" s="464">
        <v>0</v>
      </c>
      <c r="P122" s="464">
        <v>0</v>
      </c>
      <c r="Q122" s="464">
        <v>0</v>
      </c>
      <c r="R122" s="247"/>
      <c r="S122" s="247"/>
      <c r="T122" s="246"/>
      <c r="U122" s="284"/>
      <c r="V122" s="276"/>
      <c r="W122" s="276"/>
      <c r="X122" s="276"/>
    </row>
    <row r="123" spans="1:24" s="80" customFormat="1" ht="12" customHeight="1" outlineLevel="1" x14ac:dyDescent="0.35">
      <c r="A123" s="274"/>
      <c r="B123" s="275"/>
      <c r="C123" s="285"/>
      <c r="D123" s="301"/>
      <c r="E123" s="463" t="s">
        <v>82</v>
      </c>
      <c r="F123" s="464">
        <v>0</v>
      </c>
      <c r="G123" s="464">
        <v>0</v>
      </c>
      <c r="H123" s="464">
        <v>0</v>
      </c>
      <c r="I123" s="464">
        <v>0</v>
      </c>
      <c r="J123" s="464">
        <v>0</v>
      </c>
      <c r="K123" s="464">
        <v>1</v>
      </c>
      <c r="L123" s="464">
        <v>1</v>
      </c>
      <c r="M123" s="464">
        <v>1</v>
      </c>
      <c r="N123" s="464">
        <v>1</v>
      </c>
      <c r="O123" s="464">
        <v>0</v>
      </c>
      <c r="P123" s="464">
        <v>0</v>
      </c>
      <c r="Q123" s="464">
        <v>0</v>
      </c>
      <c r="R123" s="247"/>
      <c r="S123" s="247"/>
      <c r="T123" s="246"/>
      <c r="U123" s="284"/>
      <c r="V123" s="276"/>
      <c r="W123" s="276"/>
      <c r="X123" s="276"/>
    </row>
    <row r="124" spans="1:24" s="80" customFormat="1" ht="12" customHeight="1" outlineLevel="1" x14ac:dyDescent="0.35">
      <c r="A124" s="274"/>
      <c r="B124" s="275"/>
      <c r="C124" s="285"/>
      <c r="D124" s="301"/>
      <c r="E124" s="463" t="s">
        <v>301</v>
      </c>
      <c r="F124" s="464">
        <v>0</v>
      </c>
      <c r="G124" s="464">
        <v>0</v>
      </c>
      <c r="H124" s="464">
        <v>0</v>
      </c>
      <c r="I124" s="464">
        <v>0</v>
      </c>
      <c r="J124" s="464">
        <v>0</v>
      </c>
      <c r="K124" s="464">
        <v>1</v>
      </c>
      <c r="L124" s="464">
        <v>1</v>
      </c>
      <c r="M124" s="464">
        <v>1</v>
      </c>
      <c r="N124" s="464">
        <v>1</v>
      </c>
      <c r="O124" s="464">
        <v>0</v>
      </c>
      <c r="P124" s="464">
        <v>0</v>
      </c>
      <c r="Q124" s="464">
        <v>0</v>
      </c>
      <c r="R124" s="247"/>
      <c r="S124" s="247"/>
      <c r="T124" s="246"/>
      <c r="U124" s="284"/>
      <c r="V124" s="276"/>
      <c r="W124" s="276"/>
      <c r="X124" s="276"/>
    </row>
    <row r="125" spans="1:24" s="80" customFormat="1" ht="12" customHeight="1" outlineLevel="1" x14ac:dyDescent="0.35">
      <c r="A125" s="274"/>
      <c r="B125" s="275"/>
      <c r="C125" s="285"/>
      <c r="D125" s="301"/>
      <c r="E125" s="463" t="s">
        <v>76</v>
      </c>
      <c r="F125" s="464">
        <v>0</v>
      </c>
      <c r="G125" s="464">
        <v>0</v>
      </c>
      <c r="H125" s="464">
        <v>0</v>
      </c>
      <c r="I125" s="464">
        <v>0</v>
      </c>
      <c r="J125" s="464">
        <v>0</v>
      </c>
      <c r="K125" s="464">
        <v>1</v>
      </c>
      <c r="L125" s="464">
        <v>1</v>
      </c>
      <c r="M125" s="464">
        <v>1</v>
      </c>
      <c r="N125" s="464">
        <v>1</v>
      </c>
      <c r="O125" s="464">
        <v>0</v>
      </c>
      <c r="P125" s="464">
        <v>0</v>
      </c>
      <c r="Q125" s="464">
        <v>0</v>
      </c>
      <c r="R125" s="247"/>
      <c r="S125" s="247"/>
      <c r="T125" s="246"/>
      <c r="U125" s="284"/>
      <c r="V125" s="276"/>
      <c r="W125" s="276"/>
      <c r="X125" s="276"/>
    </row>
    <row r="126" spans="1:24" s="80" customFormat="1" ht="12" customHeight="1" outlineLevel="1" x14ac:dyDescent="0.35">
      <c r="A126" s="274"/>
      <c r="B126" s="275"/>
      <c r="C126" s="285"/>
      <c r="D126" s="301"/>
      <c r="E126" s="463" t="s">
        <v>85</v>
      </c>
      <c r="F126" s="464">
        <v>0</v>
      </c>
      <c r="G126" s="464">
        <v>0</v>
      </c>
      <c r="H126" s="464">
        <v>0</v>
      </c>
      <c r="I126" s="464">
        <v>0</v>
      </c>
      <c r="J126" s="464">
        <v>0</v>
      </c>
      <c r="K126" s="464">
        <v>1</v>
      </c>
      <c r="L126" s="464">
        <v>1</v>
      </c>
      <c r="M126" s="464">
        <v>1</v>
      </c>
      <c r="N126" s="464">
        <v>1</v>
      </c>
      <c r="O126" s="464">
        <v>0</v>
      </c>
      <c r="P126" s="464">
        <v>0</v>
      </c>
      <c r="Q126" s="464">
        <v>0</v>
      </c>
      <c r="R126" s="247"/>
      <c r="S126" s="247"/>
      <c r="T126" s="246"/>
      <c r="U126" s="284"/>
      <c r="V126" s="276"/>
      <c r="W126" s="276"/>
      <c r="X126" s="276"/>
    </row>
    <row r="127" spans="1:24" s="80" customFormat="1" ht="12" customHeight="1" outlineLevel="1" x14ac:dyDescent="0.35">
      <c r="A127" s="274"/>
      <c r="B127" s="275"/>
      <c r="C127" s="285"/>
      <c r="D127" s="301"/>
      <c r="E127" s="463" t="s">
        <v>81</v>
      </c>
      <c r="F127" s="464">
        <v>0</v>
      </c>
      <c r="G127" s="464">
        <v>0</v>
      </c>
      <c r="H127" s="464">
        <v>0</v>
      </c>
      <c r="I127" s="464">
        <v>0</v>
      </c>
      <c r="J127" s="464">
        <v>0</v>
      </c>
      <c r="K127" s="464">
        <v>1</v>
      </c>
      <c r="L127" s="464">
        <v>1</v>
      </c>
      <c r="M127" s="464">
        <v>1</v>
      </c>
      <c r="N127" s="464">
        <v>1</v>
      </c>
      <c r="O127" s="464">
        <v>0</v>
      </c>
      <c r="P127" s="464">
        <v>0</v>
      </c>
      <c r="Q127" s="464">
        <v>0</v>
      </c>
      <c r="R127" s="247"/>
      <c r="S127" s="247"/>
      <c r="T127" s="246"/>
      <c r="U127" s="284"/>
      <c r="V127" s="276"/>
      <c r="W127" s="276"/>
      <c r="X127" s="276"/>
    </row>
    <row r="128" spans="1:24" s="7" customFormat="1" ht="12" customHeight="1" outlineLevel="1" x14ac:dyDescent="0.35">
      <c r="A128" s="4"/>
      <c r="B128" s="5"/>
      <c r="C128" s="16"/>
      <c r="D128" s="32"/>
      <c r="E128" s="463" t="s">
        <v>78</v>
      </c>
      <c r="F128" s="464">
        <v>0</v>
      </c>
      <c r="G128" s="464">
        <v>0</v>
      </c>
      <c r="H128" s="464">
        <v>0</v>
      </c>
      <c r="I128" s="464">
        <v>0</v>
      </c>
      <c r="J128" s="464">
        <v>0</v>
      </c>
      <c r="K128" s="464">
        <v>1</v>
      </c>
      <c r="L128" s="464">
        <v>1</v>
      </c>
      <c r="M128" s="464">
        <v>1</v>
      </c>
      <c r="N128" s="464">
        <v>1</v>
      </c>
      <c r="O128" s="464">
        <v>0</v>
      </c>
      <c r="P128" s="464">
        <v>0</v>
      </c>
      <c r="Q128" s="464">
        <v>0</v>
      </c>
      <c r="R128" s="247"/>
      <c r="S128" s="247"/>
      <c r="T128" s="246"/>
      <c r="U128" s="15"/>
      <c r="V128" s="6"/>
      <c r="W128" s="6"/>
      <c r="X128" s="6"/>
    </row>
    <row r="129" spans="1:24" s="7" customFormat="1" ht="12" customHeight="1" outlineLevel="1" x14ac:dyDescent="0.35">
      <c r="A129" s="4"/>
      <c r="B129" s="5"/>
      <c r="C129" s="16"/>
      <c r="D129" s="32"/>
      <c r="E129" s="463" t="s">
        <v>86</v>
      </c>
      <c r="F129" s="464">
        <v>0</v>
      </c>
      <c r="G129" s="464">
        <v>0</v>
      </c>
      <c r="H129" s="464">
        <v>0</v>
      </c>
      <c r="I129" s="464">
        <v>0</v>
      </c>
      <c r="J129" s="464">
        <v>0</v>
      </c>
      <c r="K129" s="464">
        <v>1</v>
      </c>
      <c r="L129" s="464">
        <v>1</v>
      </c>
      <c r="M129" s="464">
        <v>1</v>
      </c>
      <c r="N129" s="464">
        <v>1</v>
      </c>
      <c r="O129" s="464">
        <v>0</v>
      </c>
      <c r="P129" s="464">
        <v>0</v>
      </c>
      <c r="Q129" s="464">
        <v>0</v>
      </c>
      <c r="R129" s="247"/>
      <c r="S129" s="247"/>
      <c r="T129" s="246"/>
      <c r="U129" s="15"/>
      <c r="V129" s="6"/>
      <c r="W129" s="6"/>
      <c r="X129" s="6"/>
    </row>
    <row r="130" spans="1:24" s="7" customFormat="1" ht="12" customHeight="1" outlineLevel="1" x14ac:dyDescent="0.35">
      <c r="A130" s="4"/>
      <c r="B130" s="5"/>
      <c r="C130" s="16"/>
      <c r="D130" s="32"/>
      <c r="E130" s="463" t="s">
        <v>88</v>
      </c>
      <c r="F130" s="464">
        <v>0</v>
      </c>
      <c r="G130" s="464">
        <v>0</v>
      </c>
      <c r="H130" s="464">
        <v>0</v>
      </c>
      <c r="I130" s="464">
        <v>0</v>
      </c>
      <c r="J130" s="464">
        <v>0</v>
      </c>
      <c r="K130" s="464">
        <v>1</v>
      </c>
      <c r="L130" s="464">
        <v>1</v>
      </c>
      <c r="M130" s="464">
        <v>1</v>
      </c>
      <c r="N130" s="464">
        <v>1</v>
      </c>
      <c r="O130" s="464">
        <v>0</v>
      </c>
      <c r="P130" s="464">
        <v>0</v>
      </c>
      <c r="Q130" s="464">
        <v>0</v>
      </c>
      <c r="R130" s="247"/>
      <c r="S130" s="247"/>
      <c r="T130" s="246"/>
      <c r="U130" s="15"/>
      <c r="V130" s="6"/>
      <c r="W130" s="6"/>
      <c r="X130" s="6"/>
    </row>
    <row r="131" spans="1:24" s="7" customFormat="1" ht="12" customHeight="1" outlineLevel="1" x14ac:dyDescent="0.35">
      <c r="A131" s="4"/>
      <c r="B131" s="5"/>
      <c r="C131" s="16"/>
      <c r="D131" s="32"/>
      <c r="E131" s="463" t="s">
        <v>87</v>
      </c>
      <c r="F131" s="464">
        <v>0</v>
      </c>
      <c r="G131" s="464">
        <v>0</v>
      </c>
      <c r="H131" s="464">
        <v>0</v>
      </c>
      <c r="I131" s="464">
        <v>0</v>
      </c>
      <c r="J131" s="464">
        <v>0</v>
      </c>
      <c r="K131" s="464">
        <v>1</v>
      </c>
      <c r="L131" s="464">
        <v>1</v>
      </c>
      <c r="M131" s="464">
        <v>1</v>
      </c>
      <c r="N131" s="464">
        <v>1</v>
      </c>
      <c r="O131" s="464">
        <v>0</v>
      </c>
      <c r="P131" s="464">
        <v>0</v>
      </c>
      <c r="Q131" s="464">
        <v>0</v>
      </c>
      <c r="R131" s="247"/>
      <c r="S131" s="247"/>
      <c r="T131" s="246"/>
      <c r="U131" s="15"/>
      <c r="V131" s="6"/>
      <c r="W131" s="6"/>
      <c r="X131" s="6"/>
    </row>
    <row r="132" spans="1:24" s="7" customFormat="1" ht="12" customHeight="1" outlineLevel="1" x14ac:dyDescent="0.35">
      <c r="A132" s="4"/>
      <c r="B132" s="5"/>
      <c r="C132" s="16"/>
      <c r="D132" s="32"/>
      <c r="E132" s="238"/>
      <c r="F132" s="76"/>
      <c r="G132" s="76"/>
      <c r="H132" s="76"/>
      <c r="I132" s="76"/>
      <c r="J132" s="76"/>
      <c r="K132" s="244"/>
      <c r="L132" s="244"/>
      <c r="M132" s="244"/>
      <c r="N132" s="247"/>
      <c r="O132" s="247"/>
      <c r="P132" s="247"/>
      <c r="Q132" s="247"/>
      <c r="R132" s="247"/>
      <c r="S132" s="247"/>
      <c r="T132" s="246"/>
      <c r="U132" s="15"/>
      <c r="V132" s="6"/>
      <c r="W132" s="6"/>
      <c r="X132" s="6"/>
    </row>
    <row r="133" spans="1:24" s="7" customFormat="1" ht="5.15" customHeight="1" outlineLevel="1" x14ac:dyDescent="0.35">
      <c r="A133" s="4"/>
      <c r="B133" s="5"/>
      <c r="C133" s="16"/>
      <c r="D133" s="35"/>
      <c r="E133" s="36"/>
      <c r="F133" s="36"/>
      <c r="G133" s="43"/>
      <c r="H133" s="43"/>
      <c r="I133" s="43"/>
      <c r="J133" s="43"/>
      <c r="K133" s="43"/>
      <c r="L133" s="43"/>
      <c r="M133" s="43"/>
      <c r="N133" s="43"/>
      <c r="O133" s="43"/>
      <c r="P133" s="43"/>
      <c r="Q133" s="43"/>
      <c r="R133" s="43"/>
      <c r="S133" s="43"/>
      <c r="T133" s="14"/>
      <c r="U133" s="15"/>
      <c r="V133" s="6"/>
      <c r="W133" s="6"/>
      <c r="X133" s="6"/>
    </row>
    <row r="134" spans="1:24" s="7" customFormat="1" ht="25" customHeight="1" x14ac:dyDescent="0.35">
      <c r="A134" s="4"/>
      <c r="B134" s="5"/>
      <c r="C134" s="38"/>
      <c r="D134" s="38"/>
      <c r="E134" s="39" t="str">
        <f>E92</f>
        <v>Labour Crop</v>
      </c>
      <c r="F134" s="38"/>
      <c r="G134" s="38"/>
      <c r="H134" s="38"/>
      <c r="I134" s="38"/>
      <c r="J134" s="38"/>
      <c r="K134" s="38"/>
      <c r="L134" s="38"/>
      <c r="M134" s="38"/>
      <c r="N134" s="38"/>
      <c r="O134" s="38"/>
      <c r="P134" s="38"/>
      <c r="Q134" s="38"/>
      <c r="R134" s="38"/>
      <c r="S134" s="38"/>
      <c r="T134" s="38"/>
      <c r="U134" s="40" t="s">
        <v>24</v>
      </c>
      <c r="V134" s="6"/>
      <c r="W134" s="6"/>
      <c r="X134" s="6"/>
    </row>
    <row r="135" spans="1:24" s="7" customFormat="1" ht="12" customHeight="1" x14ac:dyDescent="0.35">
      <c r="A135" s="4"/>
      <c r="B135" s="5"/>
      <c r="C135" s="5"/>
      <c r="D135" s="6"/>
      <c r="E135" s="6"/>
      <c r="F135" s="6"/>
      <c r="G135" s="6"/>
      <c r="H135" s="6"/>
      <c r="I135" s="6"/>
      <c r="J135" s="6"/>
      <c r="K135" s="6"/>
      <c r="L135" s="6"/>
      <c r="M135" s="6"/>
      <c r="N135" s="6"/>
      <c r="O135" s="6"/>
      <c r="P135" s="6"/>
      <c r="Q135" s="6"/>
      <c r="R135" s="6"/>
      <c r="S135" s="6"/>
      <c r="T135" s="6"/>
      <c r="U135" s="6"/>
      <c r="V135" s="6"/>
      <c r="W135" s="6"/>
      <c r="X135" s="6"/>
    </row>
  </sheetData>
  <mergeCells count="2">
    <mergeCell ref="F68:G68"/>
    <mergeCell ref="E96:F96"/>
  </mergeCells>
  <phoneticPr fontId="1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450</v>
      </c>
      <c r="C1" t="s">
        <v>450</v>
      </c>
      <c r="D1" t="s">
        <v>451</v>
      </c>
      <c r="E1" t="s">
        <v>451</v>
      </c>
      <c r="F1" s="364" t="s">
        <v>447</v>
      </c>
      <c r="I1" t="s">
        <v>439</v>
      </c>
      <c r="J1" t="s">
        <v>439</v>
      </c>
      <c r="K1" t="s">
        <v>452</v>
      </c>
      <c r="L1" t="s">
        <v>452</v>
      </c>
    </row>
    <row r="2" spans="1:12" x14ac:dyDescent="0.35">
      <c r="B2" t="s">
        <v>450</v>
      </c>
      <c r="C2" t="s">
        <v>451</v>
      </c>
      <c r="D2" t="s">
        <v>450</v>
      </c>
      <c r="E2" t="s">
        <v>451</v>
      </c>
      <c r="F2" s="364" t="s">
        <v>448</v>
      </c>
      <c r="I2" t="s">
        <v>432</v>
      </c>
      <c r="J2" t="s">
        <v>87</v>
      </c>
      <c r="K2" t="s">
        <v>432</v>
      </c>
      <c r="L2" t="s">
        <v>87</v>
      </c>
    </row>
    <row r="3" spans="1:12" x14ac:dyDescent="0.35">
      <c r="A3" t="s">
        <v>449</v>
      </c>
      <c r="B3">
        <v>1</v>
      </c>
      <c r="C3">
        <v>2</v>
      </c>
      <c r="D3">
        <v>3</v>
      </c>
      <c r="E3">
        <v>4</v>
      </c>
      <c r="H3" t="s">
        <v>449</v>
      </c>
      <c r="I3">
        <v>1</v>
      </c>
      <c r="J3">
        <v>2</v>
      </c>
      <c r="K3">
        <v>3</v>
      </c>
      <c r="L3">
        <v>4</v>
      </c>
    </row>
    <row r="4" spans="1:12" x14ac:dyDescent="0.35">
      <c r="A4" t="s">
        <v>449</v>
      </c>
      <c r="B4">
        <v>1</v>
      </c>
      <c r="C4">
        <v>2</v>
      </c>
      <c r="D4">
        <v>3</v>
      </c>
      <c r="E4">
        <v>4</v>
      </c>
      <c r="H4" t="s">
        <v>449</v>
      </c>
      <c r="I4">
        <v>1</v>
      </c>
      <c r="J4">
        <v>2</v>
      </c>
      <c r="K4">
        <v>3</v>
      </c>
      <c r="L4">
        <v>4</v>
      </c>
    </row>
    <row r="5" spans="1:12" x14ac:dyDescent="0.35">
      <c r="A5" t="s">
        <v>449</v>
      </c>
      <c r="B5">
        <v>1</v>
      </c>
      <c r="C5">
        <v>2</v>
      </c>
      <c r="D5">
        <v>3</v>
      </c>
      <c r="E5">
        <v>4</v>
      </c>
      <c r="H5" t="s">
        <v>449</v>
      </c>
      <c r="I5">
        <v>1</v>
      </c>
      <c r="J5">
        <v>2</v>
      </c>
      <c r="K5">
        <v>3</v>
      </c>
      <c r="L5">
        <v>4</v>
      </c>
    </row>
    <row r="6" spans="1:12" x14ac:dyDescent="0.35">
      <c r="A6" t="s">
        <v>449</v>
      </c>
      <c r="B6">
        <v>1</v>
      </c>
      <c r="C6">
        <v>2</v>
      </c>
      <c r="D6">
        <v>3</v>
      </c>
      <c r="E6">
        <v>4</v>
      </c>
      <c r="H6" t="s">
        <v>449</v>
      </c>
      <c r="I6">
        <v>1</v>
      </c>
      <c r="J6">
        <v>2</v>
      </c>
      <c r="K6">
        <v>3</v>
      </c>
      <c r="L6">
        <v>4</v>
      </c>
    </row>
    <row r="7" spans="1:12" x14ac:dyDescent="0.35">
      <c r="A7" t="s">
        <v>449</v>
      </c>
      <c r="B7">
        <v>1</v>
      </c>
      <c r="C7">
        <v>2</v>
      </c>
      <c r="D7">
        <v>3</v>
      </c>
      <c r="E7">
        <v>4</v>
      </c>
      <c r="H7" t="s">
        <v>449</v>
      </c>
      <c r="I7">
        <v>1</v>
      </c>
      <c r="J7">
        <v>2</v>
      </c>
      <c r="K7">
        <v>3</v>
      </c>
      <c r="L7">
        <v>4</v>
      </c>
    </row>
    <row r="8" spans="1:12" x14ac:dyDescent="0.35">
      <c r="A8" t="s">
        <v>449</v>
      </c>
      <c r="B8">
        <v>1</v>
      </c>
      <c r="C8">
        <v>2</v>
      </c>
      <c r="D8">
        <v>3</v>
      </c>
      <c r="E8">
        <v>4</v>
      </c>
      <c r="H8" t="s">
        <v>449</v>
      </c>
      <c r="I8">
        <v>1</v>
      </c>
      <c r="J8">
        <v>2</v>
      </c>
      <c r="K8">
        <v>3</v>
      </c>
      <c r="L8">
        <v>4</v>
      </c>
    </row>
    <row r="9" spans="1:12" x14ac:dyDescent="0.35">
      <c r="A9" t="s">
        <v>449</v>
      </c>
      <c r="B9">
        <v>1</v>
      </c>
      <c r="C9">
        <v>2</v>
      </c>
      <c r="D9">
        <v>3</v>
      </c>
      <c r="E9">
        <v>4</v>
      </c>
      <c r="H9" t="s">
        <v>449</v>
      </c>
      <c r="I9">
        <v>1</v>
      </c>
      <c r="J9">
        <v>2</v>
      </c>
      <c r="K9">
        <v>3</v>
      </c>
      <c r="L9">
        <v>4</v>
      </c>
    </row>
  </sheetData>
  <phoneticPr fontId="1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5" sqref="B5"/>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8">
        <v>1</v>
      </c>
    </row>
    <row r="4" spans="1:2" ht="7.4" customHeight="1" x14ac:dyDescent="0.35"/>
    <row r="5" spans="1:2" x14ac:dyDescent="0.35">
      <c r="A5" s="74" t="s">
        <v>551</v>
      </c>
      <c r="B5" s="378">
        <v>1</v>
      </c>
    </row>
    <row r="6" spans="1:2" ht="7.4" customHeight="1" x14ac:dyDescent="0.35"/>
    <row r="7" spans="1:2" x14ac:dyDescent="0.35">
      <c r="A7" s="76" t="s">
        <v>552</v>
      </c>
      <c r="B7" s="378">
        <v>1</v>
      </c>
    </row>
    <row r="8" spans="1:2" ht="7.4" customHeight="1" x14ac:dyDescent="0.35"/>
    <row r="9" spans="1:2" x14ac:dyDescent="0.35">
      <c r="A9" s="74" t="s">
        <v>96</v>
      </c>
      <c r="B9" s="378">
        <v>1.25</v>
      </c>
    </row>
    <row r="11" spans="1:2" x14ac:dyDescent="0.35">
      <c r="A11" s="73" t="s">
        <v>95</v>
      </c>
    </row>
    <row r="12" spans="1:2" x14ac:dyDescent="0.35">
      <c r="A12" s="74" t="s">
        <v>97</v>
      </c>
      <c r="B12" s="378">
        <v>11</v>
      </c>
    </row>
    <row r="13" spans="1:2" ht="7.4" customHeight="1" x14ac:dyDescent="0.35"/>
    <row r="14" spans="1:2" x14ac:dyDescent="0.35">
      <c r="A14" s="74" t="s">
        <v>98</v>
      </c>
      <c r="B14" s="378">
        <v>10</v>
      </c>
    </row>
    <row r="16" spans="1:2" x14ac:dyDescent="0.35">
      <c r="A16" s="73" t="s">
        <v>99</v>
      </c>
    </row>
    <row r="17" spans="1:2" x14ac:dyDescent="0.35">
      <c r="A17" s="74" t="s">
        <v>100</v>
      </c>
      <c r="B17" s="378">
        <v>0.85</v>
      </c>
    </row>
    <row r="19" spans="1:2" x14ac:dyDescent="0.35">
      <c r="A19" s="74" t="s">
        <v>101</v>
      </c>
      <c r="B19" s="74"/>
    </row>
    <row r="20" spans="1:2" x14ac:dyDescent="0.35">
      <c r="A20" s="74" t="s">
        <v>528</v>
      </c>
      <c r="B20" s="378">
        <v>1.3</v>
      </c>
    </row>
    <row r="21" spans="1:2" x14ac:dyDescent="0.35">
      <c r="A21" s="74" t="s">
        <v>66</v>
      </c>
      <c r="B21" s="378">
        <v>1.1000000000000001</v>
      </c>
    </row>
    <row r="22" spans="1:2" x14ac:dyDescent="0.35">
      <c r="A22" s="74" t="s">
        <v>67</v>
      </c>
      <c r="B22" s="378">
        <v>1.1000000000000001</v>
      </c>
    </row>
    <row r="23" spans="1:2" x14ac:dyDescent="0.35">
      <c r="A23" s="74" t="s">
        <v>68</v>
      </c>
      <c r="B23" s="378">
        <v>1.2</v>
      </c>
    </row>
    <row r="24" spans="1:2" x14ac:dyDescent="0.35">
      <c r="A24" s="74" t="s">
        <v>69</v>
      </c>
      <c r="B24" s="378">
        <v>1</v>
      </c>
    </row>
    <row r="26" spans="1:2" x14ac:dyDescent="0.35">
      <c r="A26" s="74" t="s">
        <v>102</v>
      </c>
      <c r="B26" s="74"/>
    </row>
    <row r="27" spans="1:2" x14ac:dyDescent="0.35">
      <c r="A27" s="76" t="s">
        <v>528</v>
      </c>
      <c r="B27" s="378">
        <v>1.2</v>
      </c>
    </row>
    <row r="28" spans="1:2" x14ac:dyDescent="0.35">
      <c r="A28" s="76" t="s">
        <v>66</v>
      </c>
      <c r="B28" s="378">
        <v>1.1000000000000001</v>
      </c>
    </row>
    <row r="29" spans="1:2" x14ac:dyDescent="0.35">
      <c r="A29" s="76" t="s">
        <v>67</v>
      </c>
      <c r="B29" s="378">
        <v>1.1000000000000001</v>
      </c>
    </row>
    <row r="30" spans="1:2" x14ac:dyDescent="0.35">
      <c r="A30" s="76" t="s">
        <v>68</v>
      </c>
      <c r="B30" s="378">
        <v>1.2</v>
      </c>
    </row>
    <row r="31" spans="1:2" x14ac:dyDescent="0.35">
      <c r="A31" s="76" t="s">
        <v>69</v>
      </c>
      <c r="B31" s="378">
        <v>1</v>
      </c>
    </row>
    <row r="33" spans="1:2" x14ac:dyDescent="0.35">
      <c r="A33" s="74" t="s">
        <v>110</v>
      </c>
      <c r="B33" s="74"/>
    </row>
    <row r="34" spans="1:2" x14ac:dyDescent="0.35">
      <c r="A34" s="76" t="s">
        <v>528</v>
      </c>
      <c r="B34" s="378">
        <v>1</v>
      </c>
    </row>
    <row r="35" spans="1:2" x14ac:dyDescent="0.35">
      <c r="A35" s="76" t="s">
        <v>66</v>
      </c>
      <c r="B35" s="378">
        <v>1</v>
      </c>
    </row>
    <row r="36" spans="1:2" x14ac:dyDescent="0.35">
      <c r="A36" s="76" t="s">
        <v>67</v>
      </c>
      <c r="B36" s="378">
        <v>1</v>
      </c>
    </row>
    <row r="37" spans="1:2" x14ac:dyDescent="0.35">
      <c r="A37" s="76" t="s">
        <v>68</v>
      </c>
      <c r="B37" s="378">
        <v>1</v>
      </c>
    </row>
    <row r="38" spans="1:2" x14ac:dyDescent="0.35">
      <c r="A38" s="76" t="s">
        <v>69</v>
      </c>
      <c r="B38" s="378">
        <v>1</v>
      </c>
    </row>
    <row r="41" spans="1:2" x14ac:dyDescent="0.35">
      <c r="A41" s="73" t="s">
        <v>104</v>
      </c>
    </row>
    <row r="42" spans="1:2" x14ac:dyDescent="0.35">
      <c r="A42" s="74" t="s">
        <v>103</v>
      </c>
      <c r="B42" s="378">
        <v>7</v>
      </c>
    </row>
    <row r="44" spans="1:2" x14ac:dyDescent="0.35">
      <c r="A44" s="73" t="s">
        <v>105</v>
      </c>
    </row>
    <row r="45" spans="1:2" x14ac:dyDescent="0.35">
      <c r="A45" s="74" t="s">
        <v>106</v>
      </c>
      <c r="B45" s="441">
        <v>43570</v>
      </c>
    </row>
    <row r="46" spans="1:2" ht="7.4" customHeight="1" x14ac:dyDescent="0.35"/>
    <row r="47" spans="1:2" x14ac:dyDescent="0.35">
      <c r="A47" s="74" t="s">
        <v>107</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144</vt:i4>
      </vt:variant>
    </vt:vector>
  </HeadingPairs>
  <TitlesOfParts>
    <vt:vector size="156" baseType="lpstr">
      <vt:lpstr>Home</vt:lpstr>
      <vt:lpstr>General</vt:lpstr>
      <vt:lpstr>Feed Budget</vt:lpstr>
      <vt:lpstr>Sup Feed</vt:lpstr>
      <vt:lpstr>Annual</vt:lpstr>
      <vt:lpstr>Crop</vt:lpstr>
      <vt:lpstr>Labour</vt:lpstr>
      <vt:lpstr>Sheep Regions</vt:lpstr>
      <vt:lpstr>Mach</vt:lpstr>
      <vt:lpstr>Stubble</vt:lpstr>
      <vt:lpstr>Finance</vt:lpstr>
      <vt:lpstr>Report Settings</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crop_monitoring</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i_store_fec_rep</vt:lpstr>
      <vt:lpstr>i_store_lw_rep</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number_harv_gear</vt:lpstr>
      <vt:lpstr>Mach!number_seeding_gear</vt:lpstr>
      <vt:lpstr>Mach!option</vt:lpstr>
      <vt:lpstr>Finance!overdraw_limit</vt:lpstr>
      <vt:lpstr>overheads</vt:lpstr>
      <vt:lpstr>own_seed</vt:lpstr>
      <vt:lpstr>pad_size</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2021-01-07T04:11:39Z</dcterms:modified>
</cp:coreProperties>
</file>