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372EEF2A-538A-4082-A4C7-14467AD6E574}" xr6:coauthVersionLast="47" xr6:coauthVersionMax="47" xr10:uidLastSave="{00000000-0000-0000-0000-000000000000}"/>
  <bookViews>
    <workbookView xWindow="-108" yWindow="-108" windowWidth="23256" windowHeight="12576"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FeedSupply!$K$60:$SJ$122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Annual!#REF!</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56" i="18" l="1"/>
  <c r="T104" i="18" l="1"/>
  <c r="T114" i="18" s="1"/>
  <c r="T124" i="18" s="1"/>
  <c r="T134" i="18" s="1"/>
  <c r="T144" i="18" s="1"/>
  <c r="T154" i="18" s="1"/>
  <c r="T164" i="18" s="1"/>
  <c r="S104" i="18"/>
  <c r="S114" i="18" s="1"/>
  <c r="S124" i="18" s="1"/>
  <c r="S134" i="18" s="1"/>
  <c r="S144" i="18" s="1"/>
  <c r="S154" i="18" s="1"/>
  <c r="S164" i="18" s="1"/>
  <c r="T103" i="18"/>
  <c r="T113" i="18" s="1"/>
  <c r="T123" i="18" s="1"/>
  <c r="T133" i="18" s="1"/>
  <c r="T143" i="18" s="1"/>
  <c r="T153" i="18" s="1"/>
  <c r="T163" i="18" s="1"/>
  <c r="T173" i="18" s="1"/>
  <c r="R103" i="18"/>
  <c r="R113" i="18" s="1"/>
  <c r="R123" i="18" s="1"/>
  <c r="R133" i="18" s="1"/>
  <c r="R143" i="18" s="1"/>
  <c r="R153" i="18" s="1"/>
  <c r="R163" i="18" s="1"/>
  <c r="R173" i="18" s="1"/>
  <c r="O103" i="18"/>
  <c r="O113" i="18" s="1"/>
  <c r="O123" i="18" s="1"/>
  <c r="O133" i="18" s="1"/>
  <c r="O143" i="18" s="1"/>
  <c r="O153" i="18" s="1"/>
  <c r="O163" i="18" s="1"/>
  <c r="O173" i="18" s="1"/>
  <c r="R102" i="18"/>
  <c r="R112" i="18" s="1"/>
  <c r="R122" i="18" s="1"/>
  <c r="R132" i="18" s="1"/>
  <c r="R142" i="18" s="1"/>
  <c r="R152" i="18" s="1"/>
  <c r="R162" i="18" s="1"/>
  <c r="R172" i="18" s="1"/>
  <c r="O102" i="18"/>
  <c r="O112" i="18" s="1"/>
  <c r="O122" i="18" s="1"/>
  <c r="O132" i="18" s="1"/>
  <c r="O142" i="18" s="1"/>
  <c r="O152" i="18" s="1"/>
  <c r="O162" i="18" s="1"/>
  <c r="O172" i="18" s="1"/>
  <c r="S101" i="18"/>
  <c r="S111" i="18" s="1"/>
  <c r="S121" i="18" s="1"/>
  <c r="S131" i="18" s="1"/>
  <c r="S141" i="18" s="1"/>
  <c r="S151" i="18" s="1"/>
  <c r="S161" i="18" s="1"/>
  <c r="S171" i="18" s="1"/>
  <c r="T100" i="18"/>
  <c r="T110" i="18" s="1"/>
  <c r="T120" i="18" s="1"/>
  <c r="T130" i="18" s="1"/>
  <c r="T140" i="18" s="1"/>
  <c r="T150" i="18" s="1"/>
  <c r="T160" i="18" s="1"/>
  <c r="T170" i="18" s="1"/>
  <c r="S100" i="18"/>
  <c r="S110" i="18" s="1"/>
  <c r="S120" i="18" s="1"/>
  <c r="S130" i="18" s="1"/>
  <c r="S140" i="18" s="1"/>
  <c r="S150" i="18" s="1"/>
  <c r="S160" i="18" s="1"/>
  <c r="S170" i="18" s="1"/>
  <c r="T99" i="18"/>
  <c r="T109" i="18" s="1"/>
  <c r="T119" i="18" s="1"/>
  <c r="T129" i="18" s="1"/>
  <c r="T139" i="18" s="1"/>
  <c r="T149" i="18" s="1"/>
  <c r="T159" i="18" s="1"/>
  <c r="T169" i="18" s="1"/>
  <c r="R99" i="18"/>
  <c r="R109" i="18" s="1"/>
  <c r="R119" i="18" s="1"/>
  <c r="R129" i="18" s="1"/>
  <c r="R139" i="18" s="1"/>
  <c r="R149" i="18" s="1"/>
  <c r="R159" i="18" s="1"/>
  <c r="R169" i="18" s="1"/>
  <c r="O99" i="18"/>
  <c r="O109" i="18" s="1"/>
  <c r="O119" i="18" s="1"/>
  <c r="O129" i="18" s="1"/>
  <c r="O139" i="18" s="1"/>
  <c r="O149" i="18" s="1"/>
  <c r="O159" i="18" s="1"/>
  <c r="O169" i="18" s="1"/>
  <c r="R98" i="18"/>
  <c r="R108" i="18" s="1"/>
  <c r="R118" i="18" s="1"/>
  <c r="R128" i="18" s="1"/>
  <c r="R138" i="18" s="1"/>
  <c r="R148" i="18" s="1"/>
  <c r="R158" i="18" s="1"/>
  <c r="R168" i="18" s="1"/>
  <c r="P98" i="18"/>
  <c r="P108" i="18" s="1"/>
  <c r="P118" i="18" s="1"/>
  <c r="P128" i="18" s="1"/>
  <c r="P138" i="18" s="1"/>
  <c r="P148" i="18" s="1"/>
  <c r="P158" i="18" s="1"/>
  <c r="P168" i="18" s="1"/>
  <c r="O98" i="18"/>
  <c r="O108" i="18" s="1"/>
  <c r="O118" i="18" s="1"/>
  <c r="O128" i="18" s="1"/>
  <c r="O138" i="18" s="1"/>
  <c r="O148" i="18" s="1"/>
  <c r="O158" i="18" s="1"/>
  <c r="O168" i="18" s="1"/>
  <c r="S97" i="18"/>
  <c r="S107" i="18" s="1"/>
  <c r="S117" i="18" s="1"/>
  <c r="S127" i="18" s="1"/>
  <c r="S137" i="18" s="1"/>
  <c r="S147" i="18" s="1"/>
  <c r="S157" i="18" s="1"/>
  <c r="S167" i="18" s="1"/>
  <c r="T96" i="18"/>
  <c r="T106" i="18" s="1"/>
  <c r="T116" i="18" s="1"/>
  <c r="T126" i="18" s="1"/>
  <c r="T136" i="18" s="1"/>
  <c r="T146" i="18" s="1"/>
  <c r="T156" i="18" s="1"/>
  <c r="T166" i="18" s="1"/>
  <c r="S96" i="18"/>
  <c r="S106" i="18" s="1"/>
  <c r="S116" i="18" s="1"/>
  <c r="S126" i="18" s="1"/>
  <c r="S136" i="18" s="1"/>
  <c r="S146" i="18" s="1"/>
  <c r="S156" i="18" s="1"/>
  <c r="S166" i="18" s="1"/>
  <c r="T95" i="18"/>
  <c r="T105" i="18" s="1"/>
  <c r="T115" i="18" s="1"/>
  <c r="T125" i="18" s="1"/>
  <c r="T135" i="18" s="1"/>
  <c r="T145" i="18" s="1"/>
  <c r="T155" i="18" s="1"/>
  <c r="T165" i="18" s="1"/>
  <c r="R95" i="18"/>
  <c r="R105" i="18" s="1"/>
  <c r="R115" i="18" s="1"/>
  <c r="R125" i="18" s="1"/>
  <c r="R135" i="18" s="1"/>
  <c r="R145" i="18" s="1"/>
  <c r="R155" i="18" s="1"/>
  <c r="R165" i="18" s="1"/>
  <c r="O95" i="18"/>
  <c r="O105" i="18" s="1"/>
  <c r="O115" i="18" s="1"/>
  <c r="O125" i="18" s="1"/>
  <c r="O135" i="18" s="1"/>
  <c r="O145" i="18" s="1"/>
  <c r="O155" i="18" s="1"/>
  <c r="O165" i="18" s="1"/>
  <c r="T94" i="18"/>
  <c r="S94" i="18"/>
  <c r="R94" i="18"/>
  <c r="R104" i="18" s="1"/>
  <c r="R114" i="18" s="1"/>
  <c r="R124" i="18" s="1"/>
  <c r="R134" i="18" s="1"/>
  <c r="R144" i="18" s="1"/>
  <c r="R154" i="18" s="1"/>
  <c r="R164" i="18" s="1"/>
  <c r="O94" i="18"/>
  <c r="O104" i="18" s="1"/>
  <c r="O114" i="18" s="1"/>
  <c r="O124" i="18" s="1"/>
  <c r="O134" i="18" s="1"/>
  <c r="O144" i="18" s="1"/>
  <c r="O154" i="18" s="1"/>
  <c r="O164" i="18" s="1"/>
  <c r="T93" i="18"/>
  <c r="S93" i="18"/>
  <c r="S103" i="18" s="1"/>
  <c r="S113" i="18" s="1"/>
  <c r="S123" i="18" s="1"/>
  <c r="S133" i="18" s="1"/>
  <c r="S143" i="18" s="1"/>
  <c r="S153" i="18" s="1"/>
  <c r="S163" i="18" s="1"/>
  <c r="S173" i="18" s="1"/>
  <c r="R93" i="18"/>
  <c r="Q93" i="18"/>
  <c r="Q103" i="18" s="1"/>
  <c r="Q113" i="18" s="1"/>
  <c r="Q123" i="18" s="1"/>
  <c r="Q133" i="18" s="1"/>
  <c r="Q143" i="18" s="1"/>
  <c r="Q153" i="18" s="1"/>
  <c r="Q163" i="18" s="1"/>
  <c r="Q173" i="18" s="1"/>
  <c r="O93" i="18"/>
  <c r="T92" i="18"/>
  <c r="T102" i="18" s="1"/>
  <c r="T112" i="18" s="1"/>
  <c r="T122" i="18" s="1"/>
  <c r="T132" i="18" s="1"/>
  <c r="T142" i="18" s="1"/>
  <c r="T152" i="18" s="1"/>
  <c r="T162" i="18" s="1"/>
  <c r="T172" i="18" s="1"/>
  <c r="S92" i="18"/>
  <c r="S102" i="18" s="1"/>
  <c r="S112" i="18" s="1"/>
  <c r="S122" i="18" s="1"/>
  <c r="S132" i="18" s="1"/>
  <c r="S142" i="18" s="1"/>
  <c r="S152" i="18" s="1"/>
  <c r="S162" i="18" s="1"/>
  <c r="S172" i="18" s="1"/>
  <c r="R92" i="18"/>
  <c r="Q92" i="18"/>
  <c r="Q102" i="18" s="1"/>
  <c r="Q112" i="18" s="1"/>
  <c r="Q122" i="18" s="1"/>
  <c r="Q132" i="18" s="1"/>
  <c r="Q142" i="18" s="1"/>
  <c r="Q152" i="18" s="1"/>
  <c r="Q162" i="18" s="1"/>
  <c r="Q172" i="18" s="1"/>
  <c r="P92" i="18"/>
  <c r="P102" i="18" s="1"/>
  <c r="P112" i="18" s="1"/>
  <c r="P122" i="18" s="1"/>
  <c r="P132" i="18" s="1"/>
  <c r="P142" i="18" s="1"/>
  <c r="P152" i="18" s="1"/>
  <c r="P162" i="18" s="1"/>
  <c r="P172" i="18" s="1"/>
  <c r="O92" i="18"/>
  <c r="T91" i="18"/>
  <c r="T101" i="18" s="1"/>
  <c r="T111" i="18" s="1"/>
  <c r="T121" i="18" s="1"/>
  <c r="T131" i="18" s="1"/>
  <c r="T141" i="18" s="1"/>
  <c r="T151" i="18" s="1"/>
  <c r="T161" i="18" s="1"/>
  <c r="T171" i="18" s="1"/>
  <c r="S91" i="18"/>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S90" i="18"/>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S89" i="18"/>
  <c r="S99" i="18" s="1"/>
  <c r="S109" i="18" s="1"/>
  <c r="S119" i="18" s="1"/>
  <c r="S129" i="18" s="1"/>
  <c r="S139" i="18" s="1"/>
  <c r="S149" i="18" s="1"/>
  <c r="S159" i="18" s="1"/>
  <c r="S169" i="18" s="1"/>
  <c r="R89" i="18"/>
  <c r="Q89" i="18"/>
  <c r="Q99" i="18" s="1"/>
  <c r="Q109" i="18" s="1"/>
  <c r="Q119" i="18" s="1"/>
  <c r="Q129" i="18" s="1"/>
  <c r="Q139" i="18" s="1"/>
  <c r="Q149" i="18" s="1"/>
  <c r="Q159" i="18" s="1"/>
  <c r="Q169" i="18" s="1"/>
  <c r="O89" i="18"/>
  <c r="T88" i="18"/>
  <c r="T98" i="18" s="1"/>
  <c r="T108" i="18" s="1"/>
  <c r="T118" i="18" s="1"/>
  <c r="T128" i="18" s="1"/>
  <c r="T138" i="18" s="1"/>
  <c r="T148" i="18" s="1"/>
  <c r="T158" i="18" s="1"/>
  <c r="T168" i="18" s="1"/>
  <c r="S88" i="18"/>
  <c r="S98" i="18" s="1"/>
  <c r="S108" i="18" s="1"/>
  <c r="S118" i="18" s="1"/>
  <c r="S128" i="18" s="1"/>
  <c r="S138" i="18" s="1"/>
  <c r="S148" i="18" s="1"/>
  <c r="S158" i="18" s="1"/>
  <c r="S168" i="18" s="1"/>
  <c r="R88" i="18"/>
  <c r="Q88" i="18"/>
  <c r="Q98" i="18" s="1"/>
  <c r="Q108" i="18" s="1"/>
  <c r="Q118" i="18" s="1"/>
  <c r="Q128" i="18" s="1"/>
  <c r="Q138" i="18" s="1"/>
  <c r="Q148" i="18" s="1"/>
  <c r="Q158" i="18" s="1"/>
  <c r="Q168" i="18" s="1"/>
  <c r="P88" i="18"/>
  <c r="O88" i="18"/>
  <c r="T87" i="18"/>
  <c r="T97" i="18" s="1"/>
  <c r="T107" i="18" s="1"/>
  <c r="T117" i="18" s="1"/>
  <c r="T127" i="18" s="1"/>
  <c r="T137" i="18" s="1"/>
  <c r="T147" i="18" s="1"/>
  <c r="T157" i="18" s="1"/>
  <c r="T167" i="18" s="1"/>
  <c r="S87" i="18"/>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S86" i="18"/>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S85" i="18"/>
  <c r="S95" i="18" s="1"/>
  <c r="S105" i="18" s="1"/>
  <c r="S115" i="18" s="1"/>
  <c r="S125" i="18" s="1"/>
  <c r="S135" i="18" s="1"/>
  <c r="S145" i="18" s="1"/>
  <c r="S155" i="18" s="1"/>
  <c r="S165" i="18" s="1"/>
  <c r="R85" i="18"/>
  <c r="Q85" i="18"/>
  <c r="Q95" i="18" s="1"/>
  <c r="Q105" i="18" s="1"/>
  <c r="Q115" i="18" s="1"/>
  <c r="Q125" i="18" s="1"/>
  <c r="Q135" i="18" s="1"/>
  <c r="Q145" i="18" s="1"/>
  <c r="Q155" i="18" s="1"/>
  <c r="Q165" i="18" s="1"/>
  <c r="P85" i="18"/>
  <c r="P95" i="18" s="1"/>
  <c r="P105" i="18" s="1"/>
  <c r="P115" i="18" s="1"/>
  <c r="P125" i="18" s="1"/>
  <c r="P135" i="18" s="1"/>
  <c r="P145" i="18" s="1"/>
  <c r="P155" i="18" s="1"/>
  <c r="P165" i="18" s="1"/>
  <c r="O85" i="18"/>
  <c r="T84" i="18"/>
  <c r="S84" i="18"/>
  <c r="R84" i="18"/>
  <c r="Q84" i="18"/>
  <c r="Q94" i="18" s="1"/>
  <c r="Q104" i="18" s="1"/>
  <c r="Q114" i="18" s="1"/>
  <c r="Q124" i="18" s="1"/>
  <c r="Q134" i="18" s="1"/>
  <c r="Q144" i="18" s="1"/>
  <c r="Q154" i="18" s="1"/>
  <c r="Q164" i="18" s="1"/>
  <c r="P84" i="18"/>
  <c r="P94" i="18" s="1"/>
  <c r="P104" i="18" s="1"/>
  <c r="P114" i="18" s="1"/>
  <c r="P124" i="18" s="1"/>
  <c r="P134" i="18" s="1"/>
  <c r="P144" i="18" s="1"/>
  <c r="P154" i="18" s="1"/>
  <c r="P164" i="18" s="1"/>
  <c r="O84" i="18"/>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R74" i="18"/>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C586" i="9"/>
  <c r="AC596" i="9" s="1"/>
  <c r="AC606" i="9" s="1"/>
  <c r="AC616" i="9" s="1"/>
  <c r="AC626" i="9" s="1"/>
  <c r="AC636" i="9" s="1"/>
  <c r="AC646" i="9" s="1"/>
  <c r="AC656" i="9" s="1"/>
  <c r="AC666" i="9" s="1"/>
  <c r="AD586" i="9"/>
  <c r="AD588" i="9"/>
  <c r="AD587" i="9"/>
  <c r="T569" i="9"/>
  <c r="T570" i="9"/>
  <c r="T571" i="9"/>
  <c r="T572" i="9"/>
  <c r="T573" i="9"/>
  <c r="T574" i="9"/>
  <c r="T575" i="9"/>
  <c r="T576" i="9"/>
  <c r="AD464" i="9"/>
  <c r="AD474" i="9" s="1"/>
  <c r="AD484" i="9" s="1"/>
  <c r="AD494" i="9" s="1"/>
  <c r="AD504" i="9" s="1"/>
  <c r="AD514" i="9" s="1"/>
  <c r="AD524" i="9" s="1"/>
  <c r="AD534" i="9" s="1"/>
  <c r="AD544" i="9" s="1"/>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D456" i="9"/>
  <c r="AD465" i="9"/>
  <c r="AD475" i="9" s="1"/>
  <c r="AD485" i="9" s="1"/>
  <c r="AD495" i="9" s="1"/>
  <c r="AD505" i="9" s="1"/>
  <c r="AD515" i="9" s="1"/>
  <c r="AD525" i="9" s="1"/>
  <c r="AD535" i="9" s="1"/>
  <c r="AD545" i="9" s="1"/>
  <c r="AC454" i="9"/>
  <c r="AD595" i="9" l="1"/>
  <c r="T585" i="9"/>
  <c r="AD594" i="9"/>
  <c r="T584" i="9"/>
  <c r="AD593" i="9"/>
  <c r="T583" i="9"/>
  <c r="AD592" i="9"/>
  <c r="T582" i="9"/>
  <c r="AD591" i="9"/>
  <c r="T581" i="9"/>
  <c r="AD590" i="9"/>
  <c r="T580" i="9"/>
  <c r="AD589" i="9"/>
  <c r="T579" i="9"/>
  <c r="AD597" i="9"/>
  <c r="T587" i="9"/>
  <c r="AD598" i="9"/>
  <c r="T588" i="9"/>
  <c r="AD596" i="9"/>
  <c r="T586" i="9"/>
  <c r="AD457" i="9"/>
  <c r="AD466" i="9"/>
  <c r="AD476" i="9" s="1"/>
  <c r="AD486" i="9" s="1"/>
  <c r="AD496" i="9" s="1"/>
  <c r="AD506" i="9" s="1"/>
  <c r="AD516" i="9" s="1"/>
  <c r="AD526" i="9" s="1"/>
  <c r="AD536" i="9" s="1"/>
  <c r="AD546" i="9" s="1"/>
  <c r="AC455" i="9"/>
  <c r="AC464" i="9"/>
  <c r="AC474" i="9" s="1"/>
  <c r="AC484" i="9" s="1"/>
  <c r="AC494" i="9" s="1"/>
  <c r="AC504" i="9" s="1"/>
  <c r="AC514" i="9" s="1"/>
  <c r="AC524" i="9" s="1"/>
  <c r="AC534" i="9" s="1"/>
  <c r="AC544" i="9" s="1"/>
  <c r="AD599" i="9" l="1"/>
  <c r="T589" i="9"/>
  <c r="AD607" i="9"/>
  <c r="T597" i="9"/>
  <c r="AD606" i="9"/>
  <c r="T596" i="9"/>
  <c r="AD608" i="9"/>
  <c r="T598" i="9"/>
  <c r="AD600" i="9"/>
  <c r="T590" i="9"/>
  <c r="AD601" i="9"/>
  <c r="T591" i="9"/>
  <c r="AD602" i="9"/>
  <c r="T592" i="9"/>
  <c r="AD603" i="9"/>
  <c r="T593" i="9"/>
  <c r="AD604" i="9"/>
  <c r="T594" i="9"/>
  <c r="AD605" i="9"/>
  <c r="T595" i="9"/>
  <c r="AD458" i="9"/>
  <c r="AD467" i="9"/>
  <c r="AD477" i="9" s="1"/>
  <c r="AD487" i="9" s="1"/>
  <c r="AD497" i="9" s="1"/>
  <c r="AD507" i="9" s="1"/>
  <c r="AD517" i="9" s="1"/>
  <c r="AD527" i="9" s="1"/>
  <c r="AD537" i="9" s="1"/>
  <c r="AD547" i="9" s="1"/>
  <c r="AC456" i="9"/>
  <c r="AC465" i="9"/>
  <c r="AC475" i="9" s="1"/>
  <c r="AC485" i="9" s="1"/>
  <c r="AC495" i="9" s="1"/>
  <c r="AC505" i="9" s="1"/>
  <c r="AC515" i="9" s="1"/>
  <c r="AC525" i="9" s="1"/>
  <c r="AC535" i="9" s="1"/>
  <c r="AC545" i="9" s="1"/>
  <c r="AD615" i="9" l="1"/>
  <c r="T605" i="9"/>
  <c r="AD614" i="9"/>
  <c r="T604" i="9"/>
  <c r="AD613" i="9"/>
  <c r="T603" i="9"/>
  <c r="AD612" i="9"/>
  <c r="T602" i="9"/>
  <c r="AD610" i="9"/>
  <c r="T600" i="9"/>
  <c r="AD611" i="9"/>
  <c r="T601" i="9"/>
  <c r="AD618" i="9"/>
  <c r="T608" i="9"/>
  <c r="AD616" i="9"/>
  <c r="T606" i="9"/>
  <c r="AD617" i="9"/>
  <c r="T607" i="9"/>
  <c r="AD609" i="9"/>
  <c r="T599" i="9"/>
  <c r="AD459" i="9"/>
  <c r="AD468" i="9"/>
  <c r="AD478" i="9" s="1"/>
  <c r="AD488" i="9" s="1"/>
  <c r="AD498" i="9" s="1"/>
  <c r="AD508" i="9" s="1"/>
  <c r="AD518" i="9" s="1"/>
  <c r="AD528" i="9" s="1"/>
  <c r="AD538" i="9" s="1"/>
  <c r="AD548" i="9" s="1"/>
  <c r="AC457" i="9"/>
  <c r="AC466" i="9"/>
  <c r="AC476" i="9" s="1"/>
  <c r="AC486" i="9" s="1"/>
  <c r="AC496" i="9" s="1"/>
  <c r="AC506" i="9" s="1"/>
  <c r="AC516" i="9" s="1"/>
  <c r="AC526" i="9" s="1"/>
  <c r="AC536" i="9" s="1"/>
  <c r="AC546" i="9" s="1"/>
  <c r="AD628" i="9" l="1"/>
  <c r="T618" i="9"/>
  <c r="AD621" i="9"/>
  <c r="T611" i="9"/>
  <c r="AD620" i="9"/>
  <c r="T610" i="9"/>
  <c r="AD622" i="9"/>
  <c r="T612" i="9"/>
  <c r="AD626" i="9"/>
  <c r="T616" i="9"/>
  <c r="AD619" i="9"/>
  <c r="T609" i="9"/>
  <c r="AD627" i="9"/>
  <c r="T617" i="9"/>
  <c r="AD623" i="9"/>
  <c r="T613" i="9"/>
  <c r="AD624" i="9"/>
  <c r="T614" i="9"/>
  <c r="AD625" i="9"/>
  <c r="T615" i="9"/>
  <c r="AD469" i="9"/>
  <c r="AD479" i="9" s="1"/>
  <c r="AD489" i="9" s="1"/>
  <c r="AD499" i="9" s="1"/>
  <c r="AD509" i="9" s="1"/>
  <c r="AD519" i="9" s="1"/>
  <c r="AD529" i="9" s="1"/>
  <c r="AD539" i="9" s="1"/>
  <c r="AD549" i="9" s="1"/>
  <c r="AD460" i="9"/>
  <c r="AC458" i="9"/>
  <c r="AC467" i="9"/>
  <c r="AC477" i="9" s="1"/>
  <c r="AC487" i="9" s="1"/>
  <c r="AC497" i="9" s="1"/>
  <c r="AC507" i="9" s="1"/>
  <c r="AC517" i="9" s="1"/>
  <c r="AC527" i="9" s="1"/>
  <c r="AC537" i="9" s="1"/>
  <c r="AC547" i="9" s="1"/>
  <c r="AD637" i="9" l="1"/>
  <c r="T627" i="9"/>
  <c r="AD635" i="9"/>
  <c r="T625" i="9"/>
  <c r="AD629" i="9"/>
  <c r="T619" i="9"/>
  <c r="AD634" i="9"/>
  <c r="T624" i="9"/>
  <c r="AD632" i="9"/>
  <c r="T622" i="9"/>
  <c r="AD633" i="9"/>
  <c r="T623" i="9"/>
  <c r="AD631" i="9"/>
  <c r="T621" i="9"/>
  <c r="AD636" i="9"/>
  <c r="T626" i="9"/>
  <c r="AD630" i="9"/>
  <c r="T620" i="9"/>
  <c r="AD638" i="9"/>
  <c r="T628" i="9"/>
  <c r="AD461" i="9"/>
  <c r="AD471" i="9" s="1"/>
  <c r="AD481" i="9" s="1"/>
  <c r="AD491" i="9" s="1"/>
  <c r="AD501" i="9" s="1"/>
  <c r="AD511" i="9" s="1"/>
  <c r="AD521" i="9" s="1"/>
  <c r="AD531" i="9" s="1"/>
  <c r="AD541" i="9" s="1"/>
  <c r="AD551" i="9" s="1"/>
  <c r="AD470" i="9"/>
  <c r="AD480" i="9" s="1"/>
  <c r="AD490" i="9" s="1"/>
  <c r="AD500" i="9" s="1"/>
  <c r="AD510" i="9" s="1"/>
  <c r="AD520" i="9" s="1"/>
  <c r="AD530" i="9" s="1"/>
  <c r="AD540" i="9" s="1"/>
  <c r="AD550" i="9" s="1"/>
  <c r="AC459" i="9"/>
  <c r="AC468" i="9"/>
  <c r="AC478" i="9" s="1"/>
  <c r="AC488" i="9" s="1"/>
  <c r="AC498" i="9" s="1"/>
  <c r="AC508" i="9" s="1"/>
  <c r="AC518" i="9" s="1"/>
  <c r="AC528" i="9" s="1"/>
  <c r="AC538" i="9" s="1"/>
  <c r="AC548" i="9" s="1"/>
  <c r="AD641" i="9" l="1"/>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K81" i="18"/>
  <c r="K82" i="18"/>
  <c r="K83" i="18"/>
  <c r="L126" i="18" l="1"/>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R76" i="18"/>
  <c r="R75"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9" i="19" l="1"/>
  <c r="J72" i="19" s="1"/>
  <c r="J75" i="19" s="1"/>
  <c r="J78" i="19" s="1"/>
  <c r="J81" i="19" s="1"/>
  <c r="J84" i="19" s="1"/>
  <c r="J87" i="19" s="1"/>
  <c r="J90" i="19" s="1"/>
  <c r="J93" i="19" s="1"/>
  <c r="J96" i="19" s="1"/>
  <c r="J99" i="19" s="1"/>
  <c r="J102" i="19" s="1"/>
  <c r="J105" i="19" s="1"/>
  <c r="J108" i="19" s="1"/>
  <c r="J111" i="19" s="1"/>
  <c r="J114" i="19" s="1"/>
  <c r="J117" i="19" s="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Q534" i="18" s="1"/>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N534" i="18" l="1"/>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I50" i="19" s="1"/>
  <c r="PB44" i="19"/>
  <c r="OT44" i="19"/>
  <c r="OS48" i="19" s="1"/>
  <c r="OS49" i="19" s="1"/>
  <c r="OL44" i="19"/>
  <c r="OK48" i="19" s="1"/>
  <c r="OK49" i="19" s="1"/>
  <c r="OD44" i="19"/>
  <c r="OC48" i="19" s="1"/>
  <c r="OC49" i="19" s="1"/>
  <c r="OC50" i="19" s="1"/>
  <c r="NV44" i="19"/>
  <c r="NN44" i="19"/>
  <c r="NM48" i="19" s="1"/>
  <c r="NM49" i="19" s="1"/>
  <c r="NF44" i="19"/>
  <c r="NE48" i="19" s="1"/>
  <c r="NE49" i="19" s="1"/>
  <c r="MX44" i="19"/>
  <c r="MW48" i="19" s="1"/>
  <c r="MW49" i="19" s="1"/>
  <c r="MW50" i="19" s="1"/>
  <c r="MP44" i="19"/>
  <c r="MH44" i="19"/>
  <c r="MG48" i="19" s="1"/>
  <c r="MG49" i="19" s="1"/>
  <c r="MG50" i="19" s="1"/>
  <c r="LZ44" i="19"/>
  <c r="LY48" i="19" s="1"/>
  <c r="LY49" i="19" s="1"/>
  <c r="LY50" i="19" s="1"/>
  <c r="LR44" i="19"/>
  <c r="LQ48" i="19" s="1"/>
  <c r="LQ49" i="19" s="1"/>
  <c r="LQ50" i="19" s="1"/>
  <c r="LJ44" i="19"/>
  <c r="LB44" i="19"/>
  <c r="LA48" i="19" s="1"/>
  <c r="LA49" i="19" s="1"/>
  <c r="LA50" i="19" s="1"/>
  <c r="KT44" i="19"/>
  <c r="KS48" i="19" s="1"/>
  <c r="KS49" i="19" s="1"/>
  <c r="KS50" i="19" s="1"/>
  <c r="KL44" i="19"/>
  <c r="KK48" i="19" s="1"/>
  <c r="KK49" i="19" s="1"/>
  <c r="KK50" i="19" s="1"/>
  <c r="KD44" i="19"/>
  <c r="JV44" i="19"/>
  <c r="JU48" i="19" s="1"/>
  <c r="JU49" i="19" s="1"/>
  <c r="JU50"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M50"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DA50" i="19" s="1"/>
  <c r="CT44" i="19"/>
  <c r="CL44" i="19"/>
  <c r="CK48" i="19" s="1"/>
  <c r="CK49" i="19" s="1"/>
  <c r="CK50" i="19" s="1"/>
  <c r="CD44" i="19"/>
  <c r="CC48" i="19" s="1"/>
  <c r="CC49" i="19" s="1"/>
  <c r="CC50" i="19" s="1"/>
  <c r="BV44" i="19"/>
  <c r="BU48" i="19" s="1"/>
  <c r="BU49" i="19" s="1"/>
  <c r="BU50" i="19" s="1"/>
  <c r="BN44" i="19"/>
  <c r="BF44" i="19"/>
  <c r="BE48" i="19" s="1"/>
  <c r="BE49" i="19" s="1"/>
  <c r="BE50" i="19" s="1"/>
  <c r="AX44" i="19"/>
  <c r="AW48" i="19" s="1"/>
  <c r="AW49" i="19" s="1"/>
  <c r="AW50" i="19" s="1"/>
  <c r="AP44" i="19"/>
  <c r="AO48" i="19" s="1"/>
  <c r="AO49" i="19" s="1"/>
  <c r="AO50" i="19" s="1"/>
  <c r="AH44" i="19"/>
  <c r="Z44" i="19"/>
  <c r="Y48" i="19" s="1"/>
  <c r="Y49" i="19" s="1"/>
  <c r="Y50"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FY50" i="19" s="1"/>
  <c r="DN44" i="19"/>
  <c r="DM48" i="19" s="1"/>
  <c r="DM49" i="19" s="1"/>
  <c r="BB44" i="19"/>
  <c r="BA48" i="19" s="1"/>
  <c r="BA49" i="19" s="1"/>
  <c r="PN44" i="19"/>
  <c r="PM48" i="19" s="1"/>
  <c r="PM49" i="19" s="1"/>
  <c r="PM50" i="19" s="1"/>
  <c r="NB44" i="19"/>
  <c r="NA48" i="19" s="1"/>
  <c r="NA49" i="19" s="1"/>
  <c r="KP44" i="19"/>
  <c r="KO48" i="19" s="1"/>
  <c r="KO49" i="19" s="1"/>
  <c r="ID44" i="19"/>
  <c r="IC48" i="19" s="1"/>
  <c r="IC49" i="19" s="1"/>
  <c r="IC50" i="19" s="1"/>
  <c r="FR44" i="19"/>
  <c r="FQ48" i="19" s="1"/>
  <c r="FQ49" i="19" s="1"/>
  <c r="FQ50" i="19" s="1"/>
  <c r="DF44" i="19"/>
  <c r="DE48" i="19" s="1"/>
  <c r="DE49" i="19" s="1"/>
  <c r="AT44" i="19"/>
  <c r="AS48" i="19" s="1"/>
  <c r="AS49" i="19" s="1"/>
  <c r="GW50" i="19" l="1"/>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U50" i="19"/>
  <c r="AV50" i="19"/>
  <c r="KR50" i="19"/>
  <c r="JB48" i="19"/>
  <c r="JB49" i="19" s="1"/>
  <c r="JB50" i="19" s="1"/>
  <c r="JC50" i="19"/>
  <c r="BH48" i="19"/>
  <c r="BH49" i="19" s="1"/>
  <c r="BH50" i="19" s="1"/>
  <c r="BI50" i="19"/>
  <c r="LD48" i="19"/>
  <c r="LD49"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Q50" i="19"/>
  <c r="JM50" i="19"/>
  <c r="AP50" i="19"/>
  <c r="KL50" i="19"/>
  <c r="BG48" i="19"/>
  <c r="BG49" i="19" s="1"/>
  <c r="BG50" i="19" s="1"/>
  <c r="LC48" i="19"/>
  <c r="LC49" i="19" s="1"/>
  <c r="LC50" i="19" s="1"/>
  <c r="LD50" i="19"/>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BZ50" i="19"/>
  <c r="LV50" i="19"/>
  <c r="DX48" i="19"/>
  <c r="DX49" i="19" s="1"/>
  <c r="DX50" i="19" s="1"/>
  <c r="NT48" i="19"/>
  <c r="NT49" i="19" s="1"/>
  <c r="NT50" i="19" s="1"/>
  <c r="MI48" i="19"/>
  <c r="MI49" i="19" s="1"/>
  <c r="MI50" i="19" s="1"/>
  <c r="BJ48" i="19"/>
  <c r="BJ49" i="19" s="1"/>
  <c r="BJ50" i="19" s="1"/>
  <c r="BK50" i="19"/>
  <c r="LF48" i="19"/>
  <c r="LF49" i="19" s="1"/>
  <c r="LG50" i="19"/>
  <c r="IT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NP50" i="19"/>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GG50" i="19"/>
  <c r="QB48" i="19"/>
  <c r="QB49" i="19" s="1"/>
  <c r="QB50" i="19" s="1"/>
  <c r="EL50" i="19"/>
  <c r="OH50" i="19"/>
  <c r="GJ48" i="19"/>
  <c r="GJ49" i="19" s="1"/>
  <c r="GJ50" i="19" s="1"/>
  <c r="QF48" i="19"/>
  <c r="QF49" i="19" s="1"/>
  <c r="QF50" i="19" s="1"/>
  <c r="EU50" i="19"/>
  <c r="ET48" i="19"/>
  <c r="ET49" i="19" s="1"/>
  <c r="ET50" i="19" s="1"/>
  <c r="OQ50" i="19"/>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LF50" i="19"/>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W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W53" i="19"/>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S53" i="19"/>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T53" i="19"/>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6" i="9" s="1"/>
  <c r="U426" i="9" l="1"/>
  <c r="T426" i="9" s="1"/>
  <c r="S426" i="9" s="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<sst xmlns="http://schemas.openxmlformats.org/spreadsheetml/2006/main" count="5019" uniqueCount="1052">
  <si>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</si>
  <si>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</si>
  <si>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</si>
  <si>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</si>
  <si>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</si>
  <si>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</si>
  <si>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</si>
  <si>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</si>
  <si>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</si>
  <si>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</si>
  <si>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</si>
  <si>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</si>
  <si>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</si>
  <si>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</si>
  <si>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</si>
  <si>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</si>
  <si>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</si>
  <si>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</si>
  <si>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</si>
  <si>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</si>
  <si>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</si>
  <si>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</si>
  <si>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</si>
  <si>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</si>
  <si>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</si>
  <si>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</si>
  <si>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</si>
  <si>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</si>
  <si>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</si>
  <si>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</si>
  <si>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</si>
  <si>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</si>
  <si>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</si>
  <si>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</si>
  <si>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</si>
  <si>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</si>
  <si>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</si>
  <si>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</si>
  <si>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</si>
  <si>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</si>
  <si>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</si>
  <si>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</si>
  <si>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</si>
  <si>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</si>
  <si>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</si>
  <si>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</si>
  <si>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</si>
  <si>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</si>
  <si>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</si>
  <si>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</si>
  <si>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</si>
  <si>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</si>
  <si>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</si>
  <si>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</si>
  <si>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</si>
  <si>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</si>
  <si>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</si>
  <si>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</si>
  <si>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</si>
  <si>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</si>
  <si>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</si>
  <si>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</si>
  <si>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</si>
  <si>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</si>
  <si>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</si>
  <si>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</si>
  <si>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</si>
  <si>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</si>
  <si>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</si>
  <si>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</si>
  <si>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</si>
  <si>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</si>
  <si>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</si>
  <si>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</si>
  <si>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</si>
  <si>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</si>
  <si>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</si>
  <si>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</si>
  <si>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</si>
  <si>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</si>
  <si>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</si>
  <si>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</si>
  <si>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</si>
  <si>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</si>
  <si>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</si>
  <si>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</si>
  <si>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</si>
  <si>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</si>
  <si>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</si>
  <si>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</si>
  <si>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</si>
  <si>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</si>
  <si>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</si>
  <si>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</si>
  <si>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</si>
  <si>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</si>
  <si>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</si>
  <si>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</si>
  <si>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</si>
  <si>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</si>
  <si>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</si>
  <si>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</si>
  <si>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</si>
  <si>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</si>
  <si>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</si>
  <si>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</si>
  <si>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</si>
  <si>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</si>
  <si>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</si>
  <si>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</si>
  <si>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</si>
  <si>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</si>
  <si>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</si>
  <si>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</si>
  <si>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</si>
  <si>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</si>
  <si>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</si>
  <si>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</si>
  <si>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</si>
  <si>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</si>
  <si>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</si>
  <si>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</si>
  <si>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</si>
  <si>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</si>
  <si>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</si>
  <si>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</si>
  <si>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</si>
  <si>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</si>
  <si>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</si>
  <si>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</si>
  <si>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</si>
  <si>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</si>
  <si>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</si>
  <si>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</si>
  <si>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</si>
  <si>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</si>
  <si>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</si>
  <si>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</si>
  <si>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</si>
  <si>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</si>
  <si>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</si>
  <si>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</si>
  <si>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</si>
  <si>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</si>
  <si>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</si>
  <si>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</si>
  <si>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</si>
  <si>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</si>
  <si>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</si>
  <si>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</si>
  <si>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</si>
  <si>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</si>
  <si>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</si>
  <si>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</si>
  <si>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</si>
  <si>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</si>
  <si>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</si>
  <si>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</si>
  <si>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</si>
  <si>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</si>
  <si>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</si>
  <si>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</si>
  <si>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</si>
  <si>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</si>
  <si>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</si>
  <si>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</si>
  <si>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</si>
  <si>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</si>
  <si>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</si>
  <si>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</si>
  <si>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</si>
  <si>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</si>
  <si>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</si>
  <si>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</si>
  <si>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</si>
  <si>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</si>
  <si>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</si>
  <si>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</si>
  <si>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</si>
  <si>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</si>
  <si>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</si>
  <si>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</si>
  <si>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</si>
  <si>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</si>
  <si>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</si>
  <si>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</si>
  <si>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</si>
  <si>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</si>
  <si>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</si>
  <si>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</si>
  <si>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</si>
  <si>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</si>
  <si>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</si>
  <si>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</si>
  <si>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</si>
  <si>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</si>
  <si>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</si>
  <si>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</si>
  <si>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</si>
  <si>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</si>
  <si>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</si>
  <si>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</si>
  <si>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</si>
  <si>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</si>
  <si>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</si>
  <si>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</si>
  <si>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</si>
  <si>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</si>
  <si>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</si>
  <si>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</si>
  <si>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</si>
  <si>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</si>
  <si>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</si>
  <si>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</si>
  <si>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</si>
  <si>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</si>
  <si>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</si>
  <si>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</si>
  <si>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</si>
  <si>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</si>
  <si>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</si>
  <si>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</si>
  <si>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</si>
  <si>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</si>
  <si>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</si>
  <si>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</si>
  <si>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</si>
  <si>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</si>
  <si>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</si>
  <si>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</si>
  <si>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</si>
  <si>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</si>
  <si>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</si>
  <si>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</si>
  <si>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</si>
  <si>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</si>
  <si>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</si>
  <si>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</si>
  <si>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</si>
  <si>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</si>
  <si>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</si>
  <si>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</si>
  <si>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</si>
  <si>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</si>
  <si>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</si>
  <si>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</si>
  <si>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</si>
  <si>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</si>
  <si>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</si>
  <si>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</si>
  <si>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</si>
  <si>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</si>
  <si>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</si>
  <si>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</si>
  <si>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</si>
  <si>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</si>
  <si>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</si>
  <si>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</si>
  <si>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</si>
  <si>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</si>
  <si>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</si>
  <si>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</si>
  <si>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</si>
  <si>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</si>
  <si>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</si>
  <si>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</si>
  <si>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</si>
  <si>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</si>
  <si>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</si>
  <si>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</si>
  <si>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</si>
  <si>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</si>
  <si>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</si>
  <si>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</si>
  <si>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</si>
  <si>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</si>
  <si>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</si>
  <si>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</si>
  <si>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</si>
  <si>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</si>
  <si>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</si>
  <si>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</si>
  <si>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</si>
  <si>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</si>
  <si>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</si>
  <si>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</si>
  <si>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</si>
  <si>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</si>
  <si>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</si>
  <si>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</si>
  <si>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</si>
  <si>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</si>
  <si>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</si>
  <si>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</si>
  <si>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</si>
  <si>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</si>
  <si>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</si>
  <si>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</si>
  <si>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</si>
  <si>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</si>
  <si>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</si>
  <si>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</si>
  <si>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</si>
  <si>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</si>
  <si>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</si>
  <si>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</si>
  <si>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</si>
  <si>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</si>
  <si>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</si>
  <si>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</si>
  <si>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</si>
  <si>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</si>
  <si>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</si>
  <si>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</si>
  <si>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</si>
  <si>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</si>
  <si>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</si>
  <si>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</si>
  <si>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</si>
  <si>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</si>
  <si>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</si>
  <si>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</si>
  <si>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</si>
  <si>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</si>
  <si>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</si>
  <si>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</si>
  <si>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</si>
  <si>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</si>
  <si>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</si>
  <si>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</si>
  <si>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</si>
  <si>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</si>
  <si>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</si>
  <si>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</si>
  <si>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</si>
  <si>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</si>
  <si>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</si>
  <si>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</si>
  <si>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</si>
  <si>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</si>
  <si>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</si>
  <si>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</si>
  <si>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</si>
  <si>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</si>
  <si>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</si>
  <si>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</si>
  <si>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</si>
  <si>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</si>
  <si>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</si>
  <si>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</si>
  <si>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</si>
  <si>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</si>
  <si>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</si>
  <si>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</si>
  <si>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</si>
  <si>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</si>
  <si>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</si>
  <si>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</si>
  <si>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</si>
  <si>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</si>
  <si>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</si>
  <si>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</si>
  <si>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</si>
  <si>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</si>
  <si>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</si>
  <si>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</si>
  <si>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</si>
  <si>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</si>
  <si>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</si>
  <si>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</si>
  <si>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</si>
  <si>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</si>
  <si>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</si>
  <si>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</si>
  <si>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</si>
  <si>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</si>
  <si>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</si>
  <si>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</si>
  <si>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</si>
  <si>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</si>
  <si>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</si>
  <si>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</si>
  <si>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</si>
  <si>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</si>
  <si>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</si>
  <si>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</si>
  <si>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</si>
  <si>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</si>
  <si>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</si>
  <si>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</si>
  <si>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</si>
  <si>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</si>
  <si>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</si>
  <si>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</si>
  <si>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</si>
  <si>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</si>
  <si>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</si>
  <si>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</si>
  <si>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</si>
  <si>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</si>
  <si>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</si>
  <si>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</si>
  <si>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</si>
  <si>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</si>
  <si>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</si>
  <si>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</si>
  <si>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</si>
  <si>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</si>
  <si>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</si>
  <si>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</si>
  <si>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</si>
  <si>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</si>
  <si>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</si>
  <si>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</si>
  <si>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</si>
  <si>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</si>
  <si>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</si>
  <si>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</si>
  <si>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</si>
  <si>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</si>
  <si>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</si>
  <si>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</si>
  <si>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</si>
  <si>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</si>
  <si>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</si>
  <si>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</si>
  <si>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</si>
  <si>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</si>
  <si>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</si>
  <si>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</si>
  <si>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</si>
  <si>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</si>
  <si>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</si>
  <si>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</si>
  <si>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</si>
  <si>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</si>
  <si>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</si>
  <si>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</si>
  <si>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</si>
  <si>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</si>
  <si>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</si>
  <si>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</si>
  <si>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</si>
  <si>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</si>
  <si>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</si>
  <si>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</si>
  <si>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</si>
  <si>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</si>
  <si>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</si>
  <si>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</si>
  <si>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</si>
  <si>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</si>
  <si>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</si>
  <si>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</si>
  <si>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</si>
  <si>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</si>
  <si>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</si>
  <si>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</si>
  <si>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</si>
  <si>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</si>
  <si>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</si>
  <si>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</si>
  <si>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</si>
  <si>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</si>
  <si>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</si>
  <si>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</si>
  <si>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</si>
  <si>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</si>
  <si>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</si>
  <si>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</si>
  <si>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</si>
  <si>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</si>
  <si>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</si>
  <si>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</si>
  <si>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</si>
  <si>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</si>
  <si>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</si>
  <si>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</si>
  <si>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</si>
  <si>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</si>
  <si>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</si>
  <si>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</si>
  <si>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</si>
  <si>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</si>
  <si>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</si>
  <si>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</si>
  <si>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</si>
  <si>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</si>
  <si>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</si>
  <si>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</si>
  <si>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</si>
  <si>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</si>
  <si>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</si>
  <si>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</si>
  <si>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</si>
  <si>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</si>
  <si>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</si>
  <si>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</si>
  <si>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</si>
  <si>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</si>
  <si>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</si>
  <si>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</si>
  <si>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</si>
  <si>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</si>
  <si>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</si>
  <si>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</si>
  <si>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</si>
  <si>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</si>
  <si>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</si>
  <si>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</si>
  <si>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</si>
  <si>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</si>
  <si>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</si>
  <si>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</si>
  <si>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</si>
  <si>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</si>
  <si>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</si>
  <si>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</si>
  <si>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</si>
  <si>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</si>
  <si>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</si>
  <si>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</si>
  <si>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</si>
  <si>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</si>
  <si>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</si>
  <si>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</si>
  <si>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</si>
  <si>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</si>
  <si>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</si>
  <si>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</si>
  <si>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</si>
  <si>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</si>
  <si>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</si>
  <si>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</si>
  <si>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</si>
  <si>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</si>
  <si>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</si>
  <si>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</si>
  <si>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</si>
  <si>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</si>
  <si>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</si>
  <si>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</si>
  <si>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</si>
  <si>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</si>
  <si>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</si>
  <si>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</si>
  <si>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</si>
  <si>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</si>
  <si>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</si>
  <si>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</si>
  <si>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</si>
  <si>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</si>
  <si>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</si>
  <si>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</si>
  <si>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</si>
  <si>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</si>
  <si>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</si>
  <si>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</si>
  <si>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</si>
  <si>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</si>
  <si>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</si>
  <si>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</si>
  <si>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</si>
  <si>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</si>
  <si>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</si>
  <si>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</si>
  <si>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</si>
  <si>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</si>
  <si>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</si>
  <si>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</si>
  <si>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</si>
  <si>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</si>
  <si>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</si>
  <si>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</si>
  <si>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</si>
  <si>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</si>
  <si>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</si>
  <si>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</si>
  <si>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</si>
  <si>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</si>
  <si>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</si>
  <si>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</si>
  <si>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</si>
  <si>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</si>
  <si>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</si>
  <si>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</si>
  <si>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</si>
  <si>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</si>
  <si>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</si>
  <si>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</si>
  <si>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</si>
  <si>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</si>
  <si>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</si>
  <si>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</si>
  <si>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</si>
  <si>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</si>
  <si>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</si>
  <si>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</si>
  <si>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</si>
  <si>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</si>
  <si>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</si>
  <si>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</si>
  <si>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</si>
  <si>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</si>
  <si>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</si>
  <si>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</si>
  <si>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</si>
  <si>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</si>
  <si>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</si>
  <si>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</si>
  <si>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</si>
  <si>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</si>
  <si>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</si>
  <si>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</si>
  <si>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</si>
  <si>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</si>
  <si>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</si>
  <si>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</si>
  <si>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</si>
  <si>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</si>
  <si>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</si>
  <si>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</si>
  <si>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</si>
  <si>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</si>
  <si>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</si>
  <si>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</si>
  <si>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</si>
  <si>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</si>
  <si>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</si>
  <si>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</si>
  <si>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</si>
  <si>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</si>
  <si>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</si>
  <si>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</si>
  <si>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</si>
  <si>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</si>
  <si>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</si>
  <si>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</si>
  <si>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</si>
  <si>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</si>
  <si>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</si>
  <si>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</si>
  <si>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</si>
  <si>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</si>
  <si>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</si>
  <si>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</si>
  <si>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</si>
  <si>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</si>
  <si>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</si>
  <si>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</si>
  <si>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</si>
  <si>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</si>
  <si>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</si>
  <si>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</si>
  <si>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</si>
  <si>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</si>
  <si>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</si>
  <si>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</si>
  <si>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</si>
  <si>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</si>
  <si>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</si>
  <si>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</si>
  <si>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</si>
  <si>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</si>
  <si>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</si>
  <si>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</si>
  <si>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</si>
  <si>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</si>
  <si>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</si>
  <si>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</si>
  <si>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</si>
  <si>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</si>
  <si>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</si>
  <si>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</si>
  <si>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</si>
  <si>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</si>
  <si>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</si>
  <si>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</si>
  <si>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</si>
  <si>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</si>
  <si>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</si>
  <si>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</si>
  <si>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</si>
  <si>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</si>
  <si>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</si>
  <si>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</si>
  <si>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</si>
  <si>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</si>
  <si>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</si>
  <si>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</si>
  <si>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</si>
  <si>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</si>
  <si>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</si>
  <si>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</si>
  <si>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</si>
  <si>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</si>
  <si>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</si>
  <si>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</si>
  <si>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</si>
  <si>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</si>
  <si>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</si>
  <si>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</si>
  <si>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</si>
  <si>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</si>
  <si>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</si>
  <si>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</si>
  <si>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</si>
  <si>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</si>
  <si>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</si>
  <si>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</si>
  <si>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</si>
  <si>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</si>
  <si>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</si>
  <si>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</si>
  <si>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</si>
  <si>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</si>
  <si>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</si>
  <si>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</si>
  <si>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</si>
  <si>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</si>
  <si>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</si>
  <si>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</si>
  <si>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</si>
  <si>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</si>
  <si>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</si>
  <si>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</si>
  <si>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</si>
  <si>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</si>
  <si>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</si>
  <si>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</si>
  <si>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</si>
  <si>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</si>
  <si>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</si>
  <si>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</si>
  <si>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</si>
  <si>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</si>
  <si>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</si>
  <si>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</si>
  <si>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</si>
  <si>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</si>
  <si>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</si>
  <si>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</si>
  <si>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</si>
  <si>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</si>
  <si>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</si>
  <si>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</si>
  <si>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</si>
  <si>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</si>
  <si>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</si>
  <si>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</si>
  <si>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</si>
  <si>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</si>
  <si>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</si>
  <si>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</si>
  <si>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</si>
  <si>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</si>
  <si>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</si>
  <si>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</si>
  <si>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</si>
  <si>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</si>
  <si>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</si>
  <si>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</si>
  <si>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</si>
  <si>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</si>
  <si>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</si>
  <si>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</si>
  <si>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</si>
  <si>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</si>
  <si>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</si>
  <si>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</si>
  <si>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</si>
  <si>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</si>
  <si>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</si>
  <si>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</si>
  <si>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</si>
  <si>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</si>
  <si>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</si>
  <si>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</si>
  <si>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</si>
  <si>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</si>
  <si>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</si>
  <si>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</si>
  <si>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</si>
  <si>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</si>
  <si>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</si>
  <si>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</si>
  <si>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</si>
  <si>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</si>
  <si>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</si>
  <si>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</si>
  <si>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</si>
  <si>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</si>
  <si>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</si>
  <si>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</si>
  <si>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</si>
  <si>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</si>
  <si>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</si>
  <si>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</si>
  <si>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</si>
  <si>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</si>
  <si>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</si>
  <si>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</si>
  <si>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</si>
  <si>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</si>
  <si>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</si>
  <si>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</si>
  <si>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</si>
  <si>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</si>
  <si>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</si>
  <si>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</si>
  <si>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</si>
  <si>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</si>
  <si>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</si>
  <si>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</si>
  <si>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</si>
  <si>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</si>
  <si>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</si>
  <si>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</si>
  <si>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</si>
  <si>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</si>
  <si>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</si>
  <si>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</si>
  <si>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</si>
  <si>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</si>
  <si>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</si>
  <si>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</si>
  <si>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</si>
  <si>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</si>
  <si>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</si>
  <si>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</si>
  <si>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</si>
  <si>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</si>
  <si>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</si>
  <si>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</si>
  <si>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</si>
  <si>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</si>
  <si>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</si>
  <si>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</si>
  <si>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</si>
  <si>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</si>
  <si>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</si>
  <si>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</si>
  <si>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</si>
  <si>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</si>
  <si>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</si>
  <si>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</si>
  <si>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</si>
  <si>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</si>
  <si>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</si>
  <si>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</si>
  <si>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</si>
  <si>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</si>
  <si>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</si>
  <si>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</si>
  <si>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</si>
  <si>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</si>
  <si>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</si>
  <si>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</si>
  <si>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</si>
  <si>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</si>
  <si>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</si>
  <si>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</si>
  <si>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</si>
  <si>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</si>
  <si>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</si>
  <si>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</si>
  <si>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</si>
  <si>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</si>
  <si>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</si>
  <si>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</si>
  <si>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</si>
  <si>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</si>
  <si>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</si>
  <si>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</si>
  <si>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</si>
  <si>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</si>
  <si>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</si>
  <si>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</si>
  <si>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</si>
  <si>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</si>
  <si>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</si>
  <si>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</si>
  <si>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</si>
  <si>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</si>
  <si>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</si>
  <si>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</si>
  <si>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</si>
  <si>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</si>
  <si>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</si>
  <si>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</si>
  <si>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</si>
  <si>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</si>
  <si>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</si>
  <si>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</si>
  <si>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</si>
  <si>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</si>
  <si>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</si>
  <si>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</si>
  <si>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</si>
  <si>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</si>
  <si>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</si>
  <si>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</si>
  <si>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</si>
  <si>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</si>
  <si>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</si>
  <si>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</si>
  <si>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</si>
  <si>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</si>
  <si>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</si>
  <si>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</si>
  <si>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</si>
  <si>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</si>
  <si>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</si>
  <si>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</si>
  <si>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</si>
  <si>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</si>
  <si>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</si>
  <si>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</si>
  <si>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</si>
  <si>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</si>
  <si>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</si>
  <si>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</si>
  <si>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</si>
  <si>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</si>
  <si>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</si>
  <si>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</si>
  <si>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</si>
  <si>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</si>
  <si>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</si>
  <si>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</si>
  <si>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</si>
  <si>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</si>
  <si>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</si>
  <si>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</si>
  <si>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</si>
  <si>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</si>
  <si>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</si>
  <si>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</si>
  <si>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</si>
  <si>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</si>
  <si>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</si>
  <si>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</si>
  <si>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</si>
  <si>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</si>
  <si>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</si>
  <si>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</si>
  <si>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</si>
  <si>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</si>
  <si>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</si>
  <si>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</si>
  <si>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</si>
  <si>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</si>
  <si>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</si>
  <si>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</si>
  <si>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</si>
  <si>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</si>
  <si>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</si>
  <si>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</si>
  <si>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</si>
  <si>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</si>
  <si>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</si>
  <si>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</si>
  <si>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</si>
  <si>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</si>
  <si>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</si>
  <si>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</si>
  <si>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</si>
  <si>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</si>
  <si>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</si>
  <si>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</si>
  <si>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</si>
  <si>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</si>
  <si>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</si>
  <si>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</si>
  <si>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</si>
  <si>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</si>
  <si>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</si>
  <si>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</si>
  <si>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</si>
  <si>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</si>
  <si>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</si>
  <si>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</si>
  <si>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</si>
  <si>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</si>
  <si>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</si>
  <si>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</si>
  <si>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</si>
  <si>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</si>
  <si>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</si>
  <si>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</si>
  <si>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</si>
  <si>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</si>
  <si>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</si>
  <si>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</si>
  <si>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</si>
  <si>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</si>
  <si>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</si>
  <si>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</si>
  <si>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</si>
  <si>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</si>
  <si>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</si>
  <si>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</si>
  <si>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</si>
  <si>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</si>
  <si>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</si>
  <si>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</si>
  <si>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</si>
  <si>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</si>
  <si>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</si>
  <si>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</si>
  <si>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</si>
  <si>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</si>
  <si>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</si>
  <si>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</si>
  <si>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</si>
  <si>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</si>
  <si>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</si>
  <si>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</si>
  <si>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</si>
  <si>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</si>
  <si>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</si>
  <si>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</si>
  <si>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</si>
  <si>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</si>
  <si>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</si>
  <si>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</si>
  <si>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</si>
  <si>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</si>
  <si>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</si>
  <si>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</si>
  <si>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</si>
  <si>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</si>
  <si>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</si>
  <si>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</si>
  <si>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</si>
  <si>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</si>
  <si>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</si>
  <si>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</si>
  <si>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</si>
  <si>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</si>
  <si>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</si>
  <si>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</si>
  <si>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</si>
  <si>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</si>
  <si>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</si>
  <si>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</si>
  <si>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</si>
  <si>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</si>
  <si>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</si>
  <si>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</si>
  <si>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Wind (ms-1)</t>
  </si>
  <si>
    <t>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</si>
</sst>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69">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8671875" defaultRowHeight="14.4" x14ac:dyDescent="0.3"/>
  <cols>
    <col min="1" max="16384" width="8.88671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8671875" defaultRowHeight="14.4" x14ac:dyDescent="0.3"/>
  <cols>
    <col min="1" max="1" width="3" style="68" customWidth="1"/>
    <col min="2" max="2" width="3.109375" style="68" customWidth="1"/>
    <col min="3" max="4" width="1" style="68" customWidth="1"/>
    <col min="5" max="5" width="3.109375" style="68" customWidth="1"/>
    <col min="6" max="6" width="2.5546875" style="68" customWidth="1"/>
    <col min="7" max="16384" width="8.88671875" style="68"/>
  </cols>
  <sheetData>
    <row r="1" spans="1:26" s="75" customFormat="1" ht="12" customHeight="1" x14ac:dyDescent="0.3">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3">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3">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3">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3">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3">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3">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3">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3">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3">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3">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3">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3">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3">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3">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3">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3">
      <c r="A18" s="246"/>
      <c r="B18" s="247"/>
      <c r="C18" s="257"/>
      <c r="D18" s="257"/>
      <c r="E18" s="257"/>
      <c r="F18" s="265"/>
      <c r="G18" s="71" t="s">
        <v>1034</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3">
      <c r="A19" s="246"/>
      <c r="B19" s="247"/>
      <c r="C19" s="257"/>
      <c r="D19" s="257"/>
      <c r="E19" s="257"/>
      <c r="F19" s="265"/>
      <c r="G19" s="71" t="s">
        <v>1035</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3">
      <c r="A20" s="246"/>
      <c r="B20" s="247"/>
      <c r="C20" s="257"/>
      <c r="D20" s="257"/>
      <c r="E20" s="257"/>
      <c r="F20" s="265"/>
      <c r="G20" s="71" t="s">
        <v>1036</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3">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3">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3">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3">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3">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3">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 customHeight="1" x14ac:dyDescent="0.3">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3">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3">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5">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3">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3">
      <c r="A32" s="246"/>
      <c r="B32" s="247"/>
      <c r="C32" s="252"/>
      <c r="D32" s="252"/>
      <c r="E32" s="252" t="s">
        <v>1</v>
      </c>
      <c r="F32" s="253"/>
      <c r="G32" s="254" t="s">
        <v>916</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3">
      <c r="A33" s="246"/>
      <c r="B33" s="247"/>
      <c r="C33" s="252"/>
      <c r="D33" s="252"/>
      <c r="E33" s="257"/>
      <c r="F33" s="253"/>
      <c r="G33" s="253"/>
      <c r="H33" s="253"/>
      <c r="I33" s="253" t="s">
        <v>917</v>
      </c>
      <c r="J33" s="253" t="s">
        <v>928</v>
      </c>
      <c r="K33" s="253" t="s">
        <v>929</v>
      </c>
      <c r="L33" s="253"/>
      <c r="M33" s="253"/>
      <c r="N33" s="253"/>
      <c r="O33" s="253"/>
      <c r="P33" s="253"/>
      <c r="Q33" s="253"/>
      <c r="R33" s="253"/>
      <c r="S33" s="255"/>
      <c r="T33" s="258"/>
      <c r="U33" s="255"/>
      <c r="V33" s="255"/>
      <c r="W33" s="256"/>
      <c r="X33" s="248"/>
      <c r="Y33" s="248"/>
      <c r="Z33" s="248"/>
    </row>
    <row r="34" spans="1:26" s="75" customFormat="1" ht="12" customHeight="1" x14ac:dyDescent="0.3">
      <c r="A34" s="246"/>
      <c r="B34" s="247"/>
      <c r="C34" s="257"/>
      <c r="D34" s="252"/>
      <c r="E34" s="257"/>
      <c r="F34" s="253"/>
      <c r="G34" s="259"/>
      <c r="H34" s="253" t="s">
        <v>918</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3">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3">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 customHeight="1" x14ac:dyDescent="0.3">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3">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3">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5">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3">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3">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3">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3">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3">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3">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3">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3">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3">
      <c r="A49" s="246"/>
      <c r="B49" s="247"/>
      <c r="C49" s="257"/>
      <c r="D49" s="257"/>
      <c r="E49" s="257"/>
      <c r="F49" s="257"/>
      <c r="G49" s="257"/>
      <c r="H49" s="257"/>
      <c r="I49" s="257"/>
      <c r="J49" s="263" t="s">
        <v>419</v>
      </c>
      <c r="K49" s="263" t="s">
        <v>421</v>
      </c>
      <c r="L49" s="264"/>
      <c r="M49" s="342" t="s">
        <v>927</v>
      </c>
      <c r="N49" s="264"/>
      <c r="O49" s="264"/>
      <c r="P49" s="264"/>
      <c r="Q49" s="264"/>
      <c r="R49" s="264"/>
      <c r="S49" s="262"/>
      <c r="T49" s="262"/>
      <c r="U49" s="262"/>
      <c r="V49" s="262"/>
      <c r="W49" s="256"/>
      <c r="X49" s="248"/>
      <c r="Y49" s="248"/>
      <c r="Z49" s="248"/>
    </row>
    <row r="50" spans="1:26" customFormat="1" ht="12" customHeight="1" x14ac:dyDescent="0.3">
      <c r="A50" s="246"/>
      <c r="B50" s="247"/>
      <c r="C50" s="257"/>
      <c r="D50" s="257"/>
      <c r="E50" s="257"/>
      <c r="F50" s="265"/>
      <c r="G50" s="70"/>
      <c r="H50" s="269"/>
      <c r="I50" s="723" t="s">
        <v>954</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3">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3">
      <c r="A52" s="246"/>
      <c r="B52" s="247"/>
      <c r="C52" s="257"/>
      <c r="D52" s="257"/>
      <c r="E52" s="257"/>
      <c r="F52" s="265"/>
      <c r="G52" s="70"/>
      <c r="H52" s="269"/>
      <c r="I52" s="724" t="s">
        <v>919</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3">
      <c r="A53" s="246"/>
      <c r="B53" s="247"/>
      <c r="C53" s="257"/>
      <c r="D53" s="257"/>
      <c r="E53" s="257"/>
      <c r="F53" s="265"/>
      <c r="G53" s="70"/>
      <c r="H53" s="269"/>
      <c r="I53" s="724" t="s">
        <v>920</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3">
      <c r="A54" s="246"/>
      <c r="B54" s="247"/>
      <c r="C54" s="257"/>
      <c r="D54" s="257"/>
      <c r="E54" s="257"/>
      <c r="F54" s="265"/>
      <c r="G54" s="70"/>
      <c r="H54" s="269"/>
      <c r="I54" s="724" t="s">
        <v>921</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3">
      <c r="A55" s="246"/>
      <c r="B55" s="247"/>
      <c r="C55" s="257"/>
      <c r="D55" s="257"/>
      <c r="E55" s="257"/>
      <c r="F55" s="265"/>
      <c r="G55" s="70"/>
      <c r="H55" s="269"/>
      <c r="I55" s="724" t="s">
        <v>922</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3">
      <c r="A56" s="246"/>
      <c r="B56" s="247"/>
      <c r="C56" s="257"/>
      <c r="D56" s="257"/>
      <c r="E56" s="257"/>
      <c r="F56" s="265"/>
      <c r="G56" s="70"/>
      <c r="H56" s="269"/>
      <c r="I56" s="724" t="s">
        <v>923</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3">
      <c r="A57" s="246"/>
      <c r="B57" s="247"/>
      <c r="C57" s="257"/>
      <c r="D57" s="257"/>
      <c r="E57" s="257"/>
      <c r="F57" s="265"/>
      <c r="G57" s="70"/>
      <c r="H57" s="269"/>
      <c r="I57" s="724" t="s">
        <v>924</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3">
      <c r="A58" s="246"/>
      <c r="B58" s="247"/>
      <c r="C58" s="257"/>
      <c r="D58" s="257"/>
      <c r="E58" s="257"/>
      <c r="F58" s="272"/>
      <c r="G58" s="70"/>
      <c r="H58" s="269"/>
      <c r="I58" s="724" t="s">
        <v>925</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3">
      <c r="A59" s="246"/>
      <c r="B59" s="247"/>
      <c r="C59" s="257"/>
      <c r="D59" s="257"/>
      <c r="E59" s="257"/>
      <c r="F59" s="272"/>
      <c r="G59" s="70"/>
      <c r="H59" s="269"/>
      <c r="I59" s="725" t="s">
        <v>926</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3">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3">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3">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 customHeight="1" x14ac:dyDescent="0.3">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3">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3">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5">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3">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3">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3">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3">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3">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3">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3">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3">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3">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3">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3">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3">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3">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3">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3">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3">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3">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3">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3">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3">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3">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 customHeight="1" x14ac:dyDescent="0.3">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3">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4" x14ac:dyDescent="0.3"/>
  <cols>
    <col min="1" max="1" width="2" customWidth="1"/>
    <col min="2" max="2" width="1.5546875" customWidth="1"/>
    <col min="3" max="3" width="1.44140625" customWidth="1"/>
    <col min="4" max="4" width="0.88671875" hidden="1" customWidth="1"/>
    <col min="5" max="5" width="8.88671875" hidden="1" customWidth="1"/>
    <col min="6" max="6" width="4.44140625" customWidth="1"/>
    <col min="7" max="7" width="10.109375" bestFit="1" customWidth="1"/>
    <col min="8" max="8" width="10.5546875" customWidth="1"/>
    <col min="9" max="9" width="11.5546875" customWidth="1"/>
    <col min="10" max="10" width="8.44140625" customWidth="1"/>
    <col min="11" max="11" width="10.109375" bestFit="1" customWidth="1"/>
    <col min="14" max="14" width="10.5546875" customWidth="1"/>
    <col min="15" max="15" width="11.44140625" customWidth="1"/>
    <col min="18" max="18" width="10.5546875" customWidth="1"/>
  </cols>
  <sheetData>
    <row r="1" spans="1:26" x14ac:dyDescent="0.3">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 thickBot="1" x14ac:dyDescent="0.3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3">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3">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3">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3">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3">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3">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3">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3">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3">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3">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3">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3">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3">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3">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3">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3">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3">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3">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3">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5">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3">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3">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3">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3">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3">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3">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3">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3">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3">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3">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3">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3">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 customHeight="1" x14ac:dyDescent="0.3">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3">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5">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3">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3">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3">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3">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3">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3">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3">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3">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3">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3">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3">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3">
      <c r="A49" s="286"/>
      <c r="B49" s="247"/>
      <c r="C49" s="257"/>
      <c r="D49" s="257"/>
      <c r="E49" s="257"/>
      <c r="F49" s="265"/>
      <c r="I49" s="299"/>
      <c r="J49" s="300"/>
      <c r="K49" s="300"/>
      <c r="L49" s="300"/>
      <c r="M49" s="300"/>
      <c r="N49" s="300"/>
      <c r="O49" s="300"/>
      <c r="P49" s="300"/>
      <c r="W49" s="256"/>
      <c r="X49" s="248"/>
      <c r="Y49" s="248"/>
      <c r="Z49" s="248"/>
    </row>
    <row r="50" spans="1:26" ht="12.75" customHeight="1" x14ac:dyDescent="0.3">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3">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3">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3">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3">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3">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3">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3">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3">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3">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3">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3">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3">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3">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3">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3">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3">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3">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3">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3">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3">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3">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546875" defaultRowHeight="12" customHeight="1" outlineLevelRow="1" x14ac:dyDescent="0.3"/>
  <cols>
    <col min="1" max="1" width="4.5546875" style="7" customWidth="1"/>
    <col min="2" max="2" width="1.5546875" style="7" customWidth="1"/>
    <col min="3" max="4" width="0.5546875" style="7" customWidth="1"/>
    <col min="5" max="5" width="1.5546875" style="7" customWidth="1"/>
    <col min="6" max="6" width="2.5546875" style="7" customWidth="1"/>
    <col min="7" max="7" width="19.5546875" style="7" customWidth="1"/>
    <col min="8" max="8" width="16.44140625" style="7" customWidth="1"/>
    <col min="9" max="9" width="15" style="7" customWidth="1"/>
    <col min="10" max="10" width="14.44140625" style="7" customWidth="1"/>
    <col min="11" max="11" width="16.5546875" style="7" bestFit="1" customWidth="1"/>
    <col min="12" max="13" width="13.5546875" style="7" customWidth="1"/>
    <col min="14" max="14" width="13.88671875" style="7" customWidth="1"/>
    <col min="15" max="18" width="11.5546875" style="7"/>
    <col min="19" max="19" width="15.5546875" style="7" customWidth="1"/>
    <col min="20" max="20" width="12.44140625" style="7" customWidth="1"/>
    <col min="21" max="21" width="12.5546875" style="7" customWidth="1"/>
    <col min="22" max="26" width="11.5546875" style="7"/>
    <col min="27" max="68" width="11.5546875" style="75"/>
    <col min="69" max="16384" width="11.5546875" style="7"/>
  </cols>
  <sheetData>
    <row r="1" spans="1:68" ht="12" customHeight="1" outlineLevel="1" x14ac:dyDescent="0.3">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5">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3">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3">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3">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3">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3">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3">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3">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3">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3">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3">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3">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3">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3">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3">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3">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3">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3">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3">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5">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3">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3">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3">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3">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3">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3">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3">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3">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3">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4.4" outlineLevel="1" x14ac:dyDescent="0.3">
      <c r="A31" s="4"/>
      <c r="B31" s="5"/>
      <c r="C31" s="16"/>
      <c r="D31" s="16"/>
      <c r="E31" s="16"/>
      <c r="F31" s="25"/>
      <c r="G31" s="332" t="s">
        <v>889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4.4" outlineLevel="1" x14ac:dyDescent="0.3">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4.4" outlineLevel="1" x14ac:dyDescent="0.3">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4.4" outlineLevel="1" x14ac:dyDescent="0.3">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4.4" outlineLevel="1" x14ac:dyDescent="0.3">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4.4" outlineLevel="1" x14ac:dyDescent="0.3">
      <c r="A36" s="246"/>
      <c r="B36" s="247"/>
      <c r="C36" s="257"/>
      <c r="D36" s="257"/>
      <c r="E36" s="257"/>
      <c r="F36" s="265"/>
      <c r="G36" s="269"/>
      <c r="H36" s="330" t="s">
        <v>120</v>
      </c>
      <c r="I36" s="330" t="s">
        <v>954</v>
      </c>
      <c r="J36" s="330" t="s">
        <v>469</v>
      </c>
      <c r="K36" s="265" t="s">
        <v>919</v>
      </c>
      <c r="L36" s="265" t="s">
        <v>920</v>
      </c>
      <c r="M36" s="265" t="s">
        <v>921</v>
      </c>
      <c r="N36" s="330" t="s">
        <v>922</v>
      </c>
      <c r="O36" s="330" t="s">
        <v>923</v>
      </c>
      <c r="P36" s="330" t="s">
        <v>924</v>
      </c>
      <c r="Q36" s="330" t="s">
        <v>925</v>
      </c>
      <c r="R36" s="330" t="s">
        <v>926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4.4" outlineLevel="1" x14ac:dyDescent="0.3">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4.4" outlineLevel="1" x14ac:dyDescent="0.3">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4.4" outlineLevel="1" x14ac:dyDescent="0.3">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4.4" outlineLevel="1" x14ac:dyDescent="0.3">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4.4" outlineLevel="1" x14ac:dyDescent="0.3">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4.4" outlineLevel="1" x14ac:dyDescent="0.3">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4.4" outlineLevel="1" x14ac:dyDescent="0.3">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4.4" outlineLevel="1" x14ac:dyDescent="0.3">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4.4" outlineLevel="1" x14ac:dyDescent="0.3">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4.4" outlineLevel="1" x14ac:dyDescent="0.3">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4.4" outlineLevel="1" x14ac:dyDescent="0.3">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4.4" outlineLevel="1" x14ac:dyDescent="0.3">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4.4" outlineLevel="1" x14ac:dyDescent="0.3">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4.4" outlineLevel="1" x14ac:dyDescent="0.3">
      <c r="A50" s="246"/>
      <c r="B50" s="247"/>
      <c r="C50" s="257"/>
      <c r="D50" s="257"/>
      <c r="E50" s="257"/>
      <c r="F50" s="265"/>
      <c r="G50" s="269"/>
      <c r="H50" s="330" t="s">
        <v>124</v>
      </c>
      <c r="I50" s="330" t="s">
        <v>954</v>
      </c>
      <c r="J50" s="330" t="s">
        <v>469</v>
      </c>
      <c r="K50" s="265" t="s">
        <v>919</v>
      </c>
      <c r="L50" s="265" t="s">
        <v>920</v>
      </c>
      <c r="M50" s="265" t="s">
        <v>921</v>
      </c>
      <c r="N50" s="330" t="s">
        <v>922</v>
      </c>
      <c r="O50" s="330" t="s">
        <v>923</v>
      </c>
      <c r="P50" s="330" t="s">
        <v>924</v>
      </c>
      <c r="Q50" s="330" t="s">
        <v>925</v>
      </c>
      <c r="R50" s="330" t="s">
        <v>926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4.4" outlineLevel="1" x14ac:dyDescent="0.3">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4.4" outlineLevel="1" x14ac:dyDescent="0.3">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4.4" outlineLevel="1" x14ac:dyDescent="0.3">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4.4" outlineLevel="1" x14ac:dyDescent="0.3">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4.4" outlineLevel="1" x14ac:dyDescent="0.3">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4.4" outlineLevel="1" x14ac:dyDescent="0.3">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4.4" outlineLevel="1" x14ac:dyDescent="0.3">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4.4" outlineLevel="1" x14ac:dyDescent="0.3">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4.4" outlineLevel="1" x14ac:dyDescent="0.3">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4.4" outlineLevel="1" x14ac:dyDescent="0.3">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4.4" outlineLevel="1" x14ac:dyDescent="0.3">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4.4" outlineLevel="1" x14ac:dyDescent="0.3">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4.4" outlineLevel="1" x14ac:dyDescent="0.3">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4.4" outlineLevel="1" x14ac:dyDescent="0.3">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4.4" outlineLevel="1" x14ac:dyDescent="0.3">
      <c r="A65" s="4"/>
      <c r="B65" s="5"/>
      <c r="C65" s="16"/>
      <c r="D65" s="16"/>
      <c r="E65" s="16"/>
      <c r="F65" s="25"/>
      <c r="G65" s="33"/>
      <c r="H65" s="330" t="s">
        <v>118</v>
      </c>
      <c r="I65" s="330" t="s">
        <v>954</v>
      </c>
      <c r="J65" s="34" t="s">
        <v>469</v>
      </c>
      <c r="K65" s="67" t="s">
        <v>919</v>
      </c>
      <c r="L65" s="67" t="s">
        <v>920</v>
      </c>
      <c r="M65" s="67" t="s">
        <v>921</v>
      </c>
      <c r="N65" s="34" t="s">
        <v>922</v>
      </c>
      <c r="O65" s="34" t="s">
        <v>923</v>
      </c>
      <c r="P65" s="34" t="s">
        <v>924</v>
      </c>
      <c r="Q65" s="34" t="s">
        <v>925</v>
      </c>
      <c r="R65" s="34" t="s">
        <v>926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4.4" outlineLevel="1" x14ac:dyDescent="0.3">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4.4" outlineLevel="1" x14ac:dyDescent="0.3">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4.4" outlineLevel="1" x14ac:dyDescent="0.3">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4.4" outlineLevel="1" x14ac:dyDescent="0.3">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4.4" outlineLevel="1" x14ac:dyDescent="0.3">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4.4" outlineLevel="1" x14ac:dyDescent="0.3">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4.4" outlineLevel="1" x14ac:dyDescent="0.3">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4.4" outlineLevel="1" x14ac:dyDescent="0.3">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4.4" outlineLevel="1" x14ac:dyDescent="0.3">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4.4" outlineLevel="1" x14ac:dyDescent="0.3">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4.4" outlineLevel="1" x14ac:dyDescent="0.3">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4.4" outlineLevel="1" x14ac:dyDescent="0.3">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4.4" outlineLevel="1" x14ac:dyDescent="0.3">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4.4" outlineLevel="1" x14ac:dyDescent="0.3">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4.4" outlineLevel="1" x14ac:dyDescent="0.3">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4.4" outlineLevel="1" x14ac:dyDescent="0.3">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4.4" outlineLevel="1" x14ac:dyDescent="0.3">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3">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4.4" outlineLevel="1" x14ac:dyDescent="0.3">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3">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 customHeight="1" outlineLevel="1" x14ac:dyDescent="0.3">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3">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3">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5">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3">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3">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3">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3">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3">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3">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3">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3">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3">
      <c r="A98" s="4"/>
      <c r="B98" s="5"/>
      <c r="C98" s="16"/>
      <c r="D98" s="16"/>
      <c r="E98" s="16"/>
      <c r="F98" s="16"/>
      <c r="G98" s="16"/>
      <c r="H98" s="16"/>
      <c r="I98" s="22" t="s">
        <v>455</v>
      </c>
      <c r="J98" s="22" t="s">
        <v>66</v>
      </c>
      <c r="K98" s="22" t="s">
        <v>67</v>
      </c>
      <c r="L98" s="22" t="s">
        <v>68</v>
      </c>
      <c r="M98" s="263" t="s">
        <v>69</v>
      </c>
      <c r="N98" s="263" t="s">
        <v>1034</v>
      </c>
      <c r="O98" s="263" t="s">
        <v>1035</v>
      </c>
      <c r="P98" s="263" t="s">
        <v>1036</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4.4" outlineLevel="1" x14ac:dyDescent="0.3">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3">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3">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3">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 customHeight="1" outlineLevel="1" x14ac:dyDescent="0.3">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3">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3">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5">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3">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3">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3">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3">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3">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3">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3">
      <c r="A113" s="4"/>
      <c r="B113" s="5"/>
      <c r="C113" s="16"/>
      <c r="D113" s="16"/>
      <c r="E113" s="16"/>
      <c r="F113" s="16"/>
      <c r="G113" s="16"/>
      <c r="H113" s="901" t="s">
        <v>417</v>
      </c>
      <c r="I113" s="901"/>
      <c r="J113" s="901"/>
      <c r="K113" s="318"/>
      <c r="L113" s="333"/>
      <c r="M113" s="900" t="s">
        <v>309</v>
      </c>
      <c r="N113" s="900"/>
      <c r="O113" s="900"/>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3">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3">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4.4" outlineLevel="1" x14ac:dyDescent="0.3">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4.4" outlineLevel="1" x14ac:dyDescent="0.3">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4.4" outlineLevel="1" x14ac:dyDescent="0.3">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4.4" outlineLevel="1" x14ac:dyDescent="0.3">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4.4" outlineLevel="1" x14ac:dyDescent="0.3">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4.4" outlineLevel="1" x14ac:dyDescent="0.3">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4.4" outlineLevel="1" x14ac:dyDescent="0.3">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4.4" outlineLevel="1" x14ac:dyDescent="0.3">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4.4" outlineLevel="1" x14ac:dyDescent="0.3">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4.4" outlineLevel="1" x14ac:dyDescent="0.3">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4.4" outlineLevel="1" x14ac:dyDescent="0.3">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4.4" outlineLevel="1" x14ac:dyDescent="0.3">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4.4" outlineLevel="1" x14ac:dyDescent="0.3">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4.4" outlineLevel="1" x14ac:dyDescent="0.3">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4.4" outlineLevel="1" x14ac:dyDescent="0.3">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4.4" outlineLevel="1" x14ac:dyDescent="0.3">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4.4" outlineLevel="1" x14ac:dyDescent="0.3">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4.4" outlineLevel="1" x14ac:dyDescent="0.3">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4.4" outlineLevel="1" x14ac:dyDescent="0.3">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4.4" outlineLevel="1" x14ac:dyDescent="0.3">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4.4" outlineLevel="1" x14ac:dyDescent="0.3">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4.4" outlineLevel="1" x14ac:dyDescent="0.3">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4.4" outlineLevel="1" x14ac:dyDescent="0.3">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4.4" outlineLevel="1" x14ac:dyDescent="0.3">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4.4" outlineLevel="1" x14ac:dyDescent="0.3">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4.4" outlineLevel="1" x14ac:dyDescent="0.3">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3">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3">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3">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 customHeight="1" outlineLevel="1" x14ac:dyDescent="0.3">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3">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3">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5">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3">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3">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3">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3">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3">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3">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3">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3">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3">
      <c r="A157" s="4"/>
      <c r="B157" s="5"/>
      <c r="C157" s="16"/>
      <c r="D157" s="16"/>
      <c r="E157" s="16"/>
      <c r="F157" s="16"/>
      <c r="G157" s="16"/>
      <c r="H157" s="16" t="s">
        <v>70</v>
      </c>
      <c r="I157" s="257" t="s">
        <v>468</v>
      </c>
      <c r="J157" s="263" t="s">
        <v>455</v>
      </c>
      <c r="K157" s="263" t="s">
        <v>66</v>
      </c>
      <c r="L157" s="263" t="s">
        <v>67</v>
      </c>
      <c r="M157" s="263" t="s">
        <v>68</v>
      </c>
      <c r="N157" s="263" t="s">
        <v>69</v>
      </c>
      <c r="O157" s="263" t="s">
        <v>1034</v>
      </c>
      <c r="P157" s="263" t="s">
        <v>1035</v>
      </c>
      <c r="Q157" s="263" t="s">
        <v>1036</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4.4" outlineLevel="1" x14ac:dyDescent="0.3">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4.4" outlineLevel="1" x14ac:dyDescent="0.3">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4.4" outlineLevel="1" x14ac:dyDescent="0.3">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4.4" outlineLevel="1" x14ac:dyDescent="0.3">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4.4" outlineLevel="1" x14ac:dyDescent="0.3">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4.4" outlineLevel="1" x14ac:dyDescent="0.3">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4.4" outlineLevel="1" x14ac:dyDescent="0.3">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4.4" outlineLevel="1" x14ac:dyDescent="0.3">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4.4" outlineLevel="1" x14ac:dyDescent="0.3">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4.4" outlineLevel="1" x14ac:dyDescent="0.3">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4.4" outlineLevel="1" x14ac:dyDescent="0.3">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4.4" outlineLevel="1" x14ac:dyDescent="0.3">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4.4" outlineLevel="1" x14ac:dyDescent="0.3">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4.4" outlineLevel="1" x14ac:dyDescent="0.3">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4.4" outlineLevel="1" x14ac:dyDescent="0.3">
      <c r="A172" s="4"/>
      <c r="B172" s="5"/>
      <c r="C172" s="16"/>
      <c r="D172" s="16"/>
      <c r="E172" s="16"/>
      <c r="F172" s="25"/>
      <c r="G172" s="26"/>
      <c r="H172" s="240" t="s">
        <v>70</v>
      </c>
      <c r="I172" s="240" t="s">
        <v>468</v>
      </c>
      <c r="J172" s="229" t="s">
        <v>455</v>
      </c>
      <c r="K172" s="229" t="s">
        <v>66</v>
      </c>
      <c r="L172" s="229" t="s">
        <v>67</v>
      </c>
      <c r="M172" s="229" t="s">
        <v>68</v>
      </c>
      <c r="N172" s="229" t="s">
        <v>69</v>
      </c>
      <c r="O172" s="229" t="s">
        <v>1034</v>
      </c>
      <c r="P172" s="229" t="s">
        <v>1035</v>
      </c>
      <c r="Q172" s="229" t="s">
        <v>1036</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4.4" outlineLevel="1" x14ac:dyDescent="0.3">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4.4" outlineLevel="1" x14ac:dyDescent="0.3">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4.4" outlineLevel="1" x14ac:dyDescent="0.3">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4.4" outlineLevel="1" x14ac:dyDescent="0.3">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4.4" outlineLevel="1" x14ac:dyDescent="0.3">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4.4" outlineLevel="1" x14ac:dyDescent="0.3">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4.4" outlineLevel="1" x14ac:dyDescent="0.3">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4.4" outlineLevel="1" x14ac:dyDescent="0.3">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4.4" outlineLevel="1" x14ac:dyDescent="0.3">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4.4" outlineLevel="1" x14ac:dyDescent="0.3">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4.4" outlineLevel="1" x14ac:dyDescent="0.3">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4.4" outlineLevel="1" x14ac:dyDescent="0.3">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4.4" outlineLevel="1" x14ac:dyDescent="0.3">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3">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3">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 customHeight="1" outlineLevel="1" x14ac:dyDescent="0.3">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3">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3">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5">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3">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3">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3">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3">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3">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3">
      <c r="A197" s="246"/>
      <c r="B197" s="247"/>
      <c r="C197" s="260"/>
      <c r="D197" s="252"/>
      <c r="E197" s="257"/>
      <c r="F197" s="253"/>
      <c r="G197" s="261"/>
      <c r="H197" s="253"/>
      <c r="I197" s="253"/>
      <c r="J197" s="253"/>
      <c r="K197" s="253"/>
      <c r="L197" s="273" t="s">
        <v>948</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3">
      <c r="A198" s="246"/>
      <c r="B198" s="247"/>
      <c r="C198" s="260"/>
      <c r="D198" s="252"/>
      <c r="E198" s="257"/>
      <c r="F198" s="253"/>
      <c r="G198" s="261"/>
      <c r="H198" s="253"/>
      <c r="I198" s="253"/>
      <c r="J198" s="253"/>
      <c r="K198" s="253"/>
      <c r="L198" s="273" t="s">
        <v>950</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3">
      <c r="A199" s="246"/>
      <c r="B199" s="247"/>
      <c r="C199" s="260"/>
      <c r="D199" s="252"/>
      <c r="E199" s="257"/>
      <c r="F199" s="253"/>
      <c r="G199" s="261"/>
      <c r="H199" s="253"/>
      <c r="I199" s="253"/>
      <c r="J199" s="253"/>
      <c r="K199" s="253"/>
      <c r="L199" s="273" t="s">
        <v>1040</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3">
      <c r="A200" s="246"/>
      <c r="B200" s="247"/>
      <c r="C200" s="260"/>
      <c r="D200" s="252"/>
      <c r="E200" s="257"/>
      <c r="F200" s="253"/>
      <c r="G200" s="261"/>
      <c r="H200" s="253"/>
      <c r="I200" s="253"/>
      <c r="J200" s="253"/>
      <c r="K200" s="253"/>
      <c r="L200" s="273" t="s">
        <v>1041</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3">
      <c r="A201" s="246"/>
      <c r="B201" s="247"/>
      <c r="C201" s="260"/>
      <c r="D201" s="252"/>
      <c r="E201" s="257"/>
      <c r="F201" s="253"/>
      <c r="G201" s="261"/>
      <c r="H201" s="253"/>
      <c r="I201" s="253"/>
      <c r="J201" s="253"/>
      <c r="K201" s="253"/>
      <c r="L201" s="273" t="s">
        <v>1042</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3">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3">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3">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3">
      <c r="A205" s="4"/>
      <c r="B205" s="5"/>
      <c r="C205" s="16"/>
      <c r="D205" s="16"/>
      <c r="E205" s="16"/>
      <c r="F205" s="16"/>
      <c r="G205" s="257"/>
      <c r="H205" s="22" t="s">
        <v>401</v>
      </c>
      <c r="I205" s="22" t="s">
        <v>400</v>
      </c>
      <c r="J205" s="22" t="s">
        <v>398</v>
      </c>
      <c r="K205" s="22" t="s">
        <v>399</v>
      </c>
      <c r="L205" s="22" t="s">
        <v>397</v>
      </c>
      <c r="M205" s="22" t="s">
        <v>396</v>
      </c>
      <c r="N205" s="706" t="s">
        <v>949</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4.4" outlineLevel="1" x14ac:dyDescent="0.3">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4.4" outlineLevel="1" x14ac:dyDescent="0.3">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4.4" outlineLevel="1" x14ac:dyDescent="0.3">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4.4" outlineLevel="1" x14ac:dyDescent="0.3">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4.4" outlineLevel="1" x14ac:dyDescent="0.3">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4.4" outlineLevel="1" x14ac:dyDescent="0.3">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4.4" outlineLevel="1" x14ac:dyDescent="0.3">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4.4" outlineLevel="1" x14ac:dyDescent="0.3">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4.4" outlineLevel="1" x14ac:dyDescent="0.3">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4.4" outlineLevel="1" x14ac:dyDescent="0.3">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4.4" outlineLevel="1" x14ac:dyDescent="0.3">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4.4" outlineLevel="1" x14ac:dyDescent="0.3">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4.4" outlineLevel="1" x14ac:dyDescent="0.3">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4.4" outlineLevel="1" x14ac:dyDescent="0.3">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4.4" outlineLevel="1" x14ac:dyDescent="0.3">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4.4" outlineLevel="1" x14ac:dyDescent="0.3">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4.4" outlineLevel="1" x14ac:dyDescent="0.3">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4.4" outlineLevel="1" x14ac:dyDescent="0.3">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1040</v>
      </c>
      <c r="BR223" s="256"/>
      <c r="BS223" s="248"/>
      <c r="BT223" s="248"/>
      <c r="BU223" s="248"/>
    </row>
    <row r="224" spans="1:73" s="75" customFormat="1" ht="14.4" outlineLevel="1" x14ac:dyDescent="0.3">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1040</v>
      </c>
      <c r="BR224" s="256"/>
      <c r="BS224" s="248"/>
      <c r="BT224" s="248"/>
      <c r="BU224" s="248"/>
    </row>
    <row r="225" spans="1:73" s="75" customFormat="1" ht="14.4" outlineLevel="1" x14ac:dyDescent="0.3">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1040</v>
      </c>
      <c r="BR225" s="256"/>
      <c r="BS225" s="248"/>
      <c r="BT225" s="248"/>
      <c r="BU225" s="248"/>
    </row>
    <row r="226" spans="1:73" s="75" customFormat="1" ht="14.4" outlineLevel="1" x14ac:dyDescent="0.3">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1040</v>
      </c>
      <c r="BR226" s="256"/>
      <c r="BS226" s="248"/>
      <c r="BT226" s="248"/>
      <c r="BU226" s="248"/>
    </row>
    <row r="227" spans="1:73" s="75" customFormat="1" ht="14.4" outlineLevel="1" x14ac:dyDescent="0.3">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1041</v>
      </c>
      <c r="BR227" s="256"/>
      <c r="BS227" s="248"/>
      <c r="BT227" s="248"/>
      <c r="BU227" s="248"/>
    </row>
    <row r="228" spans="1:73" s="75" customFormat="1" ht="14.4" outlineLevel="1" x14ac:dyDescent="0.3">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1041</v>
      </c>
      <c r="BR228" s="256"/>
      <c r="BS228" s="248"/>
      <c r="BT228" s="248"/>
      <c r="BU228" s="248"/>
    </row>
    <row r="229" spans="1:73" s="75" customFormat="1" ht="14.4" outlineLevel="1" x14ac:dyDescent="0.3">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1041</v>
      </c>
      <c r="BR229" s="256"/>
      <c r="BS229" s="248"/>
      <c r="BT229" s="248"/>
      <c r="BU229" s="248"/>
    </row>
    <row r="230" spans="1:73" s="75" customFormat="1" ht="14.4" outlineLevel="1" x14ac:dyDescent="0.3">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1041</v>
      </c>
      <c r="BR230" s="256"/>
      <c r="BS230" s="248"/>
      <c r="BT230" s="248"/>
      <c r="BU230" s="248"/>
    </row>
    <row r="231" spans="1:73" s="75" customFormat="1" ht="14.4" outlineLevel="1" x14ac:dyDescent="0.3">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1042</v>
      </c>
      <c r="BR231" s="256"/>
      <c r="BS231" s="248"/>
      <c r="BT231" s="248"/>
      <c r="BU231" s="248"/>
    </row>
    <row r="232" spans="1:73" s="75" customFormat="1" ht="14.4" outlineLevel="1" x14ac:dyDescent="0.3">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1042</v>
      </c>
      <c r="BR232" s="256"/>
      <c r="BS232" s="248"/>
      <c r="BT232" s="248"/>
      <c r="BU232" s="248"/>
    </row>
    <row r="233" spans="1:73" s="75" customFormat="1" ht="14.4" outlineLevel="1" x14ac:dyDescent="0.3">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1042</v>
      </c>
      <c r="BR233" s="256"/>
      <c r="BS233" s="248"/>
      <c r="BT233" s="248"/>
      <c r="BU233" s="248"/>
    </row>
    <row r="234" spans="1:73" s="75" customFormat="1" ht="14.4" outlineLevel="1" x14ac:dyDescent="0.3">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1042</v>
      </c>
      <c r="BR234" s="256"/>
      <c r="BS234" s="248"/>
      <c r="BT234" s="248"/>
      <c r="BU234" s="248"/>
    </row>
    <row r="235" spans="1:73" s="75" customFormat="1" ht="14.4" outlineLevel="1" x14ac:dyDescent="0.3">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1042</v>
      </c>
      <c r="BR235" s="256"/>
      <c r="BS235" s="248"/>
      <c r="BT235" s="248"/>
      <c r="BU235" s="248"/>
    </row>
    <row r="236" spans="1:73" s="75" customFormat="1" ht="15" customHeight="1" outlineLevel="1" x14ac:dyDescent="0.35">
      <c r="A236" s="246"/>
      <c r="B236" s="247"/>
      <c r="C236" s="257"/>
      <c r="D236" s="257"/>
      <c r="E236" s="257"/>
      <c r="F236" s="265"/>
      <c r="N236" s="754" t="str">
        <f>IF(OR(N206:N235),"Error","")</f>
        <v/>
      </c>
      <c r="BR236" s="256"/>
      <c r="BS236" s="248"/>
      <c r="BT236" s="248"/>
      <c r="BU236" s="248"/>
    </row>
    <row r="237" spans="1:73" s="75" customFormat="1" ht="14.4" outlineLevel="1" x14ac:dyDescent="0.3">
      <c r="A237" s="246"/>
      <c r="B237" s="247"/>
      <c r="C237" s="257"/>
      <c r="D237" s="257"/>
      <c r="E237" s="257"/>
      <c r="F237" s="265"/>
      <c r="BR237" s="256"/>
      <c r="BS237" s="248"/>
      <c r="BT237" s="248"/>
      <c r="BU237" s="248"/>
    </row>
    <row r="238" spans="1:73" ht="14.4" outlineLevel="1" x14ac:dyDescent="0.3">
      <c r="A238" s="4"/>
      <c r="B238" s="5"/>
      <c r="C238" s="16"/>
      <c r="D238" s="16"/>
      <c r="E238" s="16"/>
      <c r="F238" s="25"/>
      <c r="G238" s="727" t="s">
        <v>931</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4.4" outlineLevel="1" x14ac:dyDescent="0.3">
      <c r="A239" s="246"/>
      <c r="B239" s="247"/>
      <c r="C239" s="257"/>
      <c r="D239" s="257"/>
      <c r="E239" s="257"/>
      <c r="F239" s="265"/>
      <c r="G239" s="265" t="s">
        <v>935</v>
      </c>
      <c r="H239" s="75" t="s">
        <v>954</v>
      </c>
      <c r="I239" s="75" t="s">
        <v>469</v>
      </c>
      <c r="J239" s="75" t="s">
        <v>919</v>
      </c>
      <c r="K239" s="75" t="s">
        <v>920</v>
      </c>
      <c r="L239" s="75" t="s">
        <v>921</v>
      </c>
      <c r="M239" s="75" t="s">
        <v>922</v>
      </c>
      <c r="N239" s="75" t="s">
        <v>923</v>
      </c>
      <c r="O239" s="75" t="s">
        <v>924</v>
      </c>
      <c r="P239" s="75" t="s">
        <v>925</v>
      </c>
      <c r="Q239" s="75" t="s">
        <v>926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4.4" outlineLevel="1" x14ac:dyDescent="0.3">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4.4" outlineLevel="1" x14ac:dyDescent="0.3">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4.4" outlineLevel="1" x14ac:dyDescent="0.3">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4.4" outlineLevel="1" x14ac:dyDescent="0.3">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4.4" outlineLevel="1" x14ac:dyDescent="0.3">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4.4" outlineLevel="1" x14ac:dyDescent="0.3">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4.4" outlineLevel="1" x14ac:dyDescent="0.3">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4.4" outlineLevel="1" x14ac:dyDescent="0.3">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4.4" outlineLevel="1" x14ac:dyDescent="0.3">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4.4" outlineLevel="1" x14ac:dyDescent="0.3">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4.4" outlineLevel="1" x14ac:dyDescent="0.3">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4.4" outlineLevel="1" x14ac:dyDescent="0.3">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4.4" outlineLevel="1" x14ac:dyDescent="0.3">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4.4" outlineLevel="1" x14ac:dyDescent="0.3">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4.4" outlineLevel="1" x14ac:dyDescent="0.3">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4.4" outlineLevel="1" x14ac:dyDescent="0.3">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4.4" outlineLevel="1" x14ac:dyDescent="0.3">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4.4" outlineLevel="1" x14ac:dyDescent="0.3">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4.4" outlineLevel="1" x14ac:dyDescent="0.3">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4.4" outlineLevel="1" x14ac:dyDescent="0.3">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4.4" outlineLevel="1" x14ac:dyDescent="0.3">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4.4" outlineLevel="1" x14ac:dyDescent="0.3">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4.4" outlineLevel="1" x14ac:dyDescent="0.3">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4.4" outlineLevel="1" x14ac:dyDescent="0.3">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4.4" outlineLevel="1" x14ac:dyDescent="0.3">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4.4" outlineLevel="1" x14ac:dyDescent="0.3">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4.4" outlineLevel="1" x14ac:dyDescent="0.3">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4.4" outlineLevel="1" x14ac:dyDescent="0.3">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4.4" outlineLevel="1" x14ac:dyDescent="0.3">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4.4" outlineLevel="1" x14ac:dyDescent="0.3">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4.4" outlineLevel="1" x14ac:dyDescent="0.3">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4.4" outlineLevel="1" x14ac:dyDescent="0.3">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4.4" outlineLevel="1" x14ac:dyDescent="0.3">
      <c r="A272" s="246"/>
      <c r="B272" s="247"/>
      <c r="C272" s="257"/>
      <c r="D272" s="257"/>
      <c r="E272" s="257"/>
      <c r="F272" s="265"/>
      <c r="G272" s="727" t="s">
        <v>930</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4.4" outlineLevel="1" x14ac:dyDescent="0.3">
      <c r="A273" s="246"/>
      <c r="B273" s="247"/>
      <c r="C273" s="257"/>
      <c r="D273" s="257"/>
      <c r="E273" s="257"/>
      <c r="F273" s="265"/>
      <c r="G273" s="265" t="s">
        <v>935</v>
      </c>
      <c r="H273" s="75" t="s">
        <v>954</v>
      </c>
      <c r="I273" s="75" t="s">
        <v>954</v>
      </c>
      <c r="J273" s="75" t="s">
        <v>954</v>
      </c>
      <c r="K273" s="75" t="s">
        <v>954</v>
      </c>
      <c r="L273" s="75" t="s">
        <v>954</v>
      </c>
      <c r="M273" s="75" t="s">
        <v>954</v>
      </c>
      <c r="N273" s="75" t="s">
        <v>469</v>
      </c>
      <c r="O273" s="75" t="s">
        <v>469</v>
      </c>
      <c r="P273" s="75" t="s">
        <v>469</v>
      </c>
      <c r="Q273" s="75" t="s">
        <v>469</v>
      </c>
      <c r="R273" s="75" t="s">
        <v>469</v>
      </c>
      <c r="S273" s="75" t="s">
        <v>469</v>
      </c>
      <c r="T273" s="75" t="s">
        <v>919</v>
      </c>
      <c r="U273" s="75" t="s">
        <v>919</v>
      </c>
      <c r="V273" s="75" t="s">
        <v>919</v>
      </c>
      <c r="W273" s="75" t="s">
        <v>919</v>
      </c>
      <c r="X273" s="75" t="s">
        <v>919</v>
      </c>
      <c r="Y273" s="75" t="s">
        <v>919</v>
      </c>
      <c r="Z273" s="75" t="s">
        <v>920</v>
      </c>
      <c r="AA273" s="75" t="s">
        <v>920</v>
      </c>
      <c r="AB273" s="75" t="s">
        <v>920</v>
      </c>
      <c r="AC273" s="75" t="s">
        <v>920</v>
      </c>
      <c r="AD273" s="75" t="s">
        <v>920</v>
      </c>
      <c r="AE273" s="75" t="s">
        <v>920</v>
      </c>
      <c r="AF273" s="75" t="s">
        <v>921</v>
      </c>
      <c r="AG273" s="75" t="s">
        <v>921</v>
      </c>
      <c r="AH273" s="75" t="s">
        <v>921</v>
      </c>
      <c r="AI273" s="75" t="s">
        <v>921</v>
      </c>
      <c r="AJ273" s="75" t="s">
        <v>921</v>
      </c>
      <c r="AK273" s="75" t="s">
        <v>921</v>
      </c>
      <c r="AL273" s="75" t="s">
        <v>922</v>
      </c>
      <c r="AM273" s="75" t="s">
        <v>922</v>
      </c>
      <c r="AN273" s="75" t="s">
        <v>922</v>
      </c>
      <c r="AO273" s="75" t="s">
        <v>922</v>
      </c>
      <c r="AP273" s="75" t="s">
        <v>922</v>
      </c>
      <c r="AQ273" s="75" t="s">
        <v>922</v>
      </c>
      <c r="AR273" s="75" t="s">
        <v>923</v>
      </c>
      <c r="AS273" s="75" t="s">
        <v>923</v>
      </c>
      <c r="AT273" s="75" t="s">
        <v>923</v>
      </c>
      <c r="AU273" s="75" t="s">
        <v>923</v>
      </c>
      <c r="AV273" s="75" t="s">
        <v>923</v>
      </c>
      <c r="AW273" s="75" t="s">
        <v>923</v>
      </c>
      <c r="AX273" s="75" t="s">
        <v>924</v>
      </c>
      <c r="AY273" s="75" t="s">
        <v>924</v>
      </c>
      <c r="AZ273" s="75" t="s">
        <v>924</v>
      </c>
      <c r="BA273" s="75" t="s">
        <v>924</v>
      </c>
      <c r="BB273" s="75" t="s">
        <v>924</v>
      </c>
      <c r="BC273" s="75" t="s">
        <v>924</v>
      </c>
      <c r="BD273" s="75" t="s">
        <v>925</v>
      </c>
      <c r="BE273" s="75" t="s">
        <v>925</v>
      </c>
      <c r="BF273" s="75" t="s">
        <v>925</v>
      </c>
      <c r="BG273" s="75" t="s">
        <v>925</v>
      </c>
      <c r="BH273" s="75" t="s">
        <v>925</v>
      </c>
      <c r="BI273" s="75" t="s">
        <v>925</v>
      </c>
      <c r="BJ273" s="75" t="s">
        <v>926</v>
      </c>
      <c r="BK273" s="75" t="s">
        <v>926</v>
      </c>
      <c r="BL273" s="75" t="s">
        <v>926</v>
      </c>
      <c r="BM273" s="75" t="s">
        <v>926</v>
      </c>
      <c r="BN273" s="75" t="s">
        <v>926</v>
      </c>
      <c r="BO273" s="75" t="s">
        <v>926</v>
      </c>
      <c r="BP273" s="328"/>
      <c r="BQ273" s="328"/>
      <c r="BR273" s="256"/>
      <c r="BS273" s="248"/>
      <c r="BT273" s="248"/>
      <c r="BU273" s="248"/>
    </row>
    <row r="274" spans="1:73" s="75" customFormat="1" ht="14.4" outlineLevel="1" x14ac:dyDescent="0.3">
      <c r="A274" s="246"/>
      <c r="B274" s="247"/>
      <c r="C274" s="257"/>
      <c r="D274" s="257"/>
      <c r="E274" s="257"/>
      <c r="F274" s="265"/>
      <c r="G274" s="265" t="s">
        <v>934</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4.4" outlineLevel="1" x14ac:dyDescent="0.3">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4.4" outlineLevel="1" x14ac:dyDescent="0.3">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4.4" outlineLevel="1" x14ac:dyDescent="0.3">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4.4" outlineLevel="1" x14ac:dyDescent="0.3">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4.4" outlineLevel="1" x14ac:dyDescent="0.3">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4.4" outlineLevel="1" x14ac:dyDescent="0.3">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4.4" outlineLevel="1" x14ac:dyDescent="0.3">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4.4" outlineLevel="1" x14ac:dyDescent="0.3">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4.4" outlineLevel="1" x14ac:dyDescent="0.3">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4.4" outlineLevel="1" x14ac:dyDescent="0.3">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4.4" outlineLevel="1" x14ac:dyDescent="0.3">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4.4" outlineLevel="1" x14ac:dyDescent="0.3">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4.4" outlineLevel="1" x14ac:dyDescent="0.3">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4.4" outlineLevel="1" x14ac:dyDescent="0.3">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4.4" outlineLevel="1" x14ac:dyDescent="0.3">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4.4" outlineLevel="1" x14ac:dyDescent="0.3">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4.4" outlineLevel="1" x14ac:dyDescent="0.3">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4.4" outlineLevel="1" x14ac:dyDescent="0.3">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4.4" outlineLevel="1" x14ac:dyDescent="0.3">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4.4" outlineLevel="1" x14ac:dyDescent="0.3">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4.4" outlineLevel="1" x14ac:dyDescent="0.3">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4.4" outlineLevel="1" x14ac:dyDescent="0.3">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4.4" outlineLevel="1" x14ac:dyDescent="0.3">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4.4" outlineLevel="1" x14ac:dyDescent="0.3">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4.4" outlineLevel="1" x14ac:dyDescent="0.3">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4.4" outlineLevel="1" x14ac:dyDescent="0.3">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4.4" outlineLevel="1" x14ac:dyDescent="0.3">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4.4" outlineLevel="1" x14ac:dyDescent="0.3">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4.4" outlineLevel="1" x14ac:dyDescent="0.3">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4.4" outlineLevel="1" x14ac:dyDescent="0.3">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4.4" outlineLevel="1" x14ac:dyDescent="0.3">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4.4" outlineLevel="1" x14ac:dyDescent="0.3">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4.4" outlineLevel="1" x14ac:dyDescent="0.3">
      <c r="A307" s="246"/>
      <c r="B307" s="247"/>
      <c r="C307" s="257"/>
      <c r="D307" s="257"/>
      <c r="E307" s="257"/>
      <c r="F307" s="265"/>
      <c r="G307" s="727" t="s">
        <v>932</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4.4" outlineLevel="1" x14ac:dyDescent="0.3">
      <c r="A308" s="246"/>
      <c r="B308" s="247"/>
      <c r="C308" s="257"/>
      <c r="D308" s="257"/>
      <c r="E308" s="257"/>
      <c r="F308" s="265"/>
      <c r="G308" s="265" t="s">
        <v>935</v>
      </c>
      <c r="H308" s="75" t="s">
        <v>954</v>
      </c>
      <c r="I308" s="75" t="s">
        <v>954</v>
      </c>
      <c r="J308" s="75" t="s">
        <v>954</v>
      </c>
      <c r="K308" s="75" t="s">
        <v>954</v>
      </c>
      <c r="L308" s="75" t="s">
        <v>469</v>
      </c>
      <c r="M308" s="75" t="s">
        <v>469</v>
      </c>
      <c r="N308" s="75" t="s">
        <v>469</v>
      </c>
      <c r="O308" s="75" t="s">
        <v>469</v>
      </c>
      <c r="P308" s="75" t="s">
        <v>919</v>
      </c>
      <c r="Q308" s="75" t="s">
        <v>919</v>
      </c>
      <c r="R308" s="75" t="s">
        <v>919</v>
      </c>
      <c r="S308" s="75" t="s">
        <v>919</v>
      </c>
      <c r="T308" s="75" t="s">
        <v>920</v>
      </c>
      <c r="U308" s="75" t="s">
        <v>920</v>
      </c>
      <c r="V308" s="75" t="s">
        <v>920</v>
      </c>
      <c r="W308" s="75" t="s">
        <v>920</v>
      </c>
      <c r="X308" s="75" t="s">
        <v>921</v>
      </c>
      <c r="Y308" s="75" t="s">
        <v>921</v>
      </c>
      <c r="Z308" s="75" t="s">
        <v>921</v>
      </c>
      <c r="AA308" s="75" t="s">
        <v>921</v>
      </c>
      <c r="AB308" s="75" t="s">
        <v>922</v>
      </c>
      <c r="AC308" s="75" t="s">
        <v>922</v>
      </c>
      <c r="AD308" s="75" t="s">
        <v>922</v>
      </c>
      <c r="AE308" s="75" t="s">
        <v>922</v>
      </c>
      <c r="AF308" s="75" t="s">
        <v>923</v>
      </c>
      <c r="AG308" s="75" t="s">
        <v>923</v>
      </c>
      <c r="AH308" s="75" t="s">
        <v>923</v>
      </c>
      <c r="AI308" s="75" t="s">
        <v>923</v>
      </c>
      <c r="AJ308" s="75" t="s">
        <v>924</v>
      </c>
      <c r="AK308" s="75" t="s">
        <v>924</v>
      </c>
      <c r="AL308" s="75" t="s">
        <v>924</v>
      </c>
      <c r="AM308" s="75" t="s">
        <v>924</v>
      </c>
      <c r="AN308" s="75" t="s">
        <v>925</v>
      </c>
      <c r="AO308" s="75" t="s">
        <v>925</v>
      </c>
      <c r="AP308" s="75" t="s">
        <v>925</v>
      </c>
      <c r="AQ308" s="75" t="s">
        <v>925</v>
      </c>
      <c r="AR308" s="75" t="s">
        <v>926</v>
      </c>
      <c r="AS308" s="75" t="s">
        <v>926</v>
      </c>
      <c r="AT308" s="75" t="s">
        <v>926</v>
      </c>
      <c r="AU308" s="75" t="s">
        <v>926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4.4" outlineLevel="1" x14ac:dyDescent="0.3">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4.4" outlineLevel="1" x14ac:dyDescent="0.3">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4.4" outlineLevel="1" x14ac:dyDescent="0.3">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4.4" outlineLevel="1" x14ac:dyDescent="0.3">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4.4" outlineLevel="1" x14ac:dyDescent="0.3">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4.4" outlineLevel="1" x14ac:dyDescent="0.3">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4.4" outlineLevel="1" x14ac:dyDescent="0.3">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4.4" outlineLevel="1" x14ac:dyDescent="0.3">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4.4" outlineLevel="1" x14ac:dyDescent="0.3">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4.4" outlineLevel="1" x14ac:dyDescent="0.3">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4.4" outlineLevel="1" x14ac:dyDescent="0.3">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4.4" outlineLevel="1" x14ac:dyDescent="0.3">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4.4" outlineLevel="1" x14ac:dyDescent="0.3">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4.4" outlineLevel="1" x14ac:dyDescent="0.3">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4.4" outlineLevel="1" x14ac:dyDescent="0.3">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4.4" outlineLevel="1" x14ac:dyDescent="0.3">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4.4" outlineLevel="1" x14ac:dyDescent="0.3">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4.4" outlineLevel="1" x14ac:dyDescent="0.3">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4.4" outlineLevel="1" x14ac:dyDescent="0.3">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4.4" outlineLevel="1" x14ac:dyDescent="0.3">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4.4" outlineLevel="1" x14ac:dyDescent="0.3">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4.4" outlineLevel="1" x14ac:dyDescent="0.3">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4.4" outlineLevel="1" x14ac:dyDescent="0.3">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4.4" outlineLevel="1" x14ac:dyDescent="0.3">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4.4" outlineLevel="1" x14ac:dyDescent="0.3">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4.4" outlineLevel="1" x14ac:dyDescent="0.3">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4.4" outlineLevel="1" x14ac:dyDescent="0.3">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4.4" outlineLevel="1" x14ac:dyDescent="0.3">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4.4" outlineLevel="1" x14ac:dyDescent="0.3">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4.4" outlineLevel="1" x14ac:dyDescent="0.3">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4.4" outlineLevel="1" x14ac:dyDescent="0.3">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4.4" outlineLevel="1" x14ac:dyDescent="0.3">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4.4" outlineLevel="1" x14ac:dyDescent="0.3">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4.4" outlineLevel="1" x14ac:dyDescent="0.3">
      <c r="A342" s="246"/>
      <c r="B342" s="247"/>
      <c r="C342" s="257"/>
      <c r="D342" s="257"/>
      <c r="E342" s="257"/>
      <c r="F342" s="265"/>
      <c r="G342" s="727" t="s">
        <v>933</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4.4" outlineLevel="1" x14ac:dyDescent="0.3">
      <c r="A343" s="246"/>
      <c r="B343" s="247"/>
      <c r="C343" s="257"/>
      <c r="D343" s="257"/>
      <c r="E343" s="257"/>
      <c r="F343" s="265"/>
      <c r="G343" s="265" t="s">
        <v>935</v>
      </c>
      <c r="H343" s="75" t="s">
        <v>954</v>
      </c>
      <c r="I343" s="75" t="s">
        <v>954</v>
      </c>
      <c r="J343" s="75" t="s">
        <v>954</v>
      </c>
      <c r="K343" s="75" t="s">
        <v>954</v>
      </c>
      <c r="L343" s="75" t="s">
        <v>469</v>
      </c>
      <c r="M343" s="75" t="s">
        <v>469</v>
      </c>
      <c r="N343" s="75" t="s">
        <v>469</v>
      </c>
      <c r="O343" s="75" t="s">
        <v>469</v>
      </c>
      <c r="P343" s="75" t="s">
        <v>919</v>
      </c>
      <c r="Q343" s="75" t="s">
        <v>919</v>
      </c>
      <c r="R343" s="75" t="s">
        <v>919</v>
      </c>
      <c r="S343" s="75" t="s">
        <v>919</v>
      </c>
      <c r="T343" s="75" t="s">
        <v>920</v>
      </c>
      <c r="U343" s="75" t="s">
        <v>920</v>
      </c>
      <c r="V343" s="75" t="s">
        <v>920</v>
      </c>
      <c r="W343" s="75" t="s">
        <v>920</v>
      </c>
      <c r="X343" s="75" t="s">
        <v>921</v>
      </c>
      <c r="Y343" s="75" t="s">
        <v>921</v>
      </c>
      <c r="Z343" s="75" t="s">
        <v>921</v>
      </c>
      <c r="AA343" s="75" t="s">
        <v>921</v>
      </c>
      <c r="AB343" s="75" t="s">
        <v>922</v>
      </c>
      <c r="AC343" s="75" t="s">
        <v>922</v>
      </c>
      <c r="AD343" s="75" t="s">
        <v>922</v>
      </c>
      <c r="AE343" s="75" t="s">
        <v>922</v>
      </c>
      <c r="AF343" s="75" t="s">
        <v>923</v>
      </c>
      <c r="AG343" s="75" t="s">
        <v>923</v>
      </c>
      <c r="AH343" s="75" t="s">
        <v>923</v>
      </c>
      <c r="AI343" s="75" t="s">
        <v>923</v>
      </c>
      <c r="AJ343" s="75" t="s">
        <v>924</v>
      </c>
      <c r="AK343" s="75" t="s">
        <v>924</v>
      </c>
      <c r="AL343" s="75" t="s">
        <v>924</v>
      </c>
      <c r="AM343" s="75" t="s">
        <v>924</v>
      </c>
      <c r="AN343" s="75" t="s">
        <v>925</v>
      </c>
      <c r="AO343" s="75" t="s">
        <v>925</v>
      </c>
      <c r="AP343" s="75" t="s">
        <v>925</v>
      </c>
      <c r="AQ343" s="75" t="s">
        <v>925</v>
      </c>
      <c r="AR343" s="75" t="s">
        <v>926</v>
      </c>
      <c r="AS343" s="75" t="s">
        <v>926</v>
      </c>
      <c r="AT343" s="75" t="s">
        <v>926</v>
      </c>
      <c r="AU343" s="75" t="s">
        <v>926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4.4" outlineLevel="1" x14ac:dyDescent="0.3">
      <c r="A344" s="246"/>
      <c r="B344" s="247"/>
      <c r="C344" s="257"/>
      <c r="D344" s="257"/>
      <c r="E344" s="257"/>
      <c r="F344" s="265"/>
      <c r="G344" s="265" t="s">
        <v>936</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4.4" outlineLevel="1" x14ac:dyDescent="0.3">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4.4" outlineLevel="1" x14ac:dyDescent="0.3">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4.4" outlineLevel="1" x14ac:dyDescent="0.3">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4.4" outlineLevel="1" x14ac:dyDescent="0.3">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4.4" outlineLevel="1" x14ac:dyDescent="0.3">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3">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3">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4.4" outlineLevel="1" x14ac:dyDescent="0.3">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3">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4.4" outlineLevel="1" x14ac:dyDescent="0.3">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4.4" outlineLevel="1" x14ac:dyDescent="0.3">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4.4" outlineLevel="1" x14ac:dyDescent="0.3">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4.4" outlineLevel="1" x14ac:dyDescent="0.3">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4.4" outlineLevel="1" x14ac:dyDescent="0.3">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4.4" outlineLevel="1" x14ac:dyDescent="0.3">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4.4" outlineLevel="1" x14ac:dyDescent="0.3">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4.4" outlineLevel="1" x14ac:dyDescent="0.3">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4.4" outlineLevel="1" x14ac:dyDescent="0.3">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4.4" outlineLevel="1" x14ac:dyDescent="0.3">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4.4" outlineLevel="1" x14ac:dyDescent="0.3">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4.4" outlineLevel="1" x14ac:dyDescent="0.3">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4.4" outlineLevel="1" x14ac:dyDescent="0.3">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4.4" outlineLevel="1" x14ac:dyDescent="0.3">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4.4" outlineLevel="1" x14ac:dyDescent="0.3">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4.4" outlineLevel="1" x14ac:dyDescent="0.3">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4.4" outlineLevel="1" x14ac:dyDescent="0.3">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4.4" outlineLevel="1" x14ac:dyDescent="0.3">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4.4" outlineLevel="1" x14ac:dyDescent="0.3">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4.4" outlineLevel="1" x14ac:dyDescent="0.3">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4.4" outlineLevel="1" x14ac:dyDescent="0.3">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3">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3">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 customHeight="1" outlineLevel="1" x14ac:dyDescent="0.3">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3">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3">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5">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3">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3">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3">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3">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3">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3">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3">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3">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3">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4.4" outlineLevel="1" x14ac:dyDescent="0.3">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4.4" outlineLevel="1" x14ac:dyDescent="0.3">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4.4" outlineLevel="1" x14ac:dyDescent="0.3">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4.4" outlineLevel="1" x14ac:dyDescent="0.3">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4.4" outlineLevel="1" x14ac:dyDescent="0.3">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4.4" outlineLevel="1" x14ac:dyDescent="0.3">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4.4" outlineLevel="1" x14ac:dyDescent="0.3">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4.4" outlineLevel="1" x14ac:dyDescent="0.3">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4.4" outlineLevel="1" x14ac:dyDescent="0.3">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4.4" outlineLevel="1" x14ac:dyDescent="0.3">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4.4" outlineLevel="1" x14ac:dyDescent="0.3">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4.4" outlineLevel="1" x14ac:dyDescent="0.3">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4.4" outlineLevel="1" x14ac:dyDescent="0.3">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4.4" outlineLevel="1" x14ac:dyDescent="0.3">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4.4" outlineLevel="1" x14ac:dyDescent="0.3">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4.4" outlineLevel="1" x14ac:dyDescent="0.3">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4.4" outlineLevel="1" x14ac:dyDescent="0.3">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4.4" outlineLevel="1" x14ac:dyDescent="0.3">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4.4" outlineLevel="1" x14ac:dyDescent="0.3">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4.4" outlineLevel="1" x14ac:dyDescent="0.3">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4.4" outlineLevel="1" x14ac:dyDescent="0.3">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4.4" outlineLevel="1" x14ac:dyDescent="0.3">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4.4" outlineLevel="1" x14ac:dyDescent="0.3">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4.4" outlineLevel="1" x14ac:dyDescent="0.3">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4.4" outlineLevel="1" x14ac:dyDescent="0.3">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4.4" outlineLevel="1" x14ac:dyDescent="0.3">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3">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3">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3">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 customHeight="1" outlineLevel="1" x14ac:dyDescent="0.3">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3">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3">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5">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3">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3">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3">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3">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3">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3">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3">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3">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3">
      <c r="A431" s="4"/>
      <c r="B431" s="5"/>
      <c r="C431" s="16"/>
      <c r="D431" s="16"/>
      <c r="E431" s="16"/>
      <c r="F431" s="16"/>
      <c r="G431" s="16"/>
      <c r="H431" s="16"/>
      <c r="I431" s="16"/>
      <c r="J431" s="263" t="s">
        <v>455</v>
      </c>
      <c r="K431" s="263" t="s">
        <v>66</v>
      </c>
      <c r="L431" s="263" t="s">
        <v>67</v>
      </c>
      <c r="M431" s="263" t="s">
        <v>68</v>
      </c>
      <c r="N431" s="263" t="s">
        <v>69</v>
      </c>
      <c r="O431" s="263" t="s">
        <v>1034</v>
      </c>
      <c r="P431" s="263" t="s">
        <v>1035</v>
      </c>
      <c r="Q431" s="263" t="s">
        <v>1036</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4.4" outlineLevel="1" x14ac:dyDescent="0.3">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4.4" outlineLevel="1" x14ac:dyDescent="0.3">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3">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3">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3">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3">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3">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3">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3">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3">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3">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3">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3">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3">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3">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 customHeight="1" outlineLevel="1" x14ac:dyDescent="0.3">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3">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3">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5">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3">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3">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3">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3">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3">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3">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3">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3">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3">
      <c r="A459" s="4"/>
      <c r="B459" s="5"/>
      <c r="C459" s="16"/>
      <c r="D459" s="16"/>
      <c r="E459" s="16"/>
      <c r="F459" s="16"/>
      <c r="G459" s="16"/>
      <c r="H459" s="16"/>
      <c r="I459" s="263" t="s">
        <v>455</v>
      </c>
      <c r="J459" s="263" t="s">
        <v>66</v>
      </c>
      <c r="K459" s="263" t="s">
        <v>67</v>
      </c>
      <c r="L459" s="263" t="s">
        <v>68</v>
      </c>
      <c r="M459" s="263" t="s">
        <v>69</v>
      </c>
      <c r="N459" s="263" t="s">
        <v>1034</v>
      </c>
      <c r="O459" s="263" t="s">
        <v>1035</v>
      </c>
      <c r="P459" s="263" t="s">
        <v>1036</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4.4" outlineLevel="1" x14ac:dyDescent="0.3">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4.4" outlineLevel="1" x14ac:dyDescent="0.3">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3">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3">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3">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3">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3">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3">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3">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3">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3">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3">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3">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3">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 customHeight="1" outlineLevel="1" x14ac:dyDescent="0.3">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3">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3">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5">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3">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3">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3">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3">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3">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3">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3">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3">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3">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3">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3">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3">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3">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3">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3">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3">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 customHeight="1" outlineLevel="1" x14ac:dyDescent="0.3">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3">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3">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5">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3">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3">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3">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3">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3">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3">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3">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3">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3">
      <c r="A506" s="4"/>
      <c r="B506" s="5"/>
      <c r="C506" s="16"/>
      <c r="D506" s="16"/>
      <c r="E506" s="16"/>
      <c r="F506" s="16"/>
      <c r="G506" s="16"/>
      <c r="H506" s="16"/>
      <c r="I506" s="263" t="s">
        <v>455</v>
      </c>
      <c r="J506" s="263" t="s">
        <v>66</v>
      </c>
      <c r="K506" s="263" t="s">
        <v>67</v>
      </c>
      <c r="L506" s="263" t="s">
        <v>68</v>
      </c>
      <c r="M506" s="263" t="s">
        <v>69</v>
      </c>
      <c r="N506" s="263" t="s">
        <v>1034</v>
      </c>
      <c r="O506" s="263" t="s">
        <v>1035</v>
      </c>
      <c r="P506" s="263" t="s">
        <v>1036</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3">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3">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3">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3">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3">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3">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3">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3">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3">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3">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 customHeight="1" outlineLevel="1" x14ac:dyDescent="0.3">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3">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3">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5">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3">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3">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3">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3">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3">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3">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3">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3">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3">
      <c r="A529" s="4"/>
      <c r="B529" s="5"/>
      <c r="C529" s="16"/>
      <c r="D529" s="16"/>
      <c r="E529" s="16"/>
      <c r="F529" s="16"/>
      <c r="G529" s="16"/>
      <c r="H529" s="16"/>
      <c r="I529" s="263" t="s">
        <v>455</v>
      </c>
      <c r="J529" s="263" t="s">
        <v>66</v>
      </c>
      <c r="K529" s="263" t="s">
        <v>67</v>
      </c>
      <c r="L529" s="263" t="s">
        <v>68</v>
      </c>
      <c r="M529" s="263" t="s">
        <v>69</v>
      </c>
      <c r="N529" s="263" t="s">
        <v>1034</v>
      </c>
      <c r="O529" s="263" t="s">
        <v>1035</v>
      </c>
      <c r="P529" s="263" t="s">
        <v>1036</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4.4" outlineLevel="1" x14ac:dyDescent="0.3">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4.4" outlineLevel="1" x14ac:dyDescent="0.3">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4.4" outlineLevel="1" x14ac:dyDescent="0.3">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4.4" outlineLevel="1" x14ac:dyDescent="0.3">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4.4" outlineLevel="1" x14ac:dyDescent="0.3">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4.4" outlineLevel="1" x14ac:dyDescent="0.3">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3">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3">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 customHeight="1" outlineLevel="1" x14ac:dyDescent="0.3">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3">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3">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5">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3">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3">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3">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3">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3">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3">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3">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3">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3">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4.4" outlineLevel="1" x14ac:dyDescent="0.3">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4.4" outlineLevel="1" x14ac:dyDescent="0.3">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4.4" outlineLevel="1" x14ac:dyDescent="0.3">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4.4" outlineLevel="1" x14ac:dyDescent="0.3">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3">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4.4" outlineLevel="1" x14ac:dyDescent="0.3">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3">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3">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 customHeight="1" outlineLevel="1" x14ac:dyDescent="0.3">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3">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3">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5">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3">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3">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3">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3">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3">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3">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3">
      <c r="A569" s="4"/>
      <c r="B569" s="5"/>
      <c r="C569" s="16"/>
      <c r="D569" s="16"/>
      <c r="E569" s="16"/>
      <c r="F569" s="16"/>
      <c r="G569" s="16"/>
      <c r="H569" s="899"/>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3">
      <c r="A570" s="4"/>
      <c r="B570" s="5"/>
      <c r="C570" s="16"/>
      <c r="D570" s="16"/>
      <c r="E570" s="16"/>
      <c r="F570" s="16"/>
      <c r="G570" s="16"/>
      <c r="H570" s="899"/>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3">
      <c r="A571" s="4"/>
      <c r="B571" s="5"/>
      <c r="C571" s="16"/>
      <c r="D571" s="16"/>
      <c r="E571" s="16"/>
      <c r="F571" s="16"/>
      <c r="G571" s="16" t="s">
        <v>43</v>
      </c>
      <c r="H571" s="899"/>
      <c r="I571" s="16"/>
      <c r="J571" s="263" t="s">
        <v>455</v>
      </c>
      <c r="K571" s="263" t="s">
        <v>66</v>
      </c>
      <c r="L571" s="263" t="s">
        <v>67</v>
      </c>
      <c r="M571" s="263" t="s">
        <v>68</v>
      </c>
      <c r="N571" s="263" t="s">
        <v>69</v>
      </c>
      <c r="O571" s="263" t="s">
        <v>1034</v>
      </c>
      <c r="P571" s="263" t="s">
        <v>1035</v>
      </c>
      <c r="Q571" s="263" t="s">
        <v>1036</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3">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3">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3">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3">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3">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3">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3">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3">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3">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3">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3">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3">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3">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3">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3">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3">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3">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3">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3">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3">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 customHeight="1" outlineLevel="1" x14ac:dyDescent="0.3">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3">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3">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5">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3">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3">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3">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3">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3">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3">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3">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3">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3">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3">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3">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3">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3">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3">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3">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3">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3">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3">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3">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3">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3">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3">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3">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3">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3">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3">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3">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3">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3">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 customHeight="1" x14ac:dyDescent="0.3">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3">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3">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5">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3">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3">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3">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3">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3">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3">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3">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3">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3">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3">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3">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4.4" outlineLevel="1" x14ac:dyDescent="0.3">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4.4" outlineLevel="1" x14ac:dyDescent="0.3">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3">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3">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3">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3">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3">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3">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3">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3">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3">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3">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 customHeight="1" outlineLevel="1" x14ac:dyDescent="0.3">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3">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3">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5">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3">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3">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3">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3">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3">
      <c r="A660" s="4"/>
      <c r="B660" s="5"/>
      <c r="C660" s="19">
        <v>0</v>
      </c>
      <c r="D660" s="11"/>
      <c r="E660" s="16"/>
      <c r="F660" s="12"/>
      <c r="G660" s="20"/>
      <c r="H660" s="12"/>
      <c r="I660" s="12"/>
      <c r="J660" s="42" t="s">
        <v>1039</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3">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3">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3">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3">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4.4" outlineLevel="1" x14ac:dyDescent="0.3">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4.4" outlineLevel="1" x14ac:dyDescent="0.3">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3">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3">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3">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3">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3">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3">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3">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3">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3">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3">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 customHeight="1" outlineLevel="1" x14ac:dyDescent="0.3">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3">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4.4" outlineLevelRow="1" x14ac:dyDescent="0.3"/>
  <cols>
    <col min="1" max="1" width="2.6640625" customWidth="1"/>
    <col min="2" max="2" width="4.109375" customWidth="1"/>
    <col min="3" max="3" width="5" customWidth="1"/>
    <col min="4" max="4" width="3" customWidth="1"/>
    <col min="6" max="6" width="9.44140625" bestFit="1" customWidth="1"/>
    <col min="7" max="7" width="9.33203125" customWidth="1"/>
    <col min="8" max="16" width="10.109375" customWidth="1"/>
  </cols>
  <sheetData>
    <row r="1" spans="1:30" s="75" customFormat="1" ht="12" customHeight="1" outlineLevel="1" x14ac:dyDescent="0.3">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5">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3">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3">
      <c r="A4" s="246"/>
      <c r="B4" s="247"/>
      <c r="C4" s="252"/>
      <c r="D4" s="253"/>
      <c r="E4" s="254" t="s">
        <v>887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3">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3">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3">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3">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3">
      <c r="A9" s="246"/>
      <c r="B9" s="247"/>
      <c r="C9" s="257"/>
      <c r="D9" s="257"/>
      <c r="E9" s="257" t="s">
        <v>110</v>
      </c>
      <c r="F9" s="257" t="s">
        <v>954</v>
      </c>
      <c r="G9" s="696" t="s">
        <v>886</v>
      </c>
      <c r="H9" s="696" t="s">
        <v>878</v>
      </c>
      <c r="I9" s="696" t="s">
        <v>879</v>
      </c>
      <c r="J9" s="696" t="s">
        <v>880</v>
      </c>
      <c r="K9" s="696" t="s">
        <v>881</v>
      </c>
      <c r="L9" s="696" t="s">
        <v>882</v>
      </c>
      <c r="M9" s="696" t="s">
        <v>883</v>
      </c>
      <c r="N9" s="696" t="s">
        <v>884</v>
      </c>
      <c r="O9" s="696" t="s">
        <v>885</v>
      </c>
      <c r="P9" s="706"/>
      <c r="Q9" s="706"/>
      <c r="R9" s="706"/>
      <c r="S9" s="706"/>
      <c r="T9" s="706"/>
      <c r="U9" s="706"/>
      <c r="V9" s="706"/>
      <c r="W9" s="706"/>
      <c r="X9" s="706"/>
      <c r="Y9" s="706"/>
      <c r="Z9" s="693"/>
      <c r="AA9" s="256"/>
      <c r="AB9" s="248"/>
      <c r="AC9" s="248"/>
      <c r="AD9" s="248"/>
    </row>
    <row r="10" spans="1:30" s="75" customFormat="1" outlineLevel="1" x14ac:dyDescent="0.3">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3">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3">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3">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3">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3">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3">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3">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3">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3">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961</v>
      </c>
      <c r="Z19" s="219"/>
      <c r="AA19" s="256"/>
      <c r="AB19" s="248"/>
      <c r="AC19" s="248"/>
      <c r="AD19" s="248"/>
    </row>
    <row r="20" spans="1:30" s="75" customFormat="1" outlineLevel="1" x14ac:dyDescent="0.3">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3">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3">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3">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3">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3">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3">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3">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3">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3">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3">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3">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3">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3">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3">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3">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 customHeight="1" x14ac:dyDescent="0.3">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3">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3">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5">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3">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3">
      <c r="A41" s="246"/>
      <c r="B41" s="247"/>
      <c r="C41" s="252"/>
      <c r="D41" s="253"/>
      <c r="E41" s="254" t="s">
        <v>888</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3">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3">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3">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3">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3">
      <c r="A46" s="246"/>
      <c r="B46" s="247"/>
      <c r="C46" s="257"/>
      <c r="D46" s="257"/>
      <c r="E46" s="257"/>
      <c r="F46" s="257"/>
      <c r="G46" s="257" t="s">
        <v>954</v>
      </c>
      <c r="H46" s="696" t="s">
        <v>886</v>
      </c>
      <c r="I46" s="696" t="s">
        <v>878</v>
      </c>
      <c r="J46" s="696" t="s">
        <v>879</v>
      </c>
      <c r="K46" s="696" t="s">
        <v>880</v>
      </c>
      <c r="L46" s="696" t="s">
        <v>881</v>
      </c>
      <c r="M46" s="696" t="s">
        <v>882</v>
      </c>
      <c r="N46" s="696" t="s">
        <v>883</v>
      </c>
      <c r="O46" s="696" t="s">
        <v>884</v>
      </c>
      <c r="P46" s="696" t="s">
        <v>885</v>
      </c>
      <c r="Q46" s="257"/>
      <c r="R46" s="693"/>
      <c r="S46" s="693"/>
      <c r="T46" s="693"/>
      <c r="U46" s="256"/>
      <c r="V46" s="248"/>
      <c r="W46" s="248"/>
      <c r="X46" s="248"/>
    </row>
    <row r="47" spans="1:30" s="7" customFormat="1" outlineLevel="1" x14ac:dyDescent="0.3">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3">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896</v>
      </c>
      <c r="R48" s="34"/>
      <c r="S48" s="34"/>
      <c r="T48" s="34"/>
      <c r="U48" s="15"/>
      <c r="V48" s="6"/>
      <c r="W48" s="6"/>
      <c r="X48" s="6"/>
    </row>
    <row r="49" spans="1:28" s="7" customFormat="1" outlineLevel="1" x14ac:dyDescent="0.3">
      <c r="A49" s="4"/>
      <c r="B49" s="5"/>
      <c r="C49" s="16"/>
      <c r="D49" s="265"/>
      <c r="E49" s="33"/>
      <c r="F49" s="34"/>
      <c r="G49" s="376">
        <v>7</v>
      </c>
      <c r="H49" s="376">
        <v>7</v>
      </c>
      <c r="I49" s="376">
        <v>7</v>
      </c>
      <c r="J49" s="376">
        <v>7</v>
      </c>
      <c r="K49" s="376">
        <v>7</v>
      </c>
      <c r="L49" s="376">
        <v>7</v>
      </c>
      <c r="M49" s="376">
        <v>7</v>
      </c>
      <c r="N49" s="376">
        <v>7</v>
      </c>
      <c r="O49" s="376">
        <v>7</v>
      </c>
      <c r="P49" s="376">
        <v>7</v>
      </c>
      <c r="Q49" s="34" t="s">
        <v>937</v>
      </c>
      <c r="R49" s="34"/>
      <c r="S49" s="34"/>
      <c r="T49" s="34"/>
      <c r="U49" s="15"/>
      <c r="V49" s="6"/>
      <c r="W49" s="6"/>
      <c r="X49" s="6"/>
    </row>
    <row r="50" spans="1:28" s="7" customFormat="1" outlineLevel="1" x14ac:dyDescent="0.3">
      <c r="A50" s="4"/>
      <c r="B50" s="5"/>
      <c r="C50" s="16"/>
      <c r="D50" s="265"/>
      <c r="E50" s="33"/>
      <c r="F50" s="34"/>
      <c r="G50" s="376">
        <v>7</v>
      </c>
      <c r="H50" s="376">
        <v>7</v>
      </c>
      <c r="I50" s="376">
        <v>7</v>
      </c>
      <c r="J50" s="376">
        <v>7</v>
      </c>
      <c r="K50" s="376">
        <v>7</v>
      </c>
      <c r="L50" s="376">
        <v>7</v>
      </c>
      <c r="M50" s="376">
        <v>7</v>
      </c>
      <c r="N50" s="376">
        <v>7</v>
      </c>
      <c r="O50" s="376">
        <v>7</v>
      </c>
      <c r="P50" s="376">
        <v>7</v>
      </c>
      <c r="Q50" s="34" t="s">
        <v>937</v>
      </c>
      <c r="R50" s="34"/>
      <c r="S50" s="34"/>
      <c r="T50" s="34"/>
      <c r="U50" s="15"/>
      <c r="V50" s="6"/>
      <c r="W50" s="6"/>
      <c r="X50" s="6"/>
    </row>
    <row r="51" spans="1:28" s="75" customFormat="1" outlineLevel="1" x14ac:dyDescent="0.3">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3">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3">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3">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3">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3">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3">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3">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3">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3">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3">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 customHeight="1" x14ac:dyDescent="0.3">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3">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3">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5">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3">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3">
      <c r="A67" s="246"/>
      <c r="B67" s="247"/>
      <c r="C67" s="252"/>
      <c r="D67" s="253"/>
      <c r="E67" s="254" t="s">
        <v>877</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3">
      <c r="A68" s="246"/>
      <c r="B68" s="247"/>
      <c r="C68" s="252"/>
      <c r="D68" s="253"/>
      <c r="E68" s="261"/>
      <c r="F68" s="253"/>
      <c r="G68" s="253"/>
      <c r="H68" s="253" t="s">
        <v>361</v>
      </c>
      <c r="I68" s="253" t="s">
        <v>890</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3">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3">
      <c r="A70" s="246"/>
      <c r="B70" s="247"/>
      <c r="C70" s="257"/>
      <c r="D70" s="257"/>
      <c r="E70" s="257"/>
      <c r="F70" s="702" t="s">
        <v>893</v>
      </c>
      <c r="G70" s="702"/>
      <c r="H70" s="702"/>
      <c r="I70" s="902" t="s">
        <v>894</v>
      </c>
      <c r="J70" s="902"/>
      <c r="K70" s="902"/>
      <c r="L70" s="902" t="s">
        <v>895</v>
      </c>
      <c r="M70" s="902"/>
      <c r="N70" s="902"/>
      <c r="O70" s="691"/>
      <c r="P70" s="691"/>
      <c r="Q70" s="691"/>
      <c r="R70" s="691"/>
      <c r="S70" s="693"/>
      <c r="T70" s="693"/>
      <c r="U70" s="693"/>
      <c r="V70" s="693"/>
      <c r="W70" s="691"/>
      <c r="X70" s="691"/>
      <c r="Y70" s="256"/>
      <c r="Z70" s="248"/>
      <c r="AA70" s="248"/>
      <c r="AB70" s="248"/>
    </row>
    <row r="71" spans="1:28" s="75" customFormat="1" ht="12" customHeight="1" outlineLevel="1" x14ac:dyDescent="0.3">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3">
      <c r="A72" s="246"/>
      <c r="B72" s="247"/>
      <c r="C72" s="257"/>
      <c r="D72" s="257"/>
      <c r="E72" s="257"/>
      <c r="F72" s="696" t="s">
        <v>886</v>
      </c>
      <c r="G72" s="696" t="s">
        <v>878</v>
      </c>
      <c r="H72" s="696" t="s">
        <v>879</v>
      </c>
      <c r="I72" s="696" t="s">
        <v>880</v>
      </c>
      <c r="J72" s="696" t="s">
        <v>881</v>
      </c>
      <c r="K72" s="696" t="s">
        <v>882</v>
      </c>
      <c r="L72" s="696" t="s">
        <v>883</v>
      </c>
      <c r="M72" s="696" t="s">
        <v>884</v>
      </c>
      <c r="N72" s="696" t="s">
        <v>885</v>
      </c>
      <c r="O72" s="693"/>
      <c r="P72" s="693"/>
      <c r="Q72" s="691"/>
      <c r="R72" s="691"/>
      <c r="S72" s="693"/>
      <c r="T72" s="693"/>
      <c r="U72" s="693"/>
      <c r="V72" s="693"/>
      <c r="W72" s="691"/>
      <c r="X72" s="691"/>
      <c r="Y72" s="256"/>
      <c r="Z72" s="248"/>
      <c r="AA72" s="248"/>
      <c r="AB72" s="248"/>
    </row>
    <row r="73" spans="1:28" s="75" customFormat="1" ht="12" customHeight="1" outlineLevel="1" x14ac:dyDescent="0.3">
      <c r="A73" s="246"/>
      <c r="B73" s="247"/>
      <c r="C73" s="257"/>
      <c r="D73" s="273"/>
      <c r="E73" s="266" t="s">
        <v>897</v>
      </c>
      <c r="F73" s="697">
        <v>43466</v>
      </c>
      <c r="G73" s="697">
        <v>43466</v>
      </c>
      <c r="H73" s="697">
        <v>43466</v>
      </c>
      <c r="I73" s="697">
        <v>43466</v>
      </c>
      <c r="J73" s="697">
        <v>43466</v>
      </c>
      <c r="K73" s="697">
        <v>43466</v>
      </c>
      <c r="L73" s="697">
        <v>43466</v>
      </c>
      <c r="M73" s="697">
        <v>43466</v>
      </c>
      <c r="N73" s="697">
        <v>43466</v>
      </c>
      <c r="O73" s="75" t="s">
        <v>913</v>
      </c>
      <c r="Q73" s="220"/>
      <c r="R73" s="220"/>
      <c r="S73" s="220"/>
      <c r="T73" s="220"/>
      <c r="U73" s="699"/>
      <c r="V73" s="218"/>
      <c r="W73" s="218"/>
      <c r="X73" s="218"/>
      <c r="Y73" s="256"/>
      <c r="Z73" s="248"/>
      <c r="AA73" s="248"/>
      <c r="AB73" s="248"/>
    </row>
    <row r="74" spans="1:28" s="75" customFormat="1" ht="12" customHeight="1" outlineLevel="1" x14ac:dyDescent="0.3">
      <c r="A74" s="246"/>
      <c r="B74" s="247"/>
      <c r="C74" s="257"/>
      <c r="D74" s="273"/>
      <c r="E74" s="266" t="s">
        <v>898</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3">
      <c r="A75" s="246"/>
      <c r="B75" s="247"/>
      <c r="C75" s="257"/>
      <c r="D75" s="265"/>
      <c r="E75" s="266" t="s">
        <v>899</v>
      </c>
      <c r="F75" s="697">
        <v>43556</v>
      </c>
      <c r="G75" s="697">
        <v>43556</v>
      </c>
      <c r="H75" s="697">
        <v>43556</v>
      </c>
      <c r="I75" s="697">
        <v>43556</v>
      </c>
      <c r="J75" s="697">
        <v>43556</v>
      </c>
      <c r="K75" s="697">
        <v>43556</v>
      </c>
      <c r="L75" s="697">
        <v>43556</v>
      </c>
      <c r="M75" s="697">
        <v>43556</v>
      </c>
      <c r="N75" s="697">
        <v>43556</v>
      </c>
      <c r="O75" s="75" t="s">
        <v>891</v>
      </c>
      <c r="Q75" s="218"/>
      <c r="R75" s="218"/>
      <c r="S75" s="218"/>
      <c r="T75" s="218"/>
      <c r="U75" s="698"/>
      <c r="V75" s="218"/>
      <c r="W75" s="218"/>
      <c r="X75" s="219"/>
      <c r="Y75" s="256"/>
      <c r="Z75" s="248"/>
      <c r="AA75" s="248"/>
      <c r="AB75" s="248"/>
    </row>
    <row r="76" spans="1:28" s="75" customFormat="1" outlineLevel="1" x14ac:dyDescent="0.3">
      <c r="A76" s="246"/>
      <c r="B76" s="247"/>
      <c r="C76" s="257"/>
      <c r="D76" s="265"/>
      <c r="E76" s="266" t="s">
        <v>900</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892</v>
      </c>
      <c r="Q76" s="218"/>
      <c r="R76" s="218"/>
      <c r="S76" s="218"/>
      <c r="T76" s="218"/>
      <c r="U76" s="698"/>
      <c r="V76" s="218"/>
      <c r="W76" s="218"/>
      <c r="X76" s="219"/>
      <c r="Y76" s="256"/>
      <c r="Z76" s="248"/>
      <c r="AA76" s="248"/>
      <c r="AB76" s="248"/>
    </row>
    <row r="77" spans="1:28" s="75" customFormat="1" outlineLevel="1" x14ac:dyDescent="0.3">
      <c r="A77" s="246"/>
      <c r="B77" s="247"/>
      <c r="C77" s="257"/>
      <c r="D77" s="265"/>
      <c r="E77" s="266" t="s">
        <v>901</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909</v>
      </c>
      <c r="Q77" s="218"/>
      <c r="R77" s="218"/>
      <c r="S77" s="218"/>
      <c r="T77" s="218"/>
      <c r="Y77" s="256"/>
      <c r="Z77" s="248"/>
      <c r="AA77" s="248"/>
      <c r="AB77" s="248"/>
    </row>
    <row r="78" spans="1:28" s="75" customFormat="1" outlineLevel="1" x14ac:dyDescent="0.3">
      <c r="A78" s="246"/>
      <c r="B78" s="247"/>
      <c r="C78" s="257"/>
      <c r="D78" s="265"/>
      <c r="E78" s="266" t="s">
        <v>902</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910</v>
      </c>
      <c r="Q78" s="218"/>
      <c r="R78" s="218"/>
      <c r="S78" s="218"/>
      <c r="T78" s="218"/>
      <c r="Y78" s="256"/>
      <c r="Z78" s="248"/>
      <c r="AA78" s="248"/>
      <c r="AB78" s="248"/>
    </row>
    <row r="79" spans="1:28" s="75" customFormat="1" outlineLevel="1" x14ac:dyDescent="0.3">
      <c r="A79" s="246"/>
      <c r="B79" s="247"/>
      <c r="C79" s="257"/>
      <c r="D79" s="265"/>
      <c r="E79" s="266" t="s">
        <v>903</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3">
      <c r="A80" s="246"/>
      <c r="B80" s="247"/>
      <c r="C80" s="257"/>
      <c r="D80" s="265"/>
      <c r="E80" s="266" t="s">
        <v>904</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3">
      <c r="A81" s="246"/>
      <c r="B81" s="247"/>
      <c r="C81" s="257"/>
      <c r="D81" s="265"/>
      <c r="E81" s="266" t="s">
        <v>905</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3">
      <c r="A82" s="246"/>
      <c r="B82" s="247"/>
      <c r="C82" s="257"/>
      <c r="D82" s="265"/>
      <c r="E82" s="266" t="s">
        <v>906</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3">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3">
      <c r="A84" s="246"/>
      <c r="B84" s="247"/>
      <c r="C84" s="257"/>
      <c r="D84" s="265"/>
      <c r="E84" s="266" t="s">
        <v>907</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911</v>
      </c>
      <c r="Q84" s="220"/>
      <c r="R84" s="220"/>
      <c r="S84" s="220"/>
      <c r="T84" s="220"/>
      <c r="U84" s="700"/>
      <c r="V84" s="220"/>
      <c r="W84" s="220"/>
      <c r="X84" s="219"/>
      <c r="Y84" s="256"/>
      <c r="Z84" s="248"/>
      <c r="AA84" s="248"/>
      <c r="AB84" s="248"/>
    </row>
    <row r="85" spans="1:28" s="75" customFormat="1" outlineLevel="1" x14ac:dyDescent="0.3">
      <c r="A85" s="246"/>
      <c r="B85" s="247"/>
      <c r="C85" s="257"/>
      <c r="D85" s="265"/>
      <c r="E85" s="266" t="s">
        <v>908</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912</v>
      </c>
      <c r="Q85" s="220"/>
      <c r="R85" s="220"/>
      <c r="S85" s="220"/>
      <c r="T85" s="220"/>
      <c r="U85" s="700"/>
      <c r="V85" s="220"/>
      <c r="W85" s="220"/>
      <c r="X85" s="219"/>
      <c r="Y85" s="256"/>
      <c r="Z85" s="248"/>
      <c r="AA85" s="248"/>
      <c r="AB85" s="248"/>
    </row>
    <row r="86" spans="1:28" s="75" customFormat="1" ht="12" customHeight="1" outlineLevel="1" x14ac:dyDescent="0.3">
      <c r="A86" s="246"/>
      <c r="B86" s="247"/>
      <c r="C86" s="257"/>
      <c r="D86" s="273"/>
      <c r="E86" s="266" t="s">
        <v>915</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914</v>
      </c>
      <c r="Q86" s="220"/>
      <c r="R86" s="220"/>
      <c r="S86" s="220"/>
      <c r="T86" s="220"/>
      <c r="U86" s="220"/>
      <c r="V86" s="220"/>
      <c r="W86" s="220"/>
      <c r="X86" s="219"/>
      <c r="Y86" s="256"/>
      <c r="Z86" s="248"/>
      <c r="AA86" s="248"/>
      <c r="AB86" s="248"/>
    </row>
    <row r="87" spans="1:28" s="75" customFormat="1" ht="12" customHeight="1" outlineLevel="1" x14ac:dyDescent="0.3">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3">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3">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 customHeight="1" x14ac:dyDescent="0.3">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3">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109375" bestFit="1" customWidth="1"/>
    <col min="9" max="9" width="10.109375" customWidth="1"/>
    <col min="10" max="10" width="10.109375" bestFit="1" customWidth="1"/>
    <col min="12" max="12" width="9.109375" bestFit="1" customWidth="1"/>
    <col min="13" max="13" width="10.6640625" customWidth="1"/>
    <col min="15" max="15" width="10.109375" bestFit="1" customWidth="1"/>
    <col min="16" max="16" width="10.6640625" customWidth="1"/>
    <col min="19" max="19" width="10.6640625" customWidth="1"/>
  </cols>
  <sheetData>
    <row r="1" spans="1:24" s="7" customFormat="1" ht="12" customHeight="1" outlineLevel="1" x14ac:dyDescent="0.3">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5">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3">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3">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3">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3">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3">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3">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3">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3">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3">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3">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3">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3">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3">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3">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3">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3">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 customHeight="1" x14ac:dyDescent="0.3">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3">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3">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5">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3">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3">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3">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3">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3">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3">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3">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3">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3">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3">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3">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3">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3">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3">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3">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 customHeight="1" x14ac:dyDescent="0.3">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3">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3">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5">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3">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3">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3">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3">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3">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3">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3">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3">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3">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3">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3">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3">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3">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3">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3">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3">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3">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 customHeight="1" x14ac:dyDescent="0.3">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3">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3">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5">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3">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3">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3">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3">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3">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3">
      <c r="A68" s="4"/>
      <c r="B68" s="5"/>
      <c r="C68" s="16"/>
      <c r="D68" s="16"/>
      <c r="E68" s="16"/>
      <c r="F68" s="902" t="s">
        <v>299</v>
      </c>
      <c r="G68" s="903"/>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3">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3">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3">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3">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3">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3">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3">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3">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3">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3">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3">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3">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3">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3">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3">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3">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3">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3">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 customHeight="1" x14ac:dyDescent="0.3">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3">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3">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5">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3">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3">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3">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3">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3">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3">
      <c r="A96" s="4"/>
      <c r="B96" s="5"/>
      <c r="C96" s="16"/>
      <c r="D96" s="16"/>
      <c r="E96" s="902"/>
      <c r="F96" s="903"/>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3">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3">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3">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3">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3">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3">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3">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3">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3">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3">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3">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3">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3">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3">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3">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3">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3">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3">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3">
      <c r="A115" s="246"/>
      <c r="B115" s="247"/>
      <c r="C115" s="257"/>
      <c r="D115" s="273"/>
      <c r="E115" s="211" t="s">
        <v>860</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3">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3">
      <c r="A117" s="246"/>
      <c r="B117" s="247"/>
      <c r="C117" s="257"/>
      <c r="D117" s="273"/>
      <c r="E117" s="426" t="s">
        <v>861</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3">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3">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3">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3">
      <c r="A121" s="246"/>
      <c r="B121" s="247"/>
      <c r="C121" s="257"/>
      <c r="D121" s="273"/>
      <c r="E121" s="211" t="s">
        <v>859</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3">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3">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3">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3">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3">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3">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3">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3">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3">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3">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3">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3">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3">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3">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3">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 customHeight="1" x14ac:dyDescent="0.3">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3">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270" zoomScale="84" zoomScaleNormal="84" workbookViewId="0">
      <selection activeCell="O288" sqref="O288"/>
    </sheetView>
  </sheetViews>
  <sheetFormatPr defaultColWidth="11.5546875" defaultRowHeight="12" customHeight="1" outlineLevelRow="2" x14ac:dyDescent="0.3"/>
  <cols>
    <col min="1" max="1" width="4.5546875" style="75" customWidth="1"/>
    <col min="2" max="2" width="1.5546875" style="75" customWidth="1"/>
    <col min="3" max="4" width="0.5546875" style="75" customWidth="1"/>
    <col min="5" max="6" width="1.5546875" style="75" customWidth="1"/>
    <col min="7" max="7" width="13.5546875" style="75" customWidth="1"/>
    <col min="8" max="29" width="11.5546875" style="75"/>
    <col min="30" max="31" width="6.5546875" style="75" customWidth="1"/>
    <col min="32" max="16384" width="11.5546875" style="75"/>
  </cols>
  <sheetData>
    <row r="1" spans="1:32" ht="12" customHeight="1" x14ac:dyDescent="0.3">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3">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5">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3">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 customHeight="1" outlineLevel="1" collapsed="1" x14ac:dyDescent="0.3">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 customHeight="1" outlineLevel="1" x14ac:dyDescent="0.3">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 customHeight="1" outlineLevel="1" x14ac:dyDescent="0.3">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 customHeight="1" outlineLevel="1" x14ac:dyDescent="0.3">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 customHeight="1" outlineLevel="1" x14ac:dyDescent="0.3">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 customHeight="1" outlineLevel="1" x14ac:dyDescent="0.3">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 customHeight="1" outlineLevel="1" x14ac:dyDescent="0.3">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 customHeight="1" outlineLevel="1" x14ac:dyDescent="0.3">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customHeight="1" outlineLevel="1" x14ac:dyDescent="0.3">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customHeight="1" outlineLevel="1" x14ac:dyDescent="0.3">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 customHeight="1" outlineLevel="1" x14ac:dyDescent="0.3">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 customHeight="1" outlineLevel="1" x14ac:dyDescent="0.3">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 customHeight="1" outlineLevel="1" x14ac:dyDescent="0.3">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3">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3">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3">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3">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3">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5">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3">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 customHeight="1" outlineLevel="1" collapsed="1" x14ac:dyDescent="0.3">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 customHeight="1" outlineLevel="1" x14ac:dyDescent="0.3">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 customHeight="1" outlineLevel="1" x14ac:dyDescent="0.3">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 customHeight="1" outlineLevel="1" x14ac:dyDescent="0.3">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 customHeight="1" outlineLevel="1" x14ac:dyDescent="0.3">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 customHeight="1" outlineLevel="1" x14ac:dyDescent="0.3">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 customHeight="1" outlineLevel="1" x14ac:dyDescent="0.3">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 customHeight="1" outlineLevel="1" x14ac:dyDescent="0.3">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3">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3">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 customHeight="1" outlineLevel="1" x14ac:dyDescent="0.3">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 customHeight="1" outlineLevel="1" x14ac:dyDescent="0.3">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 customHeight="1" outlineLevel="1" x14ac:dyDescent="0.3">
      <c r="A37" s="73"/>
      <c r="B37" s="125"/>
      <c r="C37" s="107"/>
      <c r="D37" s="107"/>
      <c r="E37" s="107"/>
      <c r="F37" s="109"/>
      <c r="G37" s="111"/>
      <c r="H37" s="297" t="s">
        <v>967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 customHeight="1" outlineLevel="1" x14ac:dyDescent="0.3">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 customHeight="1" outlineLevel="1" x14ac:dyDescent="0.3">
      <c r="A39" s="73"/>
      <c r="B39" s="125"/>
      <c r="C39" s="107"/>
      <c r="D39" s="107"/>
      <c r="E39" s="107"/>
      <c r="F39" s="109"/>
      <c r="G39" s="111"/>
      <c r="H39" s="115" t="s">
        <v>966</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 customHeight="1" outlineLevel="1" x14ac:dyDescent="0.3">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 customHeight="1" outlineLevel="1" x14ac:dyDescent="0.3">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 customHeight="1" outlineLevel="1" x14ac:dyDescent="0.3">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 customHeight="1" outlineLevel="1" x14ac:dyDescent="0.3">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 customHeight="1" outlineLevel="1" x14ac:dyDescent="0.3">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3">
      <c r="A45" s="246"/>
      <c r="B45" s="125"/>
      <c r="C45" s="107"/>
      <c r="D45" s="107"/>
      <c r="E45" s="107"/>
      <c r="F45" s="109"/>
      <c r="G45" s="111"/>
      <c r="H45" s="906" t="s">
        <v>1044</v>
      </c>
      <c r="I45" s="907"/>
      <c r="J45" s="907"/>
      <c r="K45" s="907"/>
      <c r="L45" s="907"/>
      <c r="M45" s="907"/>
      <c r="N45" s="907"/>
      <c r="O45" s="907"/>
      <c r="P45" s="907"/>
      <c r="Q45" s="907"/>
      <c r="R45" s="907"/>
      <c r="S45" s="907"/>
      <c r="T45" s="908"/>
      <c r="U45" s="755"/>
      <c r="V45" s="755"/>
      <c r="W45" s="755"/>
      <c r="X45" s="755"/>
      <c r="Y45" s="755"/>
      <c r="Z45" s="111"/>
      <c r="AA45" s="109"/>
      <c r="AB45" s="109"/>
      <c r="AC45" s="109"/>
      <c r="AD45" s="109"/>
      <c r="AE45" s="256"/>
      <c r="AF45" s="248"/>
    </row>
    <row r="46" spans="1:32" ht="5.0999999999999996" customHeight="1" outlineLevel="1" x14ac:dyDescent="0.3">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3">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customHeight="1" outlineLevel="1" x14ac:dyDescent="0.3">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customHeight="1" outlineLevel="1" x14ac:dyDescent="0.3">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customHeight="1" outlineLevel="1" collapsed="1" thickBot="1" x14ac:dyDescent="0.35">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customHeight="1" outlineLevel="1" x14ac:dyDescent="0.3">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 customHeight="1" outlineLevel="1" collapsed="1" x14ac:dyDescent="0.3">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 customHeight="1" outlineLevel="1" x14ac:dyDescent="0.3">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 customHeight="1" outlineLevel="1" x14ac:dyDescent="0.3">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 customHeight="1" outlineLevel="1" x14ac:dyDescent="0.3">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 customHeight="1" outlineLevel="1" x14ac:dyDescent="0.3">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 customHeight="1" outlineLevel="1" x14ac:dyDescent="0.3">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 customHeight="1" outlineLevel="1" x14ac:dyDescent="0.3">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 customHeight="1" outlineLevel="1" x14ac:dyDescent="0.3">
      <c r="A59" s="73"/>
      <c r="B59" s="125"/>
      <c r="C59" s="107"/>
      <c r="D59" s="107"/>
      <c r="E59" s="107"/>
      <c r="F59" s="91"/>
      <c r="G59" s="106" t="s">
        <v>152</v>
      </c>
      <c r="H59" s="106" t="s">
        <v>153</v>
      </c>
      <c r="I59" s="106"/>
      <c r="J59" s="263" t="s">
        <v>954</v>
      </c>
      <c r="K59" s="106" t="s">
        <v>469</v>
      </c>
      <c r="L59" s="263" t="s">
        <v>919</v>
      </c>
      <c r="M59" s="263" t="s">
        <v>920</v>
      </c>
      <c r="N59" s="263" t="s">
        <v>921</v>
      </c>
      <c r="O59" s="263" t="s">
        <v>922</v>
      </c>
      <c r="P59" s="263" t="s">
        <v>923</v>
      </c>
      <c r="Q59" s="263" t="s">
        <v>924</v>
      </c>
      <c r="R59" s="263" t="s">
        <v>925</v>
      </c>
      <c r="S59" s="263" t="s">
        <v>926</v>
      </c>
      <c r="T59" s="106"/>
      <c r="U59" s="263"/>
      <c r="V59" s="263"/>
      <c r="W59" s="263"/>
      <c r="X59" s="263"/>
      <c r="Y59" s="263"/>
      <c r="Z59" s="106"/>
      <c r="AA59" s="866"/>
      <c r="AB59" s="866"/>
      <c r="AC59" s="866"/>
      <c r="AD59" s="196"/>
      <c r="AE59" s="89"/>
      <c r="AF59" s="126"/>
    </row>
    <row r="60" spans="1:32" ht="5.0999999999999996" customHeight="1" outlineLevel="1" x14ac:dyDescent="0.3">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customHeight="1" outlineLevel="1" x14ac:dyDescent="0.3">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 customHeight="1" outlineLevel="1" x14ac:dyDescent="0.3">
      <c r="A62" s="73"/>
      <c r="B62" s="125"/>
      <c r="C62" s="107"/>
      <c r="D62" s="107"/>
      <c r="E62" s="107"/>
      <c r="F62" s="109"/>
      <c r="G62" s="115" t="s">
        <v>952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 customHeight="1" outlineLevel="1" x14ac:dyDescent="0.3">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 customHeight="1" outlineLevel="1" x14ac:dyDescent="0.3">
      <c r="A64" s="246"/>
      <c r="B64" s="125"/>
      <c r="C64" s="257"/>
      <c r="D64" s="257"/>
      <c r="E64" s="257"/>
      <c r="F64" s="253"/>
      <c r="G64" s="297" t="s">
        <v>1043</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 customHeight="1" outlineLevel="1" x14ac:dyDescent="0.3">
      <c r="A65" s="73"/>
      <c r="B65" s="125"/>
      <c r="C65" s="107"/>
      <c r="D65" s="107"/>
      <c r="E65" s="107"/>
      <c r="F65" s="109"/>
      <c r="G65" s="117" t="s">
        <v>953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 customHeight="1" outlineLevel="1" x14ac:dyDescent="0.3">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 customHeight="1" outlineLevel="1" x14ac:dyDescent="0.3">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 customHeight="1" outlineLevel="1" x14ac:dyDescent="0.3">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3">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3">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customHeight="1" outlineLevel="1" x14ac:dyDescent="0.3">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customHeight="1" outlineLevel="1" x14ac:dyDescent="0.3">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customHeight="1" outlineLevel="1" x14ac:dyDescent="0.3">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5">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3">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3">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3">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3">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3">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3">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3">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3">
      <c r="A82" s="136"/>
      <c r="B82" s="137"/>
      <c r="C82" s="91"/>
      <c r="D82" s="91"/>
      <c r="E82" s="91"/>
      <c r="F82" s="91"/>
      <c r="G82" s="91"/>
      <c r="H82" s="106"/>
      <c r="I82" s="106" t="s">
        <v>448</v>
      </c>
      <c r="J82" s="130" t="s">
        <v>167</v>
      </c>
      <c r="K82" s="130"/>
      <c r="L82" s="130"/>
      <c r="M82" s="130"/>
      <c r="N82" s="130"/>
      <c r="O82" s="130"/>
      <c r="P82" s="130"/>
      <c r="Q82" s="130"/>
      <c r="R82" s="130"/>
      <c r="S82" s="263"/>
      <c r="T82" s="130" t="s">
        <v>951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3">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1037</v>
      </c>
      <c r="Q83" s="263" t="s">
        <v>1038</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3">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3">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3">
      <c r="A86" s="136"/>
      <c r="B86" s="137"/>
      <c r="C86" s="107"/>
      <c r="D86" s="107"/>
      <c r="E86" s="107"/>
      <c r="F86" s="149"/>
      <c r="G86" s="115"/>
      <c r="H86" s="688" t="s">
        <v>954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3">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3">
      <c r="A88" s="136"/>
      <c r="B88" s="137"/>
      <c r="C88" s="107"/>
      <c r="D88" s="107"/>
      <c r="E88" s="107"/>
      <c r="F88" s="284"/>
      <c r="G88" s="115"/>
      <c r="H88" s="688" t="s">
        <v>919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3">
      <c r="A89" s="136"/>
      <c r="B89" s="137"/>
      <c r="C89" s="107"/>
      <c r="D89" s="107"/>
      <c r="E89" s="107"/>
      <c r="F89" s="284"/>
      <c r="G89" s="115"/>
      <c r="H89" s="688" t="s">
        <v>920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3">
      <c r="A90" s="136"/>
      <c r="B90" s="137"/>
      <c r="C90" s="107"/>
      <c r="D90" s="107"/>
      <c r="E90" s="107"/>
      <c r="F90" s="284"/>
      <c r="G90" s="115"/>
      <c r="H90" s="688" t="s">
        <v>921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3">
      <c r="A91" s="136"/>
      <c r="B91" s="137"/>
      <c r="C91" s="107"/>
      <c r="D91" s="107"/>
      <c r="E91" s="107"/>
      <c r="F91" s="284"/>
      <c r="G91" s="115"/>
      <c r="H91" s="688" t="s">
        <v>922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3">
      <c r="A92" s="136"/>
      <c r="B92" s="137"/>
      <c r="C92" s="107"/>
      <c r="D92" s="107"/>
      <c r="E92" s="107"/>
      <c r="F92" s="284"/>
      <c r="G92" s="115"/>
      <c r="H92" s="688" t="s">
        <v>923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3">
      <c r="A93" s="136"/>
      <c r="B93" s="137"/>
      <c r="C93" s="107"/>
      <c r="D93" s="107"/>
      <c r="E93" s="107"/>
      <c r="F93" s="284"/>
      <c r="G93" s="115"/>
      <c r="H93" s="688" t="s">
        <v>924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3">
      <c r="A94" s="136"/>
      <c r="B94" s="137"/>
      <c r="C94" s="107"/>
      <c r="D94" s="107"/>
      <c r="E94" s="107"/>
      <c r="F94" s="284"/>
      <c r="G94" s="115"/>
      <c r="H94" s="688" t="s">
        <v>925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3">
      <c r="A95" s="136"/>
      <c r="B95" s="137"/>
      <c r="C95" s="107"/>
      <c r="D95" s="107"/>
      <c r="E95" s="107"/>
      <c r="F95" s="284"/>
      <c r="G95" s="115"/>
      <c r="H95" s="688" t="s">
        <v>926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3">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3">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3">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3">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3">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5">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3">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 customHeight="1" outlineLevel="1" collapsed="1" x14ac:dyDescent="0.3">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 customHeight="1" outlineLevel="1" x14ac:dyDescent="0.3">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 customHeight="1" outlineLevel="1" x14ac:dyDescent="0.3">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 customHeight="1" outlineLevel="1" x14ac:dyDescent="0.3">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 customHeight="1" outlineLevel="1" x14ac:dyDescent="0.3">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 customHeight="1" outlineLevel="1" x14ac:dyDescent="0.3">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 customHeight="1" outlineLevel="1" x14ac:dyDescent="0.3">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 customHeight="1" outlineLevel="1" x14ac:dyDescent="0.3">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3">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3">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 customHeight="1" outlineLevel="1" x14ac:dyDescent="0.3">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 customHeight="1" outlineLevel="1" x14ac:dyDescent="0.3">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 customHeight="1" outlineLevel="1" x14ac:dyDescent="0.3">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 customHeight="1" outlineLevel="1" x14ac:dyDescent="0.3">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 customHeight="1" outlineLevel="1" x14ac:dyDescent="0.3">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 customHeight="1" outlineLevel="1" x14ac:dyDescent="0.3">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 customHeight="1" outlineLevel="1" x14ac:dyDescent="0.3">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 customHeight="1" outlineLevel="1" x14ac:dyDescent="0.3">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 customHeight="1" outlineLevel="1" x14ac:dyDescent="0.3">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 customHeight="1" outlineLevel="1" x14ac:dyDescent="0.3">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 customHeight="1" outlineLevel="1" x14ac:dyDescent="0.3">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 customHeight="1" outlineLevel="1" x14ac:dyDescent="0.3">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1037</v>
      </c>
      <c r="T124" s="174" t="s">
        <v>1038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 customHeight="1" outlineLevel="1" x14ac:dyDescent="0.3">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 customHeight="1" outlineLevel="1" x14ac:dyDescent="0.3">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 customHeight="1" outlineLevel="1" x14ac:dyDescent="0.3">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 customHeight="1" outlineLevel="1" x14ac:dyDescent="0.3">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3">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3">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3">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3">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customHeight="1" outlineLevel="1" collapsed="1" thickBot="1" x14ac:dyDescent="0.35">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customHeight="1" outlineLevel="1" x14ac:dyDescent="0.3">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 customHeight="1" outlineLevel="1" collapsed="1" x14ac:dyDescent="0.3">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 customHeight="1" outlineLevel="1" x14ac:dyDescent="0.3">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 customHeight="1" outlineLevel="1" x14ac:dyDescent="0.3">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 customHeight="1" outlineLevel="1" x14ac:dyDescent="0.3">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 customHeight="1" outlineLevel="1" x14ac:dyDescent="0.3">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 customHeight="1" outlineLevel="1" x14ac:dyDescent="0.3">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 customHeight="1" outlineLevel="1" x14ac:dyDescent="0.3">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 customHeight="1" outlineLevel="1" x14ac:dyDescent="0.3">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 customHeight="1" outlineLevel="1" x14ac:dyDescent="0.3">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 customHeight="1" outlineLevel="1" x14ac:dyDescent="0.3">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 customHeight="1" outlineLevel="1" x14ac:dyDescent="0.3">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 customHeight="1" outlineLevel="1" x14ac:dyDescent="0.3">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 customHeight="1" outlineLevel="1" x14ac:dyDescent="0.3">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 customHeight="1" outlineLevel="1" x14ac:dyDescent="0.3">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 customHeight="1" outlineLevel="1" x14ac:dyDescent="0.3">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 customHeight="1" outlineLevel="1" x14ac:dyDescent="0.3">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 customHeight="1" outlineLevel="1" x14ac:dyDescent="0.3">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 customHeight="1" outlineLevel="1" x14ac:dyDescent="0.3">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3">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3">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customHeight="1" outlineLevel="1" x14ac:dyDescent="0.3">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customHeight="1" outlineLevel="1" x14ac:dyDescent="0.3">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5">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3">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 customHeight="1" outlineLevel="1" collapsed="1" x14ac:dyDescent="0.3">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 customHeight="1" outlineLevel="1" x14ac:dyDescent="0.3">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 customHeight="1" outlineLevel="1" x14ac:dyDescent="0.3">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 customHeight="1" outlineLevel="1" x14ac:dyDescent="0.3">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 customHeight="1" outlineLevel="1" x14ac:dyDescent="0.3">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 customHeight="1" outlineLevel="1" x14ac:dyDescent="0.3">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 customHeight="1" outlineLevel="1" x14ac:dyDescent="0.3">
      <c r="A165" s="136"/>
      <c r="B165" s="125"/>
      <c r="C165" s="91"/>
      <c r="D165" s="91"/>
      <c r="E165" s="91"/>
      <c r="F165" s="91"/>
      <c r="G165" s="106"/>
      <c r="H165" s="106"/>
      <c r="I165" s="106" t="s">
        <v>540</v>
      </c>
      <c r="J165" s="106" t="s">
        <v>875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 customHeight="1" outlineLevel="1" x14ac:dyDescent="0.3">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1037</v>
      </c>
      <c r="R166" s="263" t="s">
        <v>1038</v>
      </c>
      <c r="S166" s="106"/>
      <c r="T166" s="106"/>
      <c r="U166" s="106" t="s">
        <v>446</v>
      </c>
      <c r="V166" s="106" t="s">
        <v>447</v>
      </c>
      <c r="W166" s="106" t="s">
        <v>449</v>
      </c>
      <c r="X166" s="106" t="s">
        <v>450</v>
      </c>
      <c r="Y166" s="263" t="s">
        <v>451</v>
      </c>
      <c r="Z166" s="263" t="s">
        <v>453</v>
      </c>
      <c r="AA166" s="263" t="s">
        <v>1037</v>
      </c>
      <c r="AB166" s="263" t="s">
        <v>1038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 customHeight="1" outlineLevel="1" x14ac:dyDescent="0.3">
      <c r="A167" s="136"/>
      <c r="B167" s="125"/>
      <c r="C167" s="107"/>
      <c r="D167" s="107"/>
      <c r="E167" s="107"/>
      <c r="F167" s="109"/>
      <c r="G167" s="111"/>
      <c r="H167" s="111"/>
      <c r="I167" s="133" t="s">
        <v>954</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 customHeight="1" outlineLevel="1" x14ac:dyDescent="0.3">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 customHeight="1" outlineLevel="1" x14ac:dyDescent="0.3">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 customHeight="1" outlineLevel="1" x14ac:dyDescent="0.3">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 customHeight="1" outlineLevel="1" x14ac:dyDescent="0.3">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 customHeight="1" outlineLevel="1" x14ac:dyDescent="0.3">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 customHeight="1" outlineLevel="1" x14ac:dyDescent="0.3">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 customHeight="1" outlineLevel="1" x14ac:dyDescent="0.3">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 customHeight="1" outlineLevel="1" x14ac:dyDescent="0.3">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 customHeight="1" outlineLevel="1" x14ac:dyDescent="0.3">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 hidden="1" customHeight="1" outlineLevel="2" x14ac:dyDescent="0.3">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 hidden="1" customHeight="1" outlineLevel="2" x14ac:dyDescent="0.3">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 hidden="1" customHeight="1" outlineLevel="2" x14ac:dyDescent="0.3">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 hidden="1" customHeight="1" outlineLevel="2" x14ac:dyDescent="0.3">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 hidden="1" customHeight="1" outlineLevel="2" x14ac:dyDescent="0.3">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 hidden="1" customHeight="1" outlineLevel="2" x14ac:dyDescent="0.3">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 hidden="1" customHeight="1" outlineLevel="2" x14ac:dyDescent="0.3">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 hidden="1" customHeight="1" outlineLevel="2" x14ac:dyDescent="0.3">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 hidden="1" customHeight="1" outlineLevel="2" x14ac:dyDescent="0.3">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 hidden="1" customHeight="1" outlineLevel="2" x14ac:dyDescent="0.3">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 hidden="1" customHeight="1" outlineLevel="2" x14ac:dyDescent="0.3">
      <c r="A187" s="136"/>
      <c r="B187" s="125"/>
      <c r="C187" s="107"/>
      <c r="D187" s="107"/>
      <c r="E187" s="107"/>
      <c r="F187" s="109"/>
      <c r="G187" s="111"/>
      <c r="H187" s="111"/>
      <c r="I187" s="133" t="s">
        <v>919</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 hidden="1" customHeight="1" outlineLevel="2" x14ac:dyDescent="0.3">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 hidden="1" customHeight="1" outlineLevel="2" x14ac:dyDescent="0.3">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 hidden="1" customHeight="1" outlineLevel="2" x14ac:dyDescent="0.3">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 hidden="1" customHeight="1" outlineLevel="2" x14ac:dyDescent="0.3">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 hidden="1" customHeight="1" outlineLevel="2" x14ac:dyDescent="0.3">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 hidden="1" customHeight="1" outlineLevel="2" x14ac:dyDescent="0.3">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 hidden="1" customHeight="1" outlineLevel="2" x14ac:dyDescent="0.3">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 hidden="1" customHeight="1" outlineLevel="2" x14ac:dyDescent="0.3">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 hidden="1" customHeight="1" outlineLevel="2" x14ac:dyDescent="0.3">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 hidden="1" customHeight="1" outlineLevel="2" x14ac:dyDescent="0.3">
      <c r="A197" s="136"/>
      <c r="B197" s="125"/>
      <c r="C197" s="107"/>
      <c r="D197" s="107"/>
      <c r="E197" s="107"/>
      <c r="F197" s="109"/>
      <c r="G197" s="111"/>
      <c r="H197" s="111"/>
      <c r="I197" s="133" t="s">
        <v>920</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 hidden="1" customHeight="1" outlineLevel="2" x14ac:dyDescent="0.3">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 hidden="1" customHeight="1" outlineLevel="2" x14ac:dyDescent="0.3">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 hidden="1" customHeight="1" outlineLevel="2" x14ac:dyDescent="0.3">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 hidden="1" customHeight="1" outlineLevel="2" x14ac:dyDescent="0.3">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 hidden="1" customHeight="1" outlineLevel="2" x14ac:dyDescent="0.3">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 hidden="1" customHeight="1" outlineLevel="2" x14ac:dyDescent="0.3">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 hidden="1" customHeight="1" outlineLevel="2" x14ac:dyDescent="0.3">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 hidden="1" customHeight="1" outlineLevel="2" x14ac:dyDescent="0.3">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 hidden="1" customHeight="1" outlineLevel="2" x14ac:dyDescent="0.3">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 hidden="1" customHeight="1" outlineLevel="2" x14ac:dyDescent="0.3">
      <c r="A207" s="136"/>
      <c r="B207" s="125"/>
      <c r="C207" s="107"/>
      <c r="D207" s="107"/>
      <c r="E207" s="107"/>
      <c r="F207" s="109"/>
      <c r="G207" s="111"/>
      <c r="H207" s="111"/>
      <c r="I207" s="133" t="s">
        <v>921</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 hidden="1" customHeight="1" outlineLevel="2" x14ac:dyDescent="0.3">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 hidden="1" customHeight="1" outlineLevel="2" x14ac:dyDescent="0.3">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 hidden="1" customHeight="1" outlineLevel="2" x14ac:dyDescent="0.3">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 hidden="1" customHeight="1" outlineLevel="2" x14ac:dyDescent="0.3">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 hidden="1" customHeight="1" outlineLevel="2" x14ac:dyDescent="0.3">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 hidden="1" customHeight="1" outlineLevel="2" x14ac:dyDescent="0.3">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 hidden="1" customHeight="1" outlineLevel="2" x14ac:dyDescent="0.3">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 hidden="1" customHeight="1" outlineLevel="2" x14ac:dyDescent="0.3">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 hidden="1" customHeight="1" outlineLevel="2" x14ac:dyDescent="0.3">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 hidden="1" customHeight="1" outlineLevel="2" x14ac:dyDescent="0.3">
      <c r="A217" s="136"/>
      <c r="B217" s="125"/>
      <c r="C217" s="107"/>
      <c r="D217" s="107"/>
      <c r="E217" s="107"/>
      <c r="F217" s="109"/>
      <c r="G217" s="111"/>
      <c r="H217" s="111"/>
      <c r="I217" s="133" t="s">
        <v>922</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 hidden="1" customHeight="1" outlineLevel="2" x14ac:dyDescent="0.3">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 hidden="1" customHeight="1" outlineLevel="2" x14ac:dyDescent="0.3">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 hidden="1" customHeight="1" outlineLevel="2" x14ac:dyDescent="0.3">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 hidden="1" customHeight="1" outlineLevel="2" x14ac:dyDescent="0.3">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 hidden="1" customHeight="1" outlineLevel="2" x14ac:dyDescent="0.3">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 hidden="1" customHeight="1" outlineLevel="2" x14ac:dyDescent="0.3">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 hidden="1" customHeight="1" outlineLevel="2" x14ac:dyDescent="0.3">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 hidden="1" customHeight="1" outlineLevel="2" x14ac:dyDescent="0.3">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 hidden="1" customHeight="1" outlineLevel="2" x14ac:dyDescent="0.3">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 hidden="1" customHeight="1" outlineLevel="2" x14ac:dyDescent="0.3">
      <c r="A227" s="136"/>
      <c r="B227" s="125"/>
      <c r="C227" s="107"/>
      <c r="D227" s="107"/>
      <c r="E227" s="107"/>
      <c r="F227" s="109"/>
      <c r="G227" s="111"/>
      <c r="H227" s="111"/>
      <c r="I227" s="133" t="s">
        <v>923</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 hidden="1" customHeight="1" outlineLevel="2" x14ac:dyDescent="0.3">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 hidden="1" customHeight="1" outlineLevel="2" x14ac:dyDescent="0.3">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 hidden="1" customHeight="1" outlineLevel="2" x14ac:dyDescent="0.3">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 hidden="1" customHeight="1" outlineLevel="2" x14ac:dyDescent="0.3">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 hidden="1" customHeight="1" outlineLevel="2" x14ac:dyDescent="0.3">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 hidden="1" customHeight="1" outlineLevel="2" x14ac:dyDescent="0.3">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 hidden="1" customHeight="1" outlineLevel="2" x14ac:dyDescent="0.3">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 hidden="1" customHeight="1" outlineLevel="2" x14ac:dyDescent="0.3">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 hidden="1" customHeight="1" outlineLevel="2" x14ac:dyDescent="0.3">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 hidden="1" customHeight="1" outlineLevel="2" x14ac:dyDescent="0.3">
      <c r="A237" s="136"/>
      <c r="B237" s="125"/>
      <c r="C237" s="107"/>
      <c r="D237" s="107"/>
      <c r="E237" s="107"/>
      <c r="F237" s="109"/>
      <c r="G237" s="111"/>
      <c r="H237" s="111"/>
      <c r="I237" s="133" t="s">
        <v>924</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 hidden="1" customHeight="1" outlineLevel="2" x14ac:dyDescent="0.3">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 hidden="1" customHeight="1" outlineLevel="2" x14ac:dyDescent="0.3">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 hidden="1" customHeight="1" outlineLevel="2" x14ac:dyDescent="0.3">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 hidden="1" customHeight="1" outlineLevel="2" x14ac:dyDescent="0.3">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 hidden="1" customHeight="1" outlineLevel="2" x14ac:dyDescent="0.3">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 hidden="1" customHeight="1" outlineLevel="2" x14ac:dyDescent="0.3">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 hidden="1" customHeight="1" outlineLevel="2" x14ac:dyDescent="0.3">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 hidden="1" customHeight="1" outlineLevel="2" x14ac:dyDescent="0.3">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 hidden="1" customHeight="1" outlineLevel="2" x14ac:dyDescent="0.3">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 hidden="1" customHeight="1" outlineLevel="2" x14ac:dyDescent="0.3">
      <c r="A247" s="136"/>
      <c r="B247" s="125"/>
      <c r="C247" s="107"/>
      <c r="D247" s="107"/>
      <c r="E247" s="107"/>
      <c r="F247" s="109"/>
      <c r="G247" s="111"/>
      <c r="H247" s="111"/>
      <c r="I247" s="133" t="s">
        <v>925</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 hidden="1" customHeight="1" outlineLevel="2" x14ac:dyDescent="0.3">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 hidden="1" customHeight="1" outlineLevel="2" x14ac:dyDescent="0.3">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 hidden="1" customHeight="1" outlineLevel="2" x14ac:dyDescent="0.3">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 hidden="1" customHeight="1" outlineLevel="2" x14ac:dyDescent="0.3">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 hidden="1" customHeight="1" outlineLevel="2" x14ac:dyDescent="0.3">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 hidden="1" customHeight="1" outlineLevel="2" x14ac:dyDescent="0.3">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 hidden="1" customHeight="1" outlineLevel="2" x14ac:dyDescent="0.3">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 hidden="1" customHeight="1" outlineLevel="2" x14ac:dyDescent="0.3">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 hidden="1" customHeight="1" outlineLevel="2" x14ac:dyDescent="0.3">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 hidden="1" customHeight="1" outlineLevel="2" x14ac:dyDescent="0.3">
      <c r="A257" s="136"/>
      <c r="B257" s="125"/>
      <c r="C257" s="107"/>
      <c r="D257" s="107"/>
      <c r="E257" s="107"/>
      <c r="F257" s="109"/>
      <c r="G257" s="111"/>
      <c r="H257" s="111"/>
      <c r="I257" s="133" t="s">
        <v>926</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 hidden="1" customHeight="1" outlineLevel="2" x14ac:dyDescent="0.3">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 hidden="1" customHeight="1" outlineLevel="2" x14ac:dyDescent="0.3">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 hidden="1" customHeight="1" outlineLevel="2" x14ac:dyDescent="0.3">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 hidden="1" customHeight="1" outlineLevel="2" x14ac:dyDescent="0.3">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 hidden="1" customHeight="1" outlineLevel="2" x14ac:dyDescent="0.3">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 hidden="1" customHeight="1" outlineLevel="2" x14ac:dyDescent="0.3">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 hidden="1" customHeight="1" outlineLevel="2" x14ac:dyDescent="0.3">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 hidden="1" customHeight="1" outlineLevel="2" x14ac:dyDescent="0.3">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 hidden="1" customHeight="1" outlineLevel="2" x14ac:dyDescent="0.3">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3">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3">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3">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3">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5">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3">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 customHeight="1" outlineLevel="1" collapsed="1" x14ac:dyDescent="0.3">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 customHeight="1" outlineLevel="1" x14ac:dyDescent="0.3">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 customHeight="1" outlineLevel="1" x14ac:dyDescent="0.3">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 customHeight="1" outlineLevel="1" x14ac:dyDescent="0.3">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 customHeight="1" outlineLevel="1" x14ac:dyDescent="0.3">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 customHeight="1" outlineLevel="1" x14ac:dyDescent="0.3">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 customHeight="1" outlineLevel="1" x14ac:dyDescent="0.3">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 customHeight="1" outlineLevel="1" x14ac:dyDescent="0.3">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1037</v>
      </c>
      <c r="R280" s="263" t="s">
        <v>1038</v>
      </c>
      <c r="S280" s="106"/>
      <c r="T280" s="106"/>
      <c r="U280" s="106" t="s">
        <v>446</v>
      </c>
      <c r="V280" s="106" t="s">
        <v>447</v>
      </c>
      <c r="W280" s="106" t="s">
        <v>449</v>
      </c>
      <c r="X280" s="106" t="s">
        <v>450</v>
      </c>
      <c r="Y280" s="106" t="s">
        <v>451</v>
      </c>
      <c r="Z280" s="263" t="s">
        <v>453</v>
      </c>
      <c r="AA280" s="263" t="s">
        <v>1037</v>
      </c>
      <c r="AB280" s="263" t="s">
        <v>1038</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 customHeight="1" outlineLevel="1" x14ac:dyDescent="0.3">
      <c r="A281" s="136"/>
      <c r="B281" s="125"/>
      <c r="C281" s="107"/>
      <c r="D281" s="107"/>
      <c r="E281" s="107"/>
      <c r="F281" s="109"/>
      <c r="G281" s="111"/>
      <c r="H281" s="111"/>
      <c r="I281" s="133" t="s">
        <v>954</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 customHeight="1" outlineLevel="1" x14ac:dyDescent="0.3">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 customHeight="1" outlineLevel="1" x14ac:dyDescent="0.3">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 customHeight="1" outlineLevel="1" x14ac:dyDescent="0.3">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 customHeight="1" outlineLevel="1" x14ac:dyDescent="0.3">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 customHeight="1" outlineLevel="1" x14ac:dyDescent="0.3">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 customHeight="1" outlineLevel="1" x14ac:dyDescent="0.3">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 customHeight="1" outlineLevel="1" x14ac:dyDescent="0.3">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 customHeight="1" outlineLevel="1" x14ac:dyDescent="0.3">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 customHeight="1" outlineLevel="1" x14ac:dyDescent="0.3">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 hidden="1" customHeight="1" outlineLevel="2" x14ac:dyDescent="0.3">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 hidden="1" customHeight="1" outlineLevel="2" x14ac:dyDescent="0.3">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 hidden="1" customHeight="1" outlineLevel="2" x14ac:dyDescent="0.3">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 hidden="1" customHeight="1" outlineLevel="2" x14ac:dyDescent="0.3">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 hidden="1" customHeight="1" outlineLevel="2" x14ac:dyDescent="0.3">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 hidden="1" customHeight="1" outlineLevel="2" x14ac:dyDescent="0.3">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 hidden="1" customHeight="1" outlineLevel="2" x14ac:dyDescent="0.3">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 hidden="1" customHeight="1" outlineLevel="2" x14ac:dyDescent="0.3">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 hidden="1" customHeight="1" outlineLevel="2" x14ac:dyDescent="0.3">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 hidden="1" customHeight="1" outlineLevel="2" x14ac:dyDescent="0.3">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 hidden="1" customHeight="1" outlineLevel="2" x14ac:dyDescent="0.3">
      <c r="A301" s="136"/>
      <c r="B301" s="125"/>
      <c r="C301" s="107"/>
      <c r="D301" s="107"/>
      <c r="E301" s="107"/>
      <c r="F301" s="109"/>
      <c r="G301" s="111"/>
      <c r="H301" s="111"/>
      <c r="I301" s="133" t="s">
        <v>919</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 hidden="1" customHeight="1" outlineLevel="2" x14ac:dyDescent="0.3">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 hidden="1" customHeight="1" outlineLevel="2" x14ac:dyDescent="0.3">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 hidden="1" customHeight="1" outlineLevel="2" x14ac:dyDescent="0.3">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 hidden="1" customHeight="1" outlineLevel="2" x14ac:dyDescent="0.3">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 hidden="1" customHeight="1" outlineLevel="2" x14ac:dyDescent="0.3">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 hidden="1" customHeight="1" outlineLevel="2" x14ac:dyDescent="0.3">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 hidden="1" customHeight="1" outlineLevel="2" x14ac:dyDescent="0.3">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 hidden="1" customHeight="1" outlineLevel="2" x14ac:dyDescent="0.3">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 hidden="1" customHeight="1" outlineLevel="2" x14ac:dyDescent="0.3">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 hidden="1" customHeight="1" outlineLevel="2" x14ac:dyDescent="0.3">
      <c r="A311" s="136"/>
      <c r="B311" s="125"/>
      <c r="C311" s="107"/>
      <c r="D311" s="107"/>
      <c r="E311" s="107"/>
      <c r="F311" s="109"/>
      <c r="G311" s="111"/>
      <c r="H311" s="111"/>
      <c r="I311" s="133" t="s">
        <v>920</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 hidden="1" customHeight="1" outlineLevel="2" x14ac:dyDescent="0.3">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 hidden="1" customHeight="1" outlineLevel="2" x14ac:dyDescent="0.3">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 hidden="1" customHeight="1" outlineLevel="2" x14ac:dyDescent="0.3">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 hidden="1" customHeight="1" outlineLevel="2" x14ac:dyDescent="0.3">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 hidden="1" customHeight="1" outlineLevel="2" x14ac:dyDescent="0.3">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 hidden="1" customHeight="1" outlineLevel="2" x14ac:dyDescent="0.3">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 hidden="1" customHeight="1" outlineLevel="2" x14ac:dyDescent="0.3">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 hidden="1" customHeight="1" outlineLevel="2" x14ac:dyDescent="0.3">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 hidden="1" customHeight="1" outlineLevel="2" x14ac:dyDescent="0.3">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 hidden="1" customHeight="1" outlineLevel="2" x14ac:dyDescent="0.3">
      <c r="A321" s="136"/>
      <c r="B321" s="125"/>
      <c r="C321" s="107"/>
      <c r="D321" s="107"/>
      <c r="E321" s="107"/>
      <c r="F321" s="109"/>
      <c r="G321" s="111"/>
      <c r="H321" s="111"/>
      <c r="I321" s="133" t="s">
        <v>921</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 hidden="1" customHeight="1" outlineLevel="2" x14ac:dyDescent="0.3">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 hidden="1" customHeight="1" outlineLevel="2" x14ac:dyDescent="0.3">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 hidden="1" customHeight="1" outlineLevel="2" x14ac:dyDescent="0.3">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 hidden="1" customHeight="1" outlineLevel="2" x14ac:dyDescent="0.3">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 hidden="1" customHeight="1" outlineLevel="2" x14ac:dyDescent="0.3">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 hidden="1" customHeight="1" outlineLevel="2" x14ac:dyDescent="0.3">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 hidden="1" customHeight="1" outlineLevel="2" x14ac:dyDescent="0.3">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 hidden="1" customHeight="1" outlineLevel="2" x14ac:dyDescent="0.3">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 hidden="1" customHeight="1" outlineLevel="2" x14ac:dyDescent="0.3">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 hidden="1" customHeight="1" outlineLevel="2" x14ac:dyDescent="0.3">
      <c r="A331" s="136"/>
      <c r="B331" s="125"/>
      <c r="C331" s="107"/>
      <c r="D331" s="107"/>
      <c r="E331" s="107"/>
      <c r="F331" s="109"/>
      <c r="G331" s="111"/>
      <c r="H331" s="111"/>
      <c r="I331" s="133" t="s">
        <v>922</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 hidden="1" customHeight="1" outlineLevel="2" x14ac:dyDescent="0.3">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 hidden="1" customHeight="1" outlineLevel="2" x14ac:dyDescent="0.3">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 hidden="1" customHeight="1" outlineLevel="2" x14ac:dyDescent="0.3">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 hidden="1" customHeight="1" outlineLevel="2" x14ac:dyDescent="0.3">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 hidden="1" customHeight="1" outlineLevel="2" x14ac:dyDescent="0.3">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 hidden="1" customHeight="1" outlineLevel="2" x14ac:dyDescent="0.3">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 hidden="1" customHeight="1" outlineLevel="2" x14ac:dyDescent="0.3">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 hidden="1" customHeight="1" outlineLevel="2" x14ac:dyDescent="0.3">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 hidden="1" customHeight="1" outlineLevel="2" x14ac:dyDescent="0.3">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 hidden="1" customHeight="1" outlineLevel="2" x14ac:dyDescent="0.3">
      <c r="A341" s="136"/>
      <c r="B341" s="125"/>
      <c r="C341" s="107"/>
      <c r="D341" s="107"/>
      <c r="E341" s="107"/>
      <c r="F341" s="109"/>
      <c r="G341" s="111"/>
      <c r="H341" s="111"/>
      <c r="I341" s="133" t="s">
        <v>923</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 hidden="1" customHeight="1" outlineLevel="2" x14ac:dyDescent="0.3">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 hidden="1" customHeight="1" outlineLevel="2" x14ac:dyDescent="0.3">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 hidden="1" customHeight="1" outlineLevel="2" x14ac:dyDescent="0.3">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 hidden="1" customHeight="1" outlineLevel="2" x14ac:dyDescent="0.3">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 hidden="1" customHeight="1" outlineLevel="2" x14ac:dyDescent="0.3">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 hidden="1" customHeight="1" outlineLevel="2" x14ac:dyDescent="0.3">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 hidden="1" customHeight="1" outlineLevel="2" x14ac:dyDescent="0.3">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 hidden="1" customHeight="1" outlineLevel="2" x14ac:dyDescent="0.3">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 hidden="1" customHeight="1" outlineLevel="2" x14ac:dyDescent="0.3">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 hidden="1" customHeight="1" outlineLevel="2" x14ac:dyDescent="0.3">
      <c r="A351" s="136"/>
      <c r="B351" s="125"/>
      <c r="C351" s="107"/>
      <c r="D351" s="107"/>
      <c r="E351" s="107"/>
      <c r="F351" s="109"/>
      <c r="G351" s="111"/>
      <c r="H351" s="111"/>
      <c r="I351" s="133" t="s">
        <v>924</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 hidden="1" customHeight="1" outlineLevel="2" x14ac:dyDescent="0.3">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 hidden="1" customHeight="1" outlineLevel="2" x14ac:dyDescent="0.3">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 hidden="1" customHeight="1" outlineLevel="2" x14ac:dyDescent="0.3">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 hidden="1" customHeight="1" outlineLevel="2" x14ac:dyDescent="0.3">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 hidden="1" customHeight="1" outlineLevel="2" x14ac:dyDescent="0.3">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 hidden="1" customHeight="1" outlineLevel="2" x14ac:dyDescent="0.3">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 hidden="1" customHeight="1" outlineLevel="2" x14ac:dyDescent="0.3">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 hidden="1" customHeight="1" outlineLevel="2" x14ac:dyDescent="0.3">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 hidden="1" customHeight="1" outlineLevel="2" x14ac:dyDescent="0.3">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 hidden="1" customHeight="1" outlineLevel="2" x14ac:dyDescent="0.3">
      <c r="A361" s="136"/>
      <c r="B361" s="125"/>
      <c r="C361" s="107"/>
      <c r="D361" s="107"/>
      <c r="E361" s="107"/>
      <c r="F361" s="109"/>
      <c r="G361" s="111"/>
      <c r="H361" s="111"/>
      <c r="I361" s="133" t="s">
        <v>925</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 hidden="1" customHeight="1" outlineLevel="2" x14ac:dyDescent="0.3">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 hidden="1" customHeight="1" outlineLevel="2" x14ac:dyDescent="0.3">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 hidden="1" customHeight="1" outlineLevel="2" x14ac:dyDescent="0.3">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 hidden="1" customHeight="1" outlineLevel="2" x14ac:dyDescent="0.3">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 hidden="1" customHeight="1" outlineLevel="2" x14ac:dyDescent="0.3">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 hidden="1" customHeight="1" outlineLevel="2" x14ac:dyDescent="0.3">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 hidden="1" customHeight="1" outlineLevel="2" x14ac:dyDescent="0.3">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 hidden="1" customHeight="1" outlineLevel="2" x14ac:dyDescent="0.3">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 hidden="1" customHeight="1" outlineLevel="2" x14ac:dyDescent="0.3">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 hidden="1" customHeight="1" outlineLevel="2" x14ac:dyDescent="0.3">
      <c r="A371" s="136"/>
      <c r="B371" s="125"/>
      <c r="C371" s="107"/>
      <c r="D371" s="107"/>
      <c r="E371" s="107"/>
      <c r="F371" s="109"/>
      <c r="G371" s="111"/>
      <c r="H371" s="111"/>
      <c r="I371" s="133" t="s">
        <v>926</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 hidden="1" customHeight="1" outlineLevel="2" x14ac:dyDescent="0.3">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 hidden="1" customHeight="1" outlineLevel="2" x14ac:dyDescent="0.3">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 hidden="1" customHeight="1" outlineLevel="2" x14ac:dyDescent="0.3">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 hidden="1" customHeight="1" outlineLevel="2" x14ac:dyDescent="0.3">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 hidden="1" customHeight="1" outlineLevel="2" x14ac:dyDescent="0.3">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 hidden="1" customHeight="1" outlineLevel="2" x14ac:dyDescent="0.3">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 hidden="1" customHeight="1" outlineLevel="2" x14ac:dyDescent="0.3">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 hidden="1" customHeight="1" outlineLevel="2" x14ac:dyDescent="0.3">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 hidden="1" customHeight="1" outlineLevel="2" x14ac:dyDescent="0.3">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3">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3">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3">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3">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5">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3">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 customHeight="1" outlineLevel="1" collapsed="1" x14ac:dyDescent="0.3">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 customHeight="1" outlineLevel="1" x14ac:dyDescent="0.3">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 customHeight="1" outlineLevel="1" x14ac:dyDescent="0.3">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 customHeight="1" outlineLevel="1" x14ac:dyDescent="0.3">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 customHeight="1" outlineLevel="1" x14ac:dyDescent="0.3">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 customHeight="1" outlineLevel="1" x14ac:dyDescent="0.3">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 customHeight="1" outlineLevel="1" x14ac:dyDescent="0.3">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 customHeight="1" outlineLevel="1" x14ac:dyDescent="0.3">
      <c r="A394" s="136"/>
      <c r="B394" s="125"/>
      <c r="C394" s="107"/>
      <c r="D394" s="107"/>
      <c r="E394" s="107"/>
      <c r="F394" s="91"/>
      <c r="G394" s="106"/>
      <c r="H394" s="106"/>
      <c r="I394" s="106"/>
      <c r="J394" s="106"/>
      <c r="K394" s="106" t="s">
        <v>206</v>
      </c>
      <c r="L394" s="106"/>
      <c r="M394" s="106" t="s">
        <v>973</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3">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3">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 customHeight="1" outlineLevel="1" x14ac:dyDescent="0.3">
      <c r="A397" s="136"/>
      <c r="B397" s="125"/>
      <c r="C397" s="107"/>
      <c r="D397" s="107"/>
      <c r="E397" s="107"/>
      <c r="F397" s="109"/>
      <c r="G397" s="111"/>
      <c r="H397" s="111"/>
      <c r="I397" s="133" t="s">
        <v>454</v>
      </c>
      <c r="J397" s="111"/>
      <c r="K397" s="128">
        <v>300</v>
      </c>
      <c r="L397" s="111"/>
      <c r="M397" s="127">
        <v>0.6</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 customHeight="1" outlineLevel="1" x14ac:dyDescent="0.3">
      <c r="A398" s="136"/>
      <c r="B398" s="125"/>
      <c r="C398" s="107"/>
      <c r="D398" s="107"/>
      <c r="E398" s="107"/>
      <c r="F398" s="109"/>
      <c r="G398" s="111"/>
      <c r="H398" s="111"/>
      <c r="I398" s="133" t="s">
        <v>155</v>
      </c>
      <c r="J398" s="111"/>
      <c r="K398" s="128">
        <v>300</v>
      </c>
      <c r="L398" s="111"/>
      <c r="M398" s="127">
        <v>0.6</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 customHeight="1" outlineLevel="1" x14ac:dyDescent="0.3">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 customHeight="1" outlineLevel="1" x14ac:dyDescent="0.3">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 customHeight="1" outlineLevel="1" x14ac:dyDescent="0.3">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 customHeight="1" outlineLevel="1" x14ac:dyDescent="0.3">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 customHeight="1" outlineLevel="1" x14ac:dyDescent="0.3">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 customHeight="1" outlineLevel="1" x14ac:dyDescent="0.3">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 customHeight="1" outlineLevel="1" x14ac:dyDescent="0.3">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 customHeight="1" outlineLevel="1" x14ac:dyDescent="0.3">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 customHeight="1" outlineLevel="1" x14ac:dyDescent="0.3">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 customHeight="1" outlineLevel="1" x14ac:dyDescent="0.3">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 customHeight="1" outlineLevel="1" x14ac:dyDescent="0.3">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 customHeight="1" outlineLevel="1" x14ac:dyDescent="0.3">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 customHeight="1" outlineLevel="1" x14ac:dyDescent="0.3">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 customHeight="1" outlineLevel="1" x14ac:dyDescent="0.3">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3">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3">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3">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3">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5">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3">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 customHeight="1" outlineLevel="1" collapsed="1" x14ac:dyDescent="0.3">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 customHeight="1" outlineLevel="1" x14ac:dyDescent="0.3">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 customHeight="1" outlineLevel="1" x14ac:dyDescent="0.3">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 customHeight="1" outlineLevel="1" x14ac:dyDescent="0.3">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 customHeight="1" outlineLevel="1" x14ac:dyDescent="0.3">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 customHeight="1" outlineLevel="1" x14ac:dyDescent="0.3">
      <c r="A424" s="136"/>
      <c r="B424" s="125"/>
      <c r="C424" s="91"/>
      <c r="D424" s="91"/>
      <c r="E424" s="91"/>
      <c r="F424" s="91"/>
      <c r="G424" s="91"/>
      <c r="H424" s="91"/>
      <c r="I424" s="91"/>
      <c r="J424" s="91"/>
      <c r="K424" s="130" t="s">
        <v>211</v>
      </c>
      <c r="L424" s="130"/>
      <c r="M424" s="105"/>
      <c r="N424" s="337" t="s">
        <v>938</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 customHeight="1" outlineLevel="1" x14ac:dyDescent="0.3">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 customHeight="1" outlineLevel="1" x14ac:dyDescent="0.3">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3">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3">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 customHeight="1" outlineLevel="1" x14ac:dyDescent="0.3">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 customHeight="1" outlineLevel="1" x14ac:dyDescent="0.3">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 customHeight="1" outlineLevel="1" x14ac:dyDescent="0.3">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 customHeight="1" outlineLevel="1" x14ac:dyDescent="0.3">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 customHeight="1" outlineLevel="1" x14ac:dyDescent="0.3">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 customHeight="1" outlineLevel="1" x14ac:dyDescent="0.3">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 customHeight="1" outlineLevel="1" x14ac:dyDescent="0.3">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 customHeight="1" outlineLevel="1" x14ac:dyDescent="0.3">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 customHeight="1" outlineLevel="1" x14ac:dyDescent="0.3">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 customHeight="1" outlineLevel="1" x14ac:dyDescent="0.3">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3">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3">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3">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3">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5">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3">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 customHeight="1" outlineLevel="1" collapsed="1" x14ac:dyDescent="0.3">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 customHeight="1" outlineLevel="1" x14ac:dyDescent="0.3">
      <c r="A446" s="136"/>
      <c r="B446" s="125"/>
      <c r="C446" s="83"/>
      <c r="D446" s="90"/>
      <c r="E446" s="91"/>
      <c r="F446" s="92"/>
      <c r="G446" s="93" t="s">
        <v>970</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 customHeight="1" outlineLevel="1" x14ac:dyDescent="0.3">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 customHeight="1" outlineLevel="1" x14ac:dyDescent="0.3">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 customHeight="1" outlineLevel="1" x14ac:dyDescent="0.3">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 customHeight="1" outlineLevel="1" x14ac:dyDescent="0.3">
      <c r="A450" s="136"/>
      <c r="B450" s="125"/>
      <c r="C450" s="91"/>
      <c r="D450" s="91"/>
      <c r="E450" s="91"/>
      <c r="F450" s="91"/>
      <c r="G450" s="91"/>
      <c r="H450" s="91"/>
      <c r="I450" s="91"/>
      <c r="J450" s="91" t="s">
        <v>969</v>
      </c>
      <c r="K450" s="91"/>
      <c r="L450" s="105"/>
      <c r="M450" s="105"/>
      <c r="N450" s="105"/>
      <c r="O450" s="859"/>
      <c r="P450" s="859"/>
      <c r="Q450" s="859"/>
      <c r="R450" s="105"/>
      <c r="S450" s="728"/>
      <c r="T450" s="106" t="s">
        <v>220</v>
      </c>
      <c r="U450" s="105"/>
      <c r="V450" s="105" t="s">
        <v>972</v>
      </c>
      <c r="W450" s="105"/>
      <c r="X450" s="777" t="s">
        <v>219</v>
      </c>
      <c r="Y450" s="106"/>
      <c r="Z450" s="106" t="s">
        <v>221</v>
      </c>
      <c r="AA450" s="866"/>
      <c r="AB450" s="866"/>
      <c r="AC450" s="886" t="s">
        <v>1045</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 customHeight="1" outlineLevel="1" x14ac:dyDescent="0.3">
      <c r="A451" s="136"/>
      <c r="B451" s="125"/>
      <c r="C451" s="91"/>
      <c r="D451" s="91"/>
      <c r="E451" s="91"/>
      <c r="F451" s="91"/>
      <c r="G451" s="106"/>
      <c r="H451" s="106" t="s">
        <v>941</v>
      </c>
      <c r="I451" s="162" t="s">
        <v>183</v>
      </c>
      <c r="J451" s="162" t="s">
        <v>455</v>
      </c>
      <c r="K451" s="162" t="s">
        <v>66</v>
      </c>
      <c r="L451" s="162" t="s">
        <v>67</v>
      </c>
      <c r="M451" s="162" t="s">
        <v>68</v>
      </c>
      <c r="N451" s="162" t="s">
        <v>69</v>
      </c>
      <c r="O451" s="162" t="s">
        <v>1034</v>
      </c>
      <c r="P451" s="162" t="s">
        <v>1035</v>
      </c>
      <c r="Q451" s="162" t="s">
        <v>1036</v>
      </c>
      <c r="R451" s="263"/>
      <c r="S451" s="263"/>
      <c r="T451" s="106" t="s">
        <v>223</v>
      </c>
      <c r="U451" s="106"/>
      <c r="V451" s="106" t="s">
        <v>971</v>
      </c>
      <c r="W451" s="106"/>
      <c r="X451" s="778" t="s">
        <v>222</v>
      </c>
      <c r="Y451" s="106"/>
      <c r="Z451" s="106"/>
      <c r="AA451" s="866"/>
      <c r="AB451" s="866"/>
      <c r="AC451" s="753" t="s">
        <v>941</v>
      </c>
      <c r="AD451" s="753" t="s">
        <v>1046</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 customHeight="1" outlineLevel="1" x14ac:dyDescent="0.3">
      <c r="A452" s="136"/>
      <c r="B452" s="125"/>
      <c r="C452" s="107"/>
      <c r="D452" s="107"/>
      <c r="E452" s="107"/>
      <c r="F452" s="109"/>
      <c r="G452" s="111"/>
      <c r="H452" s="111" t="s">
        <v>954</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 customHeight="1" outlineLevel="1" x14ac:dyDescent="0.3">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 customHeight="1" outlineLevel="1" x14ac:dyDescent="0.3">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 customHeight="1" outlineLevel="1" x14ac:dyDescent="0.3">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 customHeight="1" outlineLevel="1" x14ac:dyDescent="0.3">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 customHeight="1" outlineLevel="1" x14ac:dyDescent="0.3">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 customHeight="1" outlineLevel="1" x14ac:dyDescent="0.3">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 customHeight="1" outlineLevel="1" x14ac:dyDescent="0.3">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 customHeight="1" outlineLevel="1" x14ac:dyDescent="0.3">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 customHeight="1" outlineLevel="1" x14ac:dyDescent="0.3">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 hidden="1" customHeight="1" outlineLevel="2" x14ac:dyDescent="0.3">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 hidden="1" customHeight="1" outlineLevel="2" x14ac:dyDescent="0.3">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 hidden="1" customHeight="1" outlineLevel="2" x14ac:dyDescent="0.3">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 hidden="1" customHeight="1" outlineLevel="2" x14ac:dyDescent="0.3">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 hidden="1" customHeight="1" outlineLevel="2" x14ac:dyDescent="0.3">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 hidden="1" customHeight="1" outlineLevel="2" x14ac:dyDescent="0.3">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 hidden="1" customHeight="1" outlineLevel="2" x14ac:dyDescent="0.3">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 hidden="1" customHeight="1" outlineLevel="2" x14ac:dyDescent="0.3">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 hidden="1" customHeight="1" outlineLevel="2" x14ac:dyDescent="0.3">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 hidden="1" customHeight="1" outlineLevel="2" x14ac:dyDescent="0.3">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 hidden="1" customHeight="1" outlineLevel="2" x14ac:dyDescent="0.3">
      <c r="A472" s="136"/>
      <c r="B472" s="125"/>
      <c r="C472" s="107"/>
      <c r="D472" s="107"/>
      <c r="E472" s="107"/>
      <c r="F472" s="109"/>
      <c r="G472" s="111"/>
      <c r="H472" s="111" t="s">
        <v>919</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 hidden="1" customHeight="1" outlineLevel="2" x14ac:dyDescent="0.3">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 hidden="1" customHeight="1" outlineLevel="2" x14ac:dyDescent="0.3">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 hidden="1" customHeight="1" outlineLevel="2" x14ac:dyDescent="0.3">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 hidden="1" customHeight="1" outlineLevel="2" x14ac:dyDescent="0.3">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 hidden="1" customHeight="1" outlineLevel="2" x14ac:dyDescent="0.3">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 hidden="1" customHeight="1" outlineLevel="2" x14ac:dyDescent="0.3">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 hidden="1" customHeight="1" outlineLevel="2" x14ac:dyDescent="0.3">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 hidden="1" customHeight="1" outlineLevel="2" x14ac:dyDescent="0.3">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 hidden="1" customHeight="1" outlineLevel="2" x14ac:dyDescent="0.3">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 hidden="1" customHeight="1" outlineLevel="2" x14ac:dyDescent="0.3">
      <c r="A482" s="136"/>
      <c r="B482" s="125"/>
      <c r="C482" s="107"/>
      <c r="D482" s="107"/>
      <c r="E482" s="107"/>
      <c r="F482" s="109"/>
      <c r="G482" s="111"/>
      <c r="H482" s="111" t="s">
        <v>920</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 hidden="1" customHeight="1" outlineLevel="2" x14ac:dyDescent="0.3">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 hidden="1" customHeight="1" outlineLevel="2" x14ac:dyDescent="0.3">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 hidden="1" customHeight="1" outlineLevel="2" x14ac:dyDescent="0.3">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 hidden="1" customHeight="1" outlineLevel="2" x14ac:dyDescent="0.3">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 hidden="1" customHeight="1" outlineLevel="2" x14ac:dyDescent="0.3">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 hidden="1" customHeight="1" outlineLevel="2" x14ac:dyDescent="0.3">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 hidden="1" customHeight="1" outlineLevel="2" x14ac:dyDescent="0.3">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 hidden="1" customHeight="1" outlineLevel="2" x14ac:dyDescent="0.3">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 hidden="1" customHeight="1" outlineLevel="2" x14ac:dyDescent="0.3">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 hidden="1" customHeight="1" outlineLevel="2" x14ac:dyDescent="0.3">
      <c r="A492" s="136"/>
      <c r="B492" s="125"/>
      <c r="C492" s="107"/>
      <c r="D492" s="107"/>
      <c r="E492" s="107"/>
      <c r="F492" s="109"/>
      <c r="G492" s="111"/>
      <c r="H492" s="111" t="s">
        <v>921</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 hidden="1" customHeight="1" outlineLevel="2" x14ac:dyDescent="0.3">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 hidden="1" customHeight="1" outlineLevel="2" x14ac:dyDescent="0.3">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 hidden="1" customHeight="1" outlineLevel="2" x14ac:dyDescent="0.3">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 hidden="1" customHeight="1" outlineLevel="2" x14ac:dyDescent="0.3">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 hidden="1" customHeight="1" outlineLevel="2" x14ac:dyDescent="0.3">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 hidden="1" customHeight="1" outlineLevel="2" x14ac:dyDescent="0.3">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 hidden="1" customHeight="1" outlineLevel="2" x14ac:dyDescent="0.3">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 hidden="1" customHeight="1" outlineLevel="2" x14ac:dyDescent="0.3">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 hidden="1" customHeight="1" outlineLevel="2" x14ac:dyDescent="0.3">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 hidden="1" customHeight="1" outlineLevel="2" x14ac:dyDescent="0.3">
      <c r="A502" s="136"/>
      <c r="B502" s="125"/>
      <c r="C502" s="107"/>
      <c r="D502" s="107"/>
      <c r="E502" s="107"/>
      <c r="F502" s="109"/>
      <c r="G502" s="111"/>
      <c r="H502" s="111" t="s">
        <v>922</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 hidden="1" customHeight="1" outlineLevel="2" x14ac:dyDescent="0.3">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 hidden="1" customHeight="1" outlineLevel="2" x14ac:dyDescent="0.3">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 hidden="1" customHeight="1" outlineLevel="2" x14ac:dyDescent="0.3">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 hidden="1" customHeight="1" outlineLevel="2" x14ac:dyDescent="0.3">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 hidden="1" customHeight="1" outlineLevel="2" x14ac:dyDescent="0.3">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 hidden="1" customHeight="1" outlineLevel="2" x14ac:dyDescent="0.3">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 hidden="1" customHeight="1" outlineLevel="2" x14ac:dyDescent="0.3">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 hidden="1" customHeight="1" outlineLevel="2" x14ac:dyDescent="0.3">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 hidden="1" customHeight="1" outlineLevel="2" x14ac:dyDescent="0.3">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 hidden="1" customHeight="1" outlineLevel="2" x14ac:dyDescent="0.3">
      <c r="A512" s="136"/>
      <c r="B512" s="125"/>
      <c r="C512" s="107"/>
      <c r="D512" s="107"/>
      <c r="E512" s="107"/>
      <c r="F512" s="109"/>
      <c r="G512" s="111"/>
      <c r="H512" s="111" t="s">
        <v>923</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 hidden="1" customHeight="1" outlineLevel="2" x14ac:dyDescent="0.3">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 hidden="1" customHeight="1" outlineLevel="2" x14ac:dyDescent="0.3">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 hidden="1" customHeight="1" outlineLevel="2" x14ac:dyDescent="0.3">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 hidden="1" customHeight="1" outlineLevel="2" x14ac:dyDescent="0.3">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 hidden="1" customHeight="1" outlineLevel="2" x14ac:dyDescent="0.3">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 hidden="1" customHeight="1" outlineLevel="2" x14ac:dyDescent="0.3">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 hidden="1" customHeight="1" outlineLevel="2" x14ac:dyDescent="0.3">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 hidden="1" customHeight="1" outlineLevel="2" x14ac:dyDescent="0.3">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 hidden="1" customHeight="1" outlineLevel="2" x14ac:dyDescent="0.3">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 hidden="1" customHeight="1" outlineLevel="2" x14ac:dyDescent="0.3">
      <c r="A522" s="136"/>
      <c r="B522" s="125"/>
      <c r="C522" s="107"/>
      <c r="D522" s="107"/>
      <c r="E522" s="107"/>
      <c r="F522" s="109"/>
      <c r="G522" s="111"/>
      <c r="H522" s="111" t="s">
        <v>924</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 hidden="1" customHeight="1" outlineLevel="2" x14ac:dyDescent="0.3">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 hidden="1" customHeight="1" outlineLevel="2" x14ac:dyDescent="0.3">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 hidden="1" customHeight="1" outlineLevel="2" x14ac:dyDescent="0.3">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 hidden="1" customHeight="1" outlineLevel="2" x14ac:dyDescent="0.3">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 hidden="1" customHeight="1" outlineLevel="2" x14ac:dyDescent="0.3">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 hidden="1" customHeight="1" outlineLevel="2" x14ac:dyDescent="0.3">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 hidden="1" customHeight="1" outlineLevel="2" x14ac:dyDescent="0.3">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 hidden="1" customHeight="1" outlineLevel="2" x14ac:dyDescent="0.3">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 hidden="1" customHeight="1" outlineLevel="2" x14ac:dyDescent="0.3">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 hidden="1" customHeight="1" outlineLevel="2" x14ac:dyDescent="0.3">
      <c r="A532" s="136"/>
      <c r="B532" s="125"/>
      <c r="C532" s="107"/>
      <c r="D532" s="107"/>
      <c r="E532" s="107"/>
      <c r="F532" s="109"/>
      <c r="G532" s="111"/>
      <c r="H532" s="111" t="s">
        <v>925</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 hidden="1" customHeight="1" outlineLevel="2" x14ac:dyDescent="0.3">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 hidden="1" customHeight="1" outlineLevel="2" x14ac:dyDescent="0.3">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 hidden="1" customHeight="1" outlineLevel="2" x14ac:dyDescent="0.3">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 hidden="1" customHeight="1" outlineLevel="2" x14ac:dyDescent="0.3">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 hidden="1" customHeight="1" outlineLevel="2" x14ac:dyDescent="0.3">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 hidden="1" customHeight="1" outlineLevel="2" x14ac:dyDescent="0.3">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 hidden="1" customHeight="1" outlineLevel="2" x14ac:dyDescent="0.3">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 hidden="1" customHeight="1" outlineLevel="2" x14ac:dyDescent="0.3">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 hidden="1" customHeight="1" outlineLevel="2" x14ac:dyDescent="0.3">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 hidden="1" customHeight="1" outlineLevel="2" x14ac:dyDescent="0.3">
      <c r="A542" s="136"/>
      <c r="B542" s="125"/>
      <c r="C542" s="107"/>
      <c r="D542" s="107"/>
      <c r="E542" s="107"/>
      <c r="F542" s="109"/>
      <c r="G542" s="111"/>
      <c r="H542" s="111" t="s">
        <v>926</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 hidden="1" customHeight="1" outlineLevel="2" x14ac:dyDescent="0.3">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 hidden="1" customHeight="1" outlineLevel="2" x14ac:dyDescent="0.3">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 hidden="1" customHeight="1" outlineLevel="2" x14ac:dyDescent="0.3">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 hidden="1" customHeight="1" outlineLevel="2" x14ac:dyDescent="0.3">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 hidden="1" customHeight="1" outlineLevel="2" x14ac:dyDescent="0.3">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 hidden="1" customHeight="1" outlineLevel="2" x14ac:dyDescent="0.3">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 hidden="1" customHeight="1" outlineLevel="2" x14ac:dyDescent="0.3">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 hidden="1" customHeight="1" outlineLevel="2" x14ac:dyDescent="0.3">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 hidden="1" customHeight="1" outlineLevel="2" x14ac:dyDescent="0.3">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3">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3">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3">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3">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5">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3">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 customHeight="1" outlineLevel="1" collapsed="1" x14ac:dyDescent="0.3">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 customHeight="1" outlineLevel="1" x14ac:dyDescent="0.3">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 customHeight="1" outlineLevel="1" x14ac:dyDescent="0.3">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 customHeight="1" outlineLevel="1" x14ac:dyDescent="0.3">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 customHeight="1" outlineLevel="1" x14ac:dyDescent="0.3">
      <c r="A562" s="136"/>
      <c r="B562" s="125"/>
      <c r="C562" s="91"/>
      <c r="D562" s="91"/>
      <c r="E562" s="91"/>
      <c r="F562" s="91"/>
      <c r="G562" s="105"/>
      <c r="H562" s="105"/>
      <c r="I562" s="105"/>
      <c r="J562" s="728"/>
      <c r="K562" s="728"/>
      <c r="L562" s="257"/>
      <c r="M562" s="189"/>
      <c r="N562" s="775" t="s">
        <v>977</v>
      </c>
      <c r="O562" s="189"/>
      <c r="P562" s="775" t="s">
        <v>974</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 customHeight="1" outlineLevel="1" x14ac:dyDescent="0.3">
      <c r="A563" s="136"/>
      <c r="B563" s="125"/>
      <c r="C563" s="91"/>
      <c r="D563" s="91"/>
      <c r="E563" s="91"/>
      <c r="F563" s="91"/>
      <c r="G563" s="91"/>
      <c r="H563" s="91"/>
      <c r="I563" s="91"/>
      <c r="J563" s="257"/>
      <c r="K563" s="257"/>
      <c r="L563" s="91"/>
      <c r="M563" s="257"/>
      <c r="N563" s="775" t="s">
        <v>976</v>
      </c>
      <c r="O563" s="257"/>
      <c r="P563" s="775" t="s">
        <v>975</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 customHeight="1" outlineLevel="1" x14ac:dyDescent="0.3">
      <c r="A564" s="136"/>
      <c r="B564" s="125"/>
      <c r="C564" s="91"/>
      <c r="D564" s="91"/>
      <c r="E564" s="91"/>
      <c r="F564" s="91"/>
      <c r="G564" s="106"/>
      <c r="H564" s="106"/>
      <c r="I564" s="106"/>
      <c r="J564" s="263"/>
      <c r="K564" s="263"/>
      <c r="L564" s="106"/>
      <c r="M564" s="263"/>
      <c r="N564" s="263" t="s">
        <v>939</v>
      </c>
      <c r="O564" s="263"/>
      <c r="P564" s="263" t="s">
        <v>940</v>
      </c>
      <c r="Q564" s="728"/>
      <c r="R564" s="106"/>
      <c r="S564" s="130" t="s">
        <v>228</v>
      </c>
      <c r="T564" s="130"/>
      <c r="U564" s="263"/>
      <c r="V564" s="196" t="s">
        <v>221</v>
      </c>
      <c r="W564" s="753"/>
      <c r="X564" s="753"/>
      <c r="Y564" s="753"/>
      <c r="Z564" s="753"/>
      <c r="AA564" s="866"/>
      <c r="AB564" s="866"/>
      <c r="AC564" s="886" t="s">
        <v>1045</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 customHeight="1" outlineLevel="1" x14ac:dyDescent="0.3">
      <c r="A565" s="136"/>
      <c r="B565" s="125"/>
      <c r="C565" s="107"/>
      <c r="D565" s="107"/>
      <c r="E565" s="107"/>
      <c r="F565" s="91"/>
      <c r="G565" s="257"/>
      <c r="H565" s="257" t="s">
        <v>935</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941</v>
      </c>
      <c r="AD565" s="881" t="s">
        <v>1046</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3">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3">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 customHeight="1" outlineLevel="1" x14ac:dyDescent="0.3">
      <c r="A568" s="136"/>
      <c r="B568" s="125"/>
      <c r="C568" s="107"/>
      <c r="D568" s="107"/>
      <c r="E568" s="107"/>
      <c r="F568" s="109"/>
      <c r="H568" s="138" t="s">
        <v>954</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 customHeight="1" outlineLevel="1" x14ac:dyDescent="0.3">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 customHeight="1" outlineLevel="1" x14ac:dyDescent="0.3">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 customHeight="1" outlineLevel="1" x14ac:dyDescent="0.3">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 customHeight="1" outlineLevel="1" x14ac:dyDescent="0.3">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 customHeight="1" outlineLevel="1" x14ac:dyDescent="0.3">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 customHeight="1" outlineLevel="1" x14ac:dyDescent="0.3">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 customHeight="1" outlineLevel="1" x14ac:dyDescent="0.3">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 customHeight="1" outlineLevel="1" x14ac:dyDescent="0.3">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 customHeight="1" outlineLevel="1" x14ac:dyDescent="0.3">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 hidden="1" customHeight="1" outlineLevel="2" x14ac:dyDescent="0.3">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 hidden="1" customHeight="1" outlineLevel="2" x14ac:dyDescent="0.3">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 hidden="1" customHeight="1" outlineLevel="2" x14ac:dyDescent="0.3">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 hidden="1" customHeight="1" outlineLevel="2" x14ac:dyDescent="0.3">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 hidden="1" customHeight="1" outlineLevel="2" x14ac:dyDescent="0.3">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 hidden="1" customHeight="1" outlineLevel="2" x14ac:dyDescent="0.3">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 hidden="1" customHeight="1" outlineLevel="2" x14ac:dyDescent="0.3">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 hidden="1" customHeight="1" outlineLevel="2" x14ac:dyDescent="0.3">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 hidden="1" customHeight="1" outlineLevel="2" x14ac:dyDescent="0.3">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 hidden="1" customHeight="1" outlineLevel="2" x14ac:dyDescent="0.3">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 hidden="1" customHeight="1" outlineLevel="2" x14ac:dyDescent="0.3">
      <c r="A588" s="136"/>
      <c r="B588" s="125"/>
      <c r="C588" s="107"/>
      <c r="D588" s="107"/>
      <c r="E588" s="107"/>
      <c r="F588" s="109"/>
      <c r="H588" s="138" t="s">
        <v>919</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 hidden="1" customHeight="1" outlineLevel="2" x14ac:dyDescent="0.3">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 hidden="1" customHeight="1" outlineLevel="2" x14ac:dyDescent="0.3">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 hidden="1" customHeight="1" outlineLevel="2" x14ac:dyDescent="0.3">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 hidden="1" customHeight="1" outlineLevel="2" x14ac:dyDescent="0.3">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 hidden="1" customHeight="1" outlineLevel="2" x14ac:dyDescent="0.3">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 hidden="1" customHeight="1" outlineLevel="2" x14ac:dyDescent="0.3">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 hidden="1" customHeight="1" outlineLevel="2" x14ac:dyDescent="0.3">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 hidden="1" customHeight="1" outlineLevel="2" x14ac:dyDescent="0.3">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 hidden="1" customHeight="1" outlineLevel="2" x14ac:dyDescent="0.3">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 hidden="1" customHeight="1" outlineLevel="2" x14ac:dyDescent="0.3">
      <c r="A598" s="136"/>
      <c r="B598" s="125"/>
      <c r="C598" s="107"/>
      <c r="D598" s="107"/>
      <c r="E598" s="107"/>
      <c r="F598" s="109"/>
      <c r="H598" s="138" t="s">
        <v>920</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 hidden="1" customHeight="1" outlineLevel="2" x14ac:dyDescent="0.3">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 hidden="1" customHeight="1" outlineLevel="2" x14ac:dyDescent="0.3">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 hidden="1" customHeight="1" outlineLevel="2" x14ac:dyDescent="0.3">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 hidden="1" customHeight="1" outlineLevel="2" x14ac:dyDescent="0.3">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 hidden="1" customHeight="1" outlineLevel="2" x14ac:dyDescent="0.3">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 hidden="1" customHeight="1" outlineLevel="2" x14ac:dyDescent="0.3">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 hidden="1" customHeight="1" outlineLevel="2" x14ac:dyDescent="0.3">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 hidden="1" customHeight="1" outlineLevel="2" x14ac:dyDescent="0.3">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 hidden="1" customHeight="1" outlineLevel="2" x14ac:dyDescent="0.3">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 hidden="1" customHeight="1" outlineLevel="2" x14ac:dyDescent="0.3">
      <c r="A608" s="136"/>
      <c r="B608" s="125"/>
      <c r="C608" s="107"/>
      <c r="D608" s="107"/>
      <c r="E608" s="107"/>
      <c r="F608" s="109"/>
      <c r="H608" s="138" t="s">
        <v>921</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 hidden="1" customHeight="1" outlineLevel="2" x14ac:dyDescent="0.3">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 hidden="1" customHeight="1" outlineLevel="2" x14ac:dyDescent="0.3">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 hidden="1" customHeight="1" outlineLevel="2" x14ac:dyDescent="0.3">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 hidden="1" customHeight="1" outlineLevel="2" x14ac:dyDescent="0.3">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 hidden="1" customHeight="1" outlineLevel="2" x14ac:dyDescent="0.3">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 hidden="1" customHeight="1" outlineLevel="2" x14ac:dyDescent="0.3">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 hidden="1" customHeight="1" outlineLevel="2" x14ac:dyDescent="0.3">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 hidden="1" customHeight="1" outlineLevel="2" x14ac:dyDescent="0.3">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 hidden="1" customHeight="1" outlineLevel="2" x14ac:dyDescent="0.3">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 hidden="1" customHeight="1" outlineLevel="2" x14ac:dyDescent="0.3">
      <c r="A618" s="136"/>
      <c r="B618" s="125"/>
      <c r="C618" s="107"/>
      <c r="D618" s="107"/>
      <c r="E618" s="107"/>
      <c r="F618" s="109"/>
      <c r="H618" s="138" t="s">
        <v>922</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 hidden="1" customHeight="1" outlineLevel="2" x14ac:dyDescent="0.3">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 hidden="1" customHeight="1" outlineLevel="2" x14ac:dyDescent="0.3">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 hidden="1" customHeight="1" outlineLevel="2" x14ac:dyDescent="0.3">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 hidden="1" customHeight="1" outlineLevel="2" x14ac:dyDescent="0.3">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 hidden="1" customHeight="1" outlineLevel="2" x14ac:dyDescent="0.3">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 hidden="1" customHeight="1" outlineLevel="2" x14ac:dyDescent="0.3">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 hidden="1" customHeight="1" outlineLevel="2" x14ac:dyDescent="0.3">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 hidden="1" customHeight="1" outlineLevel="2" x14ac:dyDescent="0.3">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 hidden="1" customHeight="1" outlineLevel="2" x14ac:dyDescent="0.3">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 hidden="1" customHeight="1" outlineLevel="2" x14ac:dyDescent="0.3">
      <c r="A628" s="136"/>
      <c r="B628" s="125"/>
      <c r="C628" s="107"/>
      <c r="D628" s="107"/>
      <c r="E628" s="107"/>
      <c r="F628" s="109"/>
      <c r="H628" s="138" t="s">
        <v>923</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 hidden="1" customHeight="1" outlineLevel="2" x14ac:dyDescent="0.3">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 hidden="1" customHeight="1" outlineLevel="2" x14ac:dyDescent="0.3">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 hidden="1" customHeight="1" outlineLevel="2" x14ac:dyDescent="0.3">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 hidden="1" customHeight="1" outlineLevel="2" x14ac:dyDescent="0.3">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 hidden="1" customHeight="1" outlineLevel="2" x14ac:dyDescent="0.3">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 hidden="1" customHeight="1" outlineLevel="2" x14ac:dyDescent="0.3">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 hidden="1" customHeight="1" outlineLevel="2" x14ac:dyDescent="0.3">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 hidden="1" customHeight="1" outlineLevel="2" x14ac:dyDescent="0.3">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 hidden="1" customHeight="1" outlineLevel="2" x14ac:dyDescent="0.3">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 hidden="1" customHeight="1" outlineLevel="2" x14ac:dyDescent="0.3">
      <c r="A638" s="136"/>
      <c r="B638" s="125"/>
      <c r="C638" s="107"/>
      <c r="D638" s="107"/>
      <c r="E638" s="107"/>
      <c r="F638" s="109"/>
      <c r="H638" s="138" t="s">
        <v>924</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 hidden="1" customHeight="1" outlineLevel="2" x14ac:dyDescent="0.3">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 hidden="1" customHeight="1" outlineLevel="2" x14ac:dyDescent="0.3">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 hidden="1" customHeight="1" outlineLevel="2" x14ac:dyDescent="0.3">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 hidden="1" customHeight="1" outlineLevel="2" x14ac:dyDescent="0.3">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 hidden="1" customHeight="1" outlineLevel="2" x14ac:dyDescent="0.3">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 hidden="1" customHeight="1" outlineLevel="2" x14ac:dyDescent="0.3">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 hidden="1" customHeight="1" outlineLevel="2" x14ac:dyDescent="0.3">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 hidden="1" customHeight="1" outlineLevel="2" x14ac:dyDescent="0.3">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 hidden="1" customHeight="1" outlineLevel="2" x14ac:dyDescent="0.3">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 hidden="1" customHeight="1" outlineLevel="2" x14ac:dyDescent="0.3">
      <c r="A648" s="136"/>
      <c r="B648" s="125"/>
      <c r="C648" s="107"/>
      <c r="D648" s="107"/>
      <c r="E648" s="107"/>
      <c r="F648" s="109"/>
      <c r="H648" s="138" t="s">
        <v>925</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 hidden="1" customHeight="1" outlineLevel="2" x14ac:dyDescent="0.3">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 hidden="1" customHeight="1" outlineLevel="2" x14ac:dyDescent="0.3">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 hidden="1" customHeight="1" outlineLevel="2" x14ac:dyDescent="0.3">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 hidden="1" customHeight="1" outlineLevel="2" x14ac:dyDescent="0.3">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 hidden="1" customHeight="1" outlineLevel="2" x14ac:dyDescent="0.3">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 hidden="1" customHeight="1" outlineLevel="2" x14ac:dyDescent="0.3">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 hidden="1" customHeight="1" outlineLevel="2" x14ac:dyDescent="0.3">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 hidden="1" customHeight="1" outlineLevel="2" x14ac:dyDescent="0.3">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 hidden="1" customHeight="1" outlineLevel="2" x14ac:dyDescent="0.3">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 hidden="1" customHeight="1" outlineLevel="2" x14ac:dyDescent="0.3">
      <c r="A658" s="136"/>
      <c r="B658" s="125"/>
      <c r="C658" s="107"/>
      <c r="D658" s="107"/>
      <c r="E658" s="107"/>
      <c r="F658" s="109"/>
      <c r="H658" s="138" t="s">
        <v>926</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 hidden="1" customHeight="1" outlineLevel="2" x14ac:dyDescent="0.3">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 hidden="1" customHeight="1" outlineLevel="2" x14ac:dyDescent="0.3">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 hidden="1" customHeight="1" outlineLevel="2" x14ac:dyDescent="0.3">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 hidden="1" customHeight="1" outlineLevel="2" x14ac:dyDescent="0.3">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 hidden="1" customHeight="1" outlineLevel="2" x14ac:dyDescent="0.3">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 hidden="1" customHeight="1" outlineLevel="2" x14ac:dyDescent="0.3">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 hidden="1" customHeight="1" outlineLevel="2" x14ac:dyDescent="0.3">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 hidden="1" customHeight="1" outlineLevel="2" x14ac:dyDescent="0.3">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 hidden="1" customHeight="1" outlineLevel="2" x14ac:dyDescent="0.3">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 customHeight="1" outlineLevel="1" collapsed="1" x14ac:dyDescent="0.3">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 customHeight="1" outlineLevel="1" x14ac:dyDescent="0.3">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 customHeight="1" outlineLevel="1" x14ac:dyDescent="0.3">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3">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3">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3">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3">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customHeight="1" outlineLevel="1" collapsed="1" thickBot="1" x14ac:dyDescent="0.35">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customHeight="1" outlineLevel="1" x14ac:dyDescent="0.3">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 customHeight="1" outlineLevel="1" collapsed="1" x14ac:dyDescent="0.3">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 customHeight="1" outlineLevel="1" x14ac:dyDescent="0.3">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 customHeight="1" outlineLevel="1" x14ac:dyDescent="0.3">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 customHeight="1" outlineLevel="1" x14ac:dyDescent="0.3">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 customHeight="1" outlineLevel="1" x14ac:dyDescent="0.3">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 customHeight="1" outlineLevel="1" x14ac:dyDescent="0.3">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 customHeight="1" outlineLevel="1" x14ac:dyDescent="0.3">
      <c r="A683" s="73"/>
      <c r="B683" s="125"/>
      <c r="C683" s="91"/>
      <c r="D683" s="91"/>
      <c r="E683" s="91"/>
      <c r="F683" s="91"/>
      <c r="G683" s="91"/>
      <c r="H683" s="91"/>
      <c r="I683" s="196"/>
      <c r="J683" s="196"/>
      <c r="K683" s="106"/>
      <c r="L683" s="904"/>
      <c r="M683" s="905"/>
      <c r="N683" s="905"/>
      <c r="O683" s="106"/>
      <c r="P683" s="106"/>
      <c r="Q683" s="263"/>
      <c r="R683" s="263"/>
      <c r="S683" s="263"/>
      <c r="T683" s="106"/>
      <c r="U683" s="263"/>
      <c r="V683" s="263"/>
      <c r="W683" s="263"/>
      <c r="X683" s="263"/>
      <c r="Y683" s="263"/>
      <c r="Z683" s="106"/>
      <c r="AA683" s="866"/>
      <c r="AB683" s="866"/>
      <c r="AC683" s="866"/>
      <c r="AD683" s="196"/>
      <c r="AE683" s="89"/>
      <c r="AF683" s="126"/>
    </row>
    <row r="684" spans="1:62" ht="12.9" customHeight="1" outlineLevel="1" x14ac:dyDescent="0.3">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customHeight="1" outlineLevel="1" x14ac:dyDescent="0.3">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customHeight="1" outlineLevel="1" x14ac:dyDescent="0.3">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 customHeight="1" outlineLevel="1" x14ac:dyDescent="0.3">
      <c r="A687" s="73"/>
      <c r="B687" s="125"/>
      <c r="C687" s="107"/>
      <c r="D687" s="107"/>
      <c r="E687" s="107"/>
      <c r="F687" s="109"/>
      <c r="G687" s="203" t="s">
        <v>237</v>
      </c>
      <c r="H687" s="200"/>
      <c r="I687" s="200"/>
      <c r="J687" s="201"/>
      <c r="K687" s="202"/>
      <c r="L687" s="202" t="s">
        <v>442</v>
      </c>
      <c r="M687" s="135" t="s">
        <v>455</v>
      </c>
      <c r="N687" s="135" t="s">
        <v>66</v>
      </c>
      <c r="O687" s="135" t="s">
        <v>67</v>
      </c>
      <c r="P687" s="135" t="s">
        <v>68</v>
      </c>
      <c r="Q687" s="135" t="s">
        <v>69</v>
      </c>
      <c r="R687" s="135" t="s">
        <v>1034</v>
      </c>
      <c r="S687" s="135" t="s">
        <v>1035</v>
      </c>
      <c r="T687" s="135" t="s">
        <v>1036</v>
      </c>
      <c r="U687" s="117"/>
      <c r="V687" s="117"/>
      <c r="W687" s="117"/>
      <c r="X687" s="117"/>
      <c r="Y687" s="117"/>
      <c r="Z687" s="117"/>
      <c r="AA687" s="109"/>
      <c r="AB687" s="109"/>
      <c r="AC687" s="109"/>
      <c r="AD687" s="109"/>
      <c r="AE687" s="89"/>
      <c r="AF687" s="126"/>
    </row>
    <row r="688" spans="1:62" ht="12.9" customHeight="1" outlineLevel="1" x14ac:dyDescent="0.3">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 customHeight="1" outlineLevel="1" x14ac:dyDescent="0.3">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 customHeight="1" outlineLevel="1" x14ac:dyDescent="0.3">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 customHeight="1" outlineLevel="1" x14ac:dyDescent="0.3">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 customHeight="1" outlineLevel="1" x14ac:dyDescent="0.3">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 customHeight="1" outlineLevel="1" x14ac:dyDescent="0.3">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 customHeight="1" outlineLevel="1" x14ac:dyDescent="0.3">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 customHeight="1" outlineLevel="1" x14ac:dyDescent="0.3">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 customHeight="1" outlineLevel="1" x14ac:dyDescent="0.3">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 customHeight="1" outlineLevel="1" x14ac:dyDescent="0.3">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 customHeight="1" outlineLevel="1" x14ac:dyDescent="0.3">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 customHeight="1" outlineLevel="1" x14ac:dyDescent="0.3">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3">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3">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customHeight="1" outlineLevel="1" x14ac:dyDescent="0.3">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customHeight="1" outlineLevel="1" x14ac:dyDescent="0.3">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5">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3">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 customHeight="1" outlineLevel="1" collapsed="1" x14ac:dyDescent="0.3">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 customHeight="1" outlineLevel="1" x14ac:dyDescent="0.3">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 customHeight="1" outlineLevel="1" x14ac:dyDescent="0.3">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 customHeight="1" outlineLevel="1" x14ac:dyDescent="0.3">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 customHeight="1" outlineLevel="1" x14ac:dyDescent="0.3">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 customHeight="1" outlineLevel="1" x14ac:dyDescent="0.3">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 customHeight="1" outlineLevel="1" x14ac:dyDescent="0.3">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 customHeight="1" outlineLevel="1" x14ac:dyDescent="0.3">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3">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3">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 customHeight="1" outlineLevel="1" x14ac:dyDescent="0.3">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 customHeight="1" outlineLevel="1" x14ac:dyDescent="0.3">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 customHeight="1" outlineLevel="1" x14ac:dyDescent="0.3">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 customHeight="1" outlineLevel="1" x14ac:dyDescent="0.3">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 customHeight="1" outlineLevel="1" x14ac:dyDescent="0.3">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 customHeight="1" outlineLevel="1" x14ac:dyDescent="0.3">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 customHeight="1" outlineLevel="1" x14ac:dyDescent="0.3">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 customHeight="1" outlineLevel="1" x14ac:dyDescent="0.3">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 customHeight="1" outlineLevel="1" x14ac:dyDescent="0.3">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 customHeight="1" outlineLevel="1" x14ac:dyDescent="0.3">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 customHeight="1" outlineLevel="1" x14ac:dyDescent="0.3">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 customHeight="1" outlineLevel="1" x14ac:dyDescent="0.3">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3">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3">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3">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3">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5">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3">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3">
      <c r="A734" s="136"/>
      <c r="B734" s="137"/>
      <c r="C734" s="83"/>
      <c r="D734" s="83">
        <v>9535.2401303751758</v>
      </c>
      <c r="E734" s="83" t="s">
        <v>1</v>
      </c>
      <c r="F734" s="140"/>
      <c r="G734" s="141" t="s">
        <v>246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3">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3">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3">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3">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3">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3">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3">
      <c r="A741" s="136"/>
      <c r="B741" s="137"/>
      <c r="C741" s="107"/>
      <c r="D741" s="107"/>
      <c r="E741" s="107"/>
      <c r="F741" s="91"/>
      <c r="G741" s="91"/>
      <c r="H741" s="91"/>
      <c r="I741" s="91"/>
      <c r="J741" s="106" t="s">
        <v>248</v>
      </c>
      <c r="K741" s="106" t="s">
        <v>455</v>
      </c>
      <c r="L741" s="106" t="s">
        <v>66</v>
      </c>
      <c r="M741" s="106" t="s">
        <v>67</v>
      </c>
      <c r="N741" s="106" t="s">
        <v>68</v>
      </c>
      <c r="O741" s="263" t="s">
        <v>69</v>
      </c>
      <c r="P741" s="263" t="s">
        <v>1034</v>
      </c>
      <c r="Q741" s="263" t="s">
        <v>1035</v>
      </c>
      <c r="R741" s="263" t="s">
        <v>1036</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3">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3">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3">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3">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3">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3">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3">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3">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3">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3">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3">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3">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3">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3">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3">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3">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3">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5">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3">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 customHeight="1" outlineLevel="1" collapsed="1" x14ac:dyDescent="0.3">
      <c r="A761" s="136"/>
      <c r="B761" s="125"/>
      <c r="C761" s="83"/>
      <c r="D761" s="83">
        <v>0</v>
      </c>
      <c r="E761" s="83" t="s">
        <v>1</v>
      </c>
      <c r="F761" s="84"/>
      <c r="G761" s="85" t="s">
        <v>867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 customHeight="1" outlineLevel="1" x14ac:dyDescent="0.3">
      <c r="A762" s="136"/>
      <c r="B762" s="125"/>
      <c r="C762" s="83"/>
      <c r="D762" s="90"/>
      <c r="E762" s="91"/>
      <c r="F762" s="92"/>
      <c r="G762" s="93" t="s">
        <v>871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 customHeight="1" outlineLevel="1" x14ac:dyDescent="0.3">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 customHeight="1" outlineLevel="1" x14ac:dyDescent="0.3">
      <c r="A764" s="136"/>
      <c r="B764" s="125"/>
      <c r="C764" s="91">
        <v>1</v>
      </c>
      <c r="D764" s="90"/>
      <c r="E764" s="91"/>
      <c r="F764" s="99"/>
      <c r="G764" s="100" t="s">
        <v>870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 customHeight="1" outlineLevel="1" x14ac:dyDescent="0.3">
      <c r="A765" s="136"/>
      <c r="B765" s="125"/>
      <c r="C765" s="91"/>
      <c r="D765" s="91"/>
      <c r="E765" s="91"/>
      <c r="F765" s="91"/>
      <c r="G765" s="105"/>
      <c r="H765" s="105"/>
      <c r="I765" s="105"/>
      <c r="J765" s="105"/>
      <c r="K765" s="105"/>
      <c r="L765" s="105"/>
      <c r="M765" s="686" t="s">
        <v>869</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 customHeight="1" outlineLevel="1" x14ac:dyDescent="0.3">
      <c r="A766" s="136"/>
      <c r="B766" s="125"/>
      <c r="C766" s="257"/>
      <c r="D766" s="257"/>
      <c r="E766" s="257"/>
      <c r="F766" s="257"/>
      <c r="G766" s="257"/>
      <c r="H766" s="257"/>
      <c r="I766" s="257"/>
      <c r="J766" s="257"/>
      <c r="K766" s="257"/>
      <c r="L766" s="672"/>
      <c r="M766" s="686" t="s">
        <v>868</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 customHeight="1" outlineLevel="1" x14ac:dyDescent="0.3">
      <c r="A767" s="136"/>
      <c r="B767" s="125"/>
      <c r="C767" s="91"/>
      <c r="D767" s="91"/>
      <c r="E767" s="91"/>
      <c r="F767" s="91"/>
      <c r="G767" s="91"/>
      <c r="H767" s="91"/>
      <c r="I767" s="91"/>
      <c r="J767" s="91"/>
      <c r="K767" s="91"/>
      <c r="L767" s="105"/>
      <c r="M767" s="130" t="s">
        <v>865</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 customHeight="1" outlineLevel="1" x14ac:dyDescent="0.3">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 customHeight="1" outlineLevel="1" x14ac:dyDescent="0.3">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866</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 customHeight="1" outlineLevel="1" x14ac:dyDescent="0.3">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 customHeight="1" outlineLevel="1" x14ac:dyDescent="0.3">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 customHeight="1" outlineLevel="1" x14ac:dyDescent="0.3">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 customHeight="1" outlineLevel="1" x14ac:dyDescent="0.3">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 customHeight="1" outlineLevel="1" x14ac:dyDescent="0.3">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 customHeight="1" outlineLevel="1" x14ac:dyDescent="0.3">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 customHeight="1" outlineLevel="1" x14ac:dyDescent="0.3">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 customHeight="1" outlineLevel="1" x14ac:dyDescent="0.3">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 customHeight="1" outlineLevel="1" x14ac:dyDescent="0.3">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 customHeight="1" outlineLevel="1" x14ac:dyDescent="0.3">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 customHeight="1" outlineLevel="1" x14ac:dyDescent="0.3">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 customHeight="1" outlineLevel="1" x14ac:dyDescent="0.3">
      <c r="A781" s="136"/>
      <c r="B781" s="125"/>
      <c r="C781" s="107"/>
      <c r="D781" s="107"/>
      <c r="E781" s="107"/>
      <c r="F781" s="109"/>
      <c r="G781" s="117" t="s">
        <v>872</v>
      </c>
      <c r="H781" s="110"/>
      <c r="I781" s="110"/>
      <c r="J781" s="110"/>
      <c r="K781" s="110"/>
      <c r="L781" s="687">
        <v>6.5</v>
      </c>
      <c r="M781" s="110" t="s">
        <v>873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 customHeight="1" outlineLevel="1" x14ac:dyDescent="0.3">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3">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3">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3">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3">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3">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3">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3">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3">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3">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3">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3">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3">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3">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opLeftCell="A6" workbookViewId="0">
      <pane xSplit="8" ySplit="29" topLeftCell="I230" activePane="bottomRight" state="frozen"/>
      <selection activeCell="A6" sqref="A6"/>
      <selection pane="topRight" activeCell="I6" sqref="I6"/>
      <selection pane="bottomLeft" activeCell="A35" sqref="A35"/>
      <selection pane="bottomRight" activeCell="P187" sqref="P187"/>
    </sheetView>
  </sheetViews>
  <sheetFormatPr defaultColWidth="8.6640625" defaultRowHeight="14.4" outlineLevelRow="4" outlineLevelCol="1" x14ac:dyDescent="0.3"/>
  <cols>
    <col min="1" max="1" width="4.6640625" style="75" customWidth="1"/>
    <col min="2" max="2" width="2.6640625" style="75" customWidth="1"/>
    <col min="3" max="3" width="4.6640625" style="75" customWidth="1" outlineLevel="1"/>
    <col min="4" max="4" width="1.6640625" style="75" customWidth="1"/>
    <col min="5" max="6" width="9.109375" style="75" customWidth="1" outlineLevel="1"/>
    <col min="7" max="7" width="1.6640625" style="75" customWidth="1" outlineLevel="1"/>
    <col min="8" max="8" width="21.88671875" style="75" customWidth="1"/>
    <col min="9" max="20" width="10.33203125" style="75" customWidth="1"/>
    <col min="21" max="21" width="9.44140625" style="75" bestFit="1" customWidth="1"/>
    <col min="22" max="22" width="9.6640625" style="75" bestFit="1" customWidth="1"/>
    <col min="23" max="25" width="9.44140625" style="75" bestFit="1" customWidth="1"/>
    <col min="26" max="26" width="10.109375" style="75" bestFit="1" customWidth="1"/>
    <col min="27" max="41" width="8.6640625" style="75"/>
    <col min="42" max="42" width="1.6640625" style="75" customWidth="1"/>
    <col min="43" max="44" width="4.6640625" style="75" customWidth="1"/>
    <col min="45" max="45" width="8.6640625" style="75"/>
    <col min="46" max="46" width="46.109375" style="75" customWidth="1"/>
    <col min="47" max="16384" width="8.6640625" style="75"/>
  </cols>
  <sheetData>
    <row r="1" spans="1:46" x14ac:dyDescent="0.3">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outlineLevel="2" x14ac:dyDescent="0.3">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5">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3">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3">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collapsed="1" x14ac:dyDescent="0.3">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hidden="1" customHeight="1" outlineLevel="1" x14ac:dyDescent="0.3">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3">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3">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3">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3">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3">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 hidden="1" customHeight="1" outlineLevel="3" collapsed="1" x14ac:dyDescent="0.3">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3">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3">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hidden="1" customHeight="1" outlineLevel="1" x14ac:dyDescent="0.3">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hidden="1" outlineLevel="1" x14ac:dyDescent="0.3">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hidden="1" customHeight="1" outlineLevel="1" collapsed="1" x14ac:dyDescent="0.3">
      <c r="A18" s="429"/>
      <c r="B18" s="438"/>
      <c r="C18" s="431">
        <f>INT($C$6)+1.045</f>
        <v>2.0449999999999999</v>
      </c>
      <c r="D18" s="460"/>
      <c r="E18" s="456"/>
      <c r="F18" s="456"/>
      <c r="G18" s="460"/>
      <c r="H18" s="465" t="s">
        <v>493</v>
      </c>
      <c r="I18" s="692">
        <v>44332.806240740698</v>
      </c>
      <c r="J18" s="915" t="s">
        <v>1048</v>
      </c>
      <c r="K18" s="916"/>
      <c r="L18" s="916"/>
      <c r="M18" s="916"/>
      <c r="N18" s="916"/>
      <c r="O18" s="916"/>
      <c r="P18" s="916"/>
      <c r="Q18" s="916"/>
      <c r="R18" s="916"/>
      <c r="S18" s="916"/>
      <c r="T18" s="916"/>
      <c r="U18" s="916"/>
      <c r="V18" s="916"/>
      <c r="W18" s="916"/>
      <c r="X18" s="917"/>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3">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3">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hidden="1" customHeight="1" outlineLevel="1" collapsed="1" x14ac:dyDescent="0.3">
      <c r="A21" s="429"/>
      <c r="B21" s="438"/>
      <c r="C21" s="431">
        <f>INT($C$6)+1.045</f>
        <v>2.0449999999999999</v>
      </c>
      <c r="D21" s="460"/>
      <c r="E21" s="456"/>
      <c r="F21" s="456"/>
      <c r="G21" s="460"/>
      <c r="H21" s="465" t="s">
        <v>494</v>
      </c>
      <c r="I21" s="575">
        <v>44337.668424652802</v>
      </c>
      <c r="J21" s="918" t="s">
        <v>1049</v>
      </c>
      <c r="K21" s="918"/>
      <c r="L21" s="918"/>
      <c r="M21" s="918"/>
      <c r="N21" s="918"/>
      <c r="O21" s="918"/>
      <c r="P21" s="918"/>
      <c r="Q21" s="918"/>
      <c r="R21" s="918"/>
      <c r="S21" s="918"/>
      <c r="T21" s="918"/>
      <c r="U21" s="918"/>
      <c r="V21" s="918"/>
      <c r="W21" s="918"/>
      <c r="X21" s="918"/>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3">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3">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3">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3">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3">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3">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3">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3">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3">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3">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3">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hidden="1" customHeight="1" outlineLevel="1" x14ac:dyDescent="0.3">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x14ac:dyDescent="0.3">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outlineLevel="2" x14ac:dyDescent="0.3">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outlineLevel="2" x14ac:dyDescent="0.3">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5">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3">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3">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3">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x14ac:dyDescent="0.3">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customHeight="1" outlineLevel="2" x14ac:dyDescent="0.3">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outlineLevel="2" x14ac:dyDescent="0.3">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outlineLevel="2" x14ac:dyDescent="0.3">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outlineLevel="2" x14ac:dyDescent="0.3">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outlineLevel="2" x14ac:dyDescent="0.3">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 customHeight="1" outlineLevel="2" collapsed="1" x14ac:dyDescent="0.3">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3">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3">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3">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3">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3">
      <c r="A52" s="429"/>
      <c r="B52" s="438"/>
      <c r="C52" s="431">
        <f>INT($C$40)+2</f>
        <v>3</v>
      </c>
      <c r="D52" s="460"/>
      <c r="E52" s="456"/>
      <c r="F52" s="456"/>
      <c r="G52" s="460"/>
      <c r="H52" s="465" t="s">
        <v>506</v>
      </c>
      <c r="I52" s="481"/>
      <c r="J52" s="482">
        <v>3</v>
      </c>
      <c r="K52" s="465"/>
      <c r="L52" s="465" t="s">
        <v>968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3">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3">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3">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collapsed="1" x14ac:dyDescent="0.3">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3">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3">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3">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3">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3">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3">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3">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3">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3">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3">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3">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3">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3">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hidden="1" customHeight="1" outlineLevel="3" x14ac:dyDescent="0.3">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3">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864</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3">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863</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3">
      <c r="A73" s="429"/>
      <c r="B73" s="438"/>
      <c r="C73" s="431">
        <f>INT($C$40)+2</f>
        <v>3</v>
      </c>
      <c r="D73" s="460"/>
      <c r="E73" s="456"/>
      <c r="F73" s="456"/>
      <c r="G73" s="460"/>
      <c r="H73" s="465"/>
      <c r="I73" s="481" t="s">
        <v>540</v>
      </c>
      <c r="J73" s="481" t="s">
        <v>183</v>
      </c>
      <c r="K73" s="481" t="s">
        <v>182</v>
      </c>
      <c r="L73" s="481" t="s">
        <v>533</v>
      </c>
      <c r="M73" s="465"/>
      <c r="N73" s="774" t="s">
        <v>959</v>
      </c>
      <c r="O73" s="961" t="s">
        <v>958</v>
      </c>
      <c r="P73" s="962"/>
      <c r="Q73" s="962"/>
      <c r="R73" s="962"/>
      <c r="S73" s="962"/>
      <c r="T73" s="962"/>
      <c r="U73" s="962"/>
      <c r="V73" s="963"/>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3">
      <c r="A74" s="429"/>
      <c r="B74" s="438"/>
      <c r="C74" s="431">
        <f>INT($C$40)+2</f>
        <v>3</v>
      </c>
      <c r="D74" s="460"/>
      <c r="E74" s="456"/>
      <c r="F74" s="456"/>
      <c r="G74" s="460"/>
      <c r="H74" s="481"/>
      <c r="I74" s="481" t="s">
        <v>954</v>
      </c>
      <c r="J74" s="481">
        <v>0</v>
      </c>
      <c r="K74" s="689">
        <f>Periods!F10</f>
        <v>43579</v>
      </c>
      <c r="L74" s="690">
        <f t="shared" ref="L74:L105" ca="1" si="0">IF(K75-K74&gt;0,K75-K74,OFFSET(K75,-i_p6_len,0)+365-K74)</f>
        <v>21</v>
      </c>
      <c r="M74" s="898"/>
      <c r="N74" s="468">
        <f>COUNT(J74:J83)</f>
        <v>10</v>
      </c>
      <c r="O74" s="615">
        <v>50</v>
      </c>
      <c r="P74" s="887">
        <v>273</v>
      </c>
      <c r="Q74" s="887">
        <v>335</v>
      </c>
      <c r="R74" s="498">
        <f>S74</f>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3">
      <c r="A75" s="429"/>
      <c r="B75" s="438"/>
      <c r="C75" s="431">
        <f t="shared" ref="C75:C83" si="1">INT($C$40)+2</f>
        <v>3</v>
      </c>
      <c r="D75" s="460"/>
      <c r="E75" s="456"/>
      <c r="F75" s="456"/>
      <c r="G75" s="460"/>
      <c r="H75" s="481"/>
      <c r="I75" s="481"/>
      <c r="J75" s="481">
        <v>1</v>
      </c>
      <c r="K75" s="689">
        <f>Periods!F11</f>
        <v>43600</v>
      </c>
      <c r="L75" s="690">
        <f t="shared" ca="1" si="0"/>
        <v>28</v>
      </c>
      <c r="M75" s="898"/>
      <c r="N75" s="465"/>
      <c r="O75" s="615">
        <v>133.25</v>
      </c>
      <c r="P75" s="887">
        <v>530</v>
      </c>
      <c r="Q75" s="887">
        <v>650</v>
      </c>
      <c r="R75" s="498">
        <f>S75</f>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3">
      <c r="A76" s="429"/>
      <c r="B76" s="438"/>
      <c r="C76" s="431">
        <f t="shared" si="1"/>
        <v>3</v>
      </c>
      <c r="D76" s="460"/>
      <c r="E76" s="456"/>
      <c r="F76" s="456"/>
      <c r="G76" s="460"/>
      <c r="H76" s="481"/>
      <c r="I76" s="481"/>
      <c r="J76" s="481">
        <v>2</v>
      </c>
      <c r="K76" s="689">
        <f>Periods!F12</f>
        <v>43628</v>
      </c>
      <c r="L76" s="690">
        <f t="shared" ca="1" si="0"/>
        <v>56</v>
      </c>
      <c r="M76" s="898"/>
      <c r="N76" s="465"/>
      <c r="O76" s="615">
        <v>217.75</v>
      </c>
      <c r="P76" s="887">
        <v>1193</v>
      </c>
      <c r="Q76" s="887">
        <v>1630</v>
      </c>
      <c r="R76" s="498">
        <f>S76</f>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3">
      <c r="A77" s="429"/>
      <c r="B77" s="438"/>
      <c r="C77" s="431">
        <f t="shared" si="1"/>
        <v>3</v>
      </c>
      <c r="D77" s="460"/>
      <c r="E77" s="456"/>
      <c r="F77" s="456"/>
      <c r="G77" s="460"/>
      <c r="H77" s="481"/>
      <c r="I77" s="481"/>
      <c r="J77" s="481">
        <v>3</v>
      </c>
      <c r="K77" s="689">
        <f>Periods!F13</f>
        <v>43684</v>
      </c>
      <c r="L77" s="690">
        <f t="shared" ca="1" si="0"/>
        <v>49</v>
      </c>
      <c r="M77" s="898"/>
      <c r="N77" s="465"/>
      <c r="O77" s="615">
        <v>275</v>
      </c>
      <c r="P77" s="887">
        <v>1431</v>
      </c>
      <c r="Q77" s="887">
        <v>3429</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3">
      <c r="A78" s="429"/>
      <c r="B78" s="438"/>
      <c r="C78" s="431">
        <f t="shared" si="1"/>
        <v>3</v>
      </c>
      <c r="D78" s="460"/>
      <c r="E78" s="456"/>
      <c r="F78" s="456"/>
      <c r="G78" s="460"/>
      <c r="H78" s="481"/>
      <c r="I78" s="481"/>
      <c r="J78" s="481">
        <v>4</v>
      </c>
      <c r="K78" s="689">
        <f>Periods!F14</f>
        <v>43733</v>
      </c>
      <c r="L78" s="690">
        <f t="shared" ca="1" si="0"/>
        <v>35</v>
      </c>
      <c r="M78" s="898"/>
      <c r="N78" s="465"/>
      <c r="O78" s="615">
        <v>325</v>
      </c>
      <c r="P78" s="887">
        <v>1652</v>
      </c>
      <c r="Q78" s="887">
        <v>5252</v>
      </c>
      <c r="R78" s="498">
        <v>0.78</v>
      </c>
      <c r="S78" s="499">
        <v>0.78</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3">
      <c r="A79" s="429"/>
      <c r="B79" s="438"/>
      <c r="C79" s="431">
        <f t="shared" si="1"/>
        <v>3</v>
      </c>
      <c r="D79" s="460"/>
      <c r="E79" s="456"/>
      <c r="F79" s="456"/>
      <c r="G79" s="460"/>
      <c r="H79" s="481"/>
      <c r="I79" s="481"/>
      <c r="J79" s="481">
        <v>5</v>
      </c>
      <c r="K79" s="689">
        <f>Periods!F15</f>
        <v>43768</v>
      </c>
      <c r="L79" s="690">
        <f t="shared" ca="1" si="0"/>
        <v>28</v>
      </c>
      <c r="M79" s="898"/>
      <c r="N79" s="465"/>
      <c r="O79" s="465">
        <v>800</v>
      </c>
      <c r="P79" s="482">
        <v>1800</v>
      </c>
      <c r="Q79" s="482">
        <v>2800</v>
      </c>
      <c r="R79" s="498">
        <v>0.52249999999999996</v>
      </c>
      <c r="S79" s="499">
        <f>AVERAGE(R79,T79)</f>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3">
      <c r="A80" s="429"/>
      <c r="B80" s="438"/>
      <c r="C80" s="431">
        <f t="shared" si="1"/>
        <v>3</v>
      </c>
      <c r="D80" s="460"/>
      <c r="E80" s="456"/>
      <c r="F80" s="456"/>
      <c r="G80" s="460"/>
      <c r="H80" s="481"/>
      <c r="I80" s="481"/>
      <c r="J80" s="481">
        <v>6</v>
      </c>
      <c r="K80" s="689">
        <f>Periods!F16</f>
        <v>43796</v>
      </c>
      <c r="L80" s="690">
        <f t="shared" ca="1" si="0"/>
        <v>56</v>
      </c>
      <c r="M80" s="898"/>
      <c r="N80" s="465"/>
      <c r="O80" s="465">
        <v>675</v>
      </c>
      <c r="P80" s="482">
        <v>1550</v>
      </c>
      <c r="Q80" s="482">
        <v>2425</v>
      </c>
      <c r="R80" s="498">
        <v>0.49749999999999989</v>
      </c>
      <c r="S80" s="499">
        <f t="shared" ref="S80:S83" si="2">AVERAGE(R80,T80)</f>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3">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0.48749999999999999</v>
      </c>
      <c r="S81" s="499">
        <f t="shared" si="2"/>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3">
      <c r="A82" s="429"/>
      <c r="B82" s="438"/>
      <c r="C82" s="431">
        <f t="shared" si="1"/>
        <v>3</v>
      </c>
      <c r="D82" s="460"/>
      <c r="E82" s="456"/>
      <c r="F82" s="456"/>
      <c r="G82" s="460"/>
      <c r="H82" s="481"/>
      <c r="I82" s="481"/>
      <c r="J82" s="481">
        <v>8</v>
      </c>
      <c r="K82" s="689">
        <f>Periods!F18</f>
        <v>43902</v>
      </c>
      <c r="L82" s="690">
        <f t="shared" ca="1" si="0"/>
        <v>28</v>
      </c>
      <c r="M82" s="898"/>
      <c r="N82" s="465"/>
      <c r="O82" s="465">
        <v>100</v>
      </c>
      <c r="P82" s="482">
        <v>400</v>
      </c>
      <c r="Q82" s="482">
        <v>700</v>
      </c>
      <c r="R82" s="498">
        <v>0.48249999999999998</v>
      </c>
      <c r="S82" s="499">
        <f t="shared" si="2"/>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3">
      <c r="A83" s="429"/>
      <c r="B83" s="438"/>
      <c r="C83" s="431">
        <f t="shared" si="1"/>
        <v>3</v>
      </c>
      <c r="D83" s="460"/>
      <c r="E83" s="456"/>
      <c r="F83" s="456"/>
      <c r="G83" s="460"/>
      <c r="H83" s="481"/>
      <c r="I83" s="537"/>
      <c r="J83" s="537">
        <v>9</v>
      </c>
      <c r="K83" s="737">
        <f>Periods!F19</f>
        <v>43930</v>
      </c>
      <c r="L83" s="760">
        <f t="shared" ca="1" si="0"/>
        <v>14</v>
      </c>
      <c r="M83" s="898"/>
      <c r="N83" s="538"/>
      <c r="O83" s="889">
        <v>12.5</v>
      </c>
      <c r="P83" s="482">
        <v>225</v>
      </c>
      <c r="Q83" s="890">
        <v>438</v>
      </c>
      <c r="R83" s="740">
        <v>0.47249999999999998</v>
      </c>
      <c r="S83" s="741">
        <f t="shared" si="2"/>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3">
      <c r="A84" s="429"/>
      <c r="B84" s="438"/>
      <c r="C84" s="431">
        <f t="shared" ref="C84" si="3">INT($C$40)+2</f>
        <v>3</v>
      </c>
      <c r="D84" s="460"/>
      <c r="E84" s="456"/>
      <c r="F84" s="456"/>
      <c r="G84" s="460"/>
      <c r="H84" s="481"/>
      <c r="I84" s="745" t="s">
        <v>886</v>
      </c>
      <c r="J84" s="745">
        <v>0</v>
      </c>
      <c r="K84" s="746">
        <f>Periods!G10</f>
        <v>43560</v>
      </c>
      <c r="L84" s="761">
        <f t="shared" ca="1" si="0"/>
        <v>40</v>
      </c>
      <c r="M84" s="747"/>
      <c r="N84" s="748"/>
      <c r="O84" s="888">
        <f>O74</f>
        <v>50</v>
      </c>
      <c r="P84" s="891">
        <f t="shared" ref="P84:T84" si="4">P74</f>
        <v>273</v>
      </c>
      <c r="Q84" s="891">
        <f t="shared" si="4"/>
        <v>335</v>
      </c>
      <c r="R84" s="750">
        <f t="shared" si="4"/>
        <v>0.81</v>
      </c>
      <c r="S84" s="751">
        <f t="shared" si="4"/>
        <v>0.81</v>
      </c>
      <c r="T84" s="751">
        <f t="shared" si="4"/>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3">
      <c r="A85" s="429"/>
      <c r="B85" s="438"/>
      <c r="C85" s="431">
        <f t="shared" ref="C85:C138" si="5">INT($C$40)+3</f>
        <v>4</v>
      </c>
      <c r="D85" s="460"/>
      <c r="E85" s="456"/>
      <c r="F85" s="456"/>
      <c r="G85" s="460"/>
      <c r="H85" s="481"/>
      <c r="I85" s="481"/>
      <c r="J85" s="481">
        <v>1</v>
      </c>
      <c r="K85" s="689">
        <f>Periods!G11</f>
        <v>43600</v>
      </c>
      <c r="L85" s="690">
        <f t="shared" ca="1" si="0"/>
        <v>28</v>
      </c>
      <c r="M85" s="497"/>
      <c r="N85" s="465"/>
      <c r="O85" s="615">
        <f t="shared" ref="O85:T85" si="6">O75</f>
        <v>133.25</v>
      </c>
      <c r="P85" s="887">
        <f t="shared" si="6"/>
        <v>530</v>
      </c>
      <c r="Q85" s="887">
        <f t="shared" si="6"/>
        <v>650</v>
      </c>
      <c r="R85" s="892">
        <f t="shared" si="6"/>
        <v>0.81</v>
      </c>
      <c r="S85" s="893">
        <f t="shared" si="6"/>
        <v>0.81</v>
      </c>
      <c r="T85" s="893">
        <f t="shared" si="6"/>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3">
      <c r="A86" s="429"/>
      <c r="B86" s="438"/>
      <c r="C86" s="431">
        <f t="shared" si="5"/>
        <v>4</v>
      </c>
      <c r="D86" s="460"/>
      <c r="E86" s="456"/>
      <c r="F86" s="456"/>
      <c r="G86" s="460"/>
      <c r="H86" s="481"/>
      <c r="I86" s="481"/>
      <c r="J86" s="481">
        <v>2</v>
      </c>
      <c r="K86" s="689">
        <f>Periods!G12</f>
        <v>43628</v>
      </c>
      <c r="L86" s="690">
        <f t="shared" ca="1" si="0"/>
        <v>56</v>
      </c>
      <c r="M86" s="497"/>
      <c r="N86" s="465"/>
      <c r="O86" s="615">
        <f t="shared" ref="O86:T86" si="7">O76</f>
        <v>217.75</v>
      </c>
      <c r="P86" s="887">
        <f t="shared" si="7"/>
        <v>1193</v>
      </c>
      <c r="Q86" s="887">
        <f t="shared" si="7"/>
        <v>1630</v>
      </c>
      <c r="R86" s="892">
        <f t="shared" si="7"/>
        <v>0.81</v>
      </c>
      <c r="S86" s="893">
        <f t="shared" si="7"/>
        <v>0.81</v>
      </c>
      <c r="T86" s="893">
        <f t="shared" si="7"/>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3">
      <c r="A87" s="429"/>
      <c r="B87" s="438"/>
      <c r="C87" s="431">
        <f t="shared" si="5"/>
        <v>4</v>
      </c>
      <c r="D87" s="460"/>
      <c r="E87" s="456"/>
      <c r="F87" s="456"/>
      <c r="G87" s="460"/>
      <c r="H87" s="481"/>
      <c r="I87" s="481"/>
      <c r="J87" s="481">
        <v>3</v>
      </c>
      <c r="K87" s="689">
        <f>Periods!G13</f>
        <v>43684</v>
      </c>
      <c r="L87" s="690">
        <f t="shared" ca="1" si="0"/>
        <v>49</v>
      </c>
      <c r="M87" s="497"/>
      <c r="N87" s="465"/>
      <c r="O87" s="615">
        <f t="shared" ref="O87:T87" si="8">O77</f>
        <v>275</v>
      </c>
      <c r="P87" s="887">
        <f t="shared" si="8"/>
        <v>1431</v>
      </c>
      <c r="Q87" s="887">
        <f t="shared" si="8"/>
        <v>3429</v>
      </c>
      <c r="R87" s="892">
        <f t="shared" si="8"/>
        <v>0.8</v>
      </c>
      <c r="S87" s="893">
        <f t="shared" si="8"/>
        <v>0.8</v>
      </c>
      <c r="T87" s="893">
        <f t="shared" si="8"/>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3">
      <c r="A88" s="429"/>
      <c r="B88" s="438"/>
      <c r="C88" s="431">
        <f t="shared" si="5"/>
        <v>4</v>
      </c>
      <c r="D88" s="460"/>
      <c r="E88" s="456"/>
      <c r="F88" s="456"/>
      <c r="G88" s="460"/>
      <c r="H88" s="481"/>
      <c r="I88" s="481"/>
      <c r="J88" s="481">
        <v>4</v>
      </c>
      <c r="K88" s="689">
        <f>Periods!G14</f>
        <v>43733</v>
      </c>
      <c r="L88" s="690">
        <f t="shared" ca="1" si="0"/>
        <v>35</v>
      </c>
      <c r="M88" s="497"/>
      <c r="N88" s="465"/>
      <c r="O88" s="615">
        <f t="shared" ref="O88:T88" si="9">O78</f>
        <v>325</v>
      </c>
      <c r="P88" s="887">
        <f t="shared" si="9"/>
        <v>1652</v>
      </c>
      <c r="Q88" s="887">
        <f t="shared" si="9"/>
        <v>5252</v>
      </c>
      <c r="R88" s="892">
        <f t="shared" si="9"/>
        <v>0.78</v>
      </c>
      <c r="S88" s="893">
        <f t="shared" si="9"/>
        <v>0.78</v>
      </c>
      <c r="T88" s="893">
        <f t="shared" si="9"/>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3">
      <c r="A89" s="429"/>
      <c r="B89" s="438"/>
      <c r="C89" s="431">
        <f t="shared" si="5"/>
        <v>4</v>
      </c>
      <c r="D89" s="460"/>
      <c r="E89" s="456"/>
      <c r="F89" s="456"/>
      <c r="G89" s="460"/>
      <c r="H89" s="481"/>
      <c r="I89" s="481"/>
      <c r="J89" s="481">
        <v>5</v>
      </c>
      <c r="K89" s="689">
        <f>Periods!G15</f>
        <v>43768</v>
      </c>
      <c r="L89" s="690">
        <f t="shared" ca="1" si="0"/>
        <v>28</v>
      </c>
      <c r="M89" s="497"/>
      <c r="N89" s="465"/>
      <c r="O89" s="615">
        <f t="shared" ref="O89:T89" si="10">O79</f>
        <v>800</v>
      </c>
      <c r="P89" s="887">
        <f t="shared" si="10"/>
        <v>1800</v>
      </c>
      <c r="Q89" s="887">
        <f t="shared" si="10"/>
        <v>2800</v>
      </c>
      <c r="R89" s="892">
        <f t="shared" si="10"/>
        <v>0.52249999999999996</v>
      </c>
      <c r="S89" s="893">
        <f t="shared" si="10"/>
        <v>0.6</v>
      </c>
      <c r="T89" s="893">
        <f t="shared" si="10"/>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3">
      <c r="A90" s="429"/>
      <c r="B90" s="438"/>
      <c r="C90" s="431">
        <f t="shared" si="5"/>
        <v>4</v>
      </c>
      <c r="D90" s="460"/>
      <c r="E90" s="456"/>
      <c r="F90" s="456"/>
      <c r="G90" s="460"/>
      <c r="H90" s="481"/>
      <c r="I90" s="481"/>
      <c r="J90" s="481">
        <v>6</v>
      </c>
      <c r="K90" s="689">
        <f>Periods!G16</f>
        <v>43796</v>
      </c>
      <c r="L90" s="690">
        <f t="shared" ca="1" si="0"/>
        <v>56</v>
      </c>
      <c r="M90" s="497"/>
      <c r="N90" s="465"/>
      <c r="O90" s="615">
        <f t="shared" ref="O90:T90" si="11">O80</f>
        <v>675</v>
      </c>
      <c r="P90" s="887">
        <f t="shared" si="11"/>
        <v>1550</v>
      </c>
      <c r="Q90" s="887">
        <f t="shared" si="11"/>
        <v>2425</v>
      </c>
      <c r="R90" s="892">
        <f t="shared" si="11"/>
        <v>0.49749999999999989</v>
      </c>
      <c r="S90" s="893">
        <f t="shared" si="11"/>
        <v>0.56999999999999995</v>
      </c>
      <c r="T90" s="893">
        <f t="shared" si="11"/>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3">
      <c r="A91" s="429"/>
      <c r="B91" s="438"/>
      <c r="C91" s="431">
        <f t="shared" si="5"/>
        <v>4</v>
      </c>
      <c r="D91" s="460"/>
      <c r="E91" s="456"/>
      <c r="F91" s="456"/>
      <c r="G91" s="460"/>
      <c r="H91" s="481"/>
      <c r="I91" s="481"/>
      <c r="J91" s="481">
        <v>7</v>
      </c>
      <c r="K91" s="689">
        <f>Periods!G17</f>
        <v>43852</v>
      </c>
      <c r="L91" s="690">
        <f t="shared" ca="1" si="0"/>
        <v>39</v>
      </c>
      <c r="M91" s="497"/>
      <c r="N91" s="465"/>
      <c r="O91" s="615">
        <f t="shared" ref="O91:T91" si="12">O81</f>
        <v>350</v>
      </c>
      <c r="P91" s="887">
        <f t="shared" si="12"/>
        <v>900</v>
      </c>
      <c r="Q91" s="887">
        <f t="shared" si="12"/>
        <v>1450</v>
      </c>
      <c r="R91" s="892">
        <f t="shared" si="12"/>
        <v>0.48749999999999999</v>
      </c>
      <c r="S91" s="893">
        <f t="shared" si="12"/>
        <v>0.54</v>
      </c>
      <c r="T91" s="893">
        <f t="shared" si="12"/>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3">
      <c r="A92" s="429"/>
      <c r="B92" s="438"/>
      <c r="C92" s="431">
        <f t="shared" si="5"/>
        <v>4</v>
      </c>
      <c r="D92" s="460"/>
      <c r="E92" s="456"/>
      <c r="F92" s="456"/>
      <c r="G92" s="460"/>
      <c r="H92" s="481"/>
      <c r="I92" s="481"/>
      <c r="J92" s="481">
        <v>8</v>
      </c>
      <c r="K92" s="689">
        <f>Periods!G18</f>
        <v>43891</v>
      </c>
      <c r="L92" s="690">
        <f t="shared" ca="1" si="0"/>
        <v>14</v>
      </c>
      <c r="M92" s="497"/>
      <c r="N92" s="465"/>
      <c r="O92" s="615">
        <f t="shared" ref="O92:T92" si="13">O82</f>
        <v>100</v>
      </c>
      <c r="P92" s="887">
        <f t="shared" si="13"/>
        <v>400</v>
      </c>
      <c r="Q92" s="887">
        <f t="shared" si="13"/>
        <v>700</v>
      </c>
      <c r="R92" s="892">
        <f t="shared" si="13"/>
        <v>0.48249999999999998</v>
      </c>
      <c r="S92" s="893">
        <f t="shared" si="13"/>
        <v>0.52</v>
      </c>
      <c r="T92" s="893">
        <f t="shared" si="13"/>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3">
      <c r="A93" s="429"/>
      <c r="B93" s="438"/>
      <c r="C93" s="431">
        <f t="shared" si="5"/>
        <v>4</v>
      </c>
      <c r="D93" s="460"/>
      <c r="E93" s="456"/>
      <c r="F93" s="456"/>
      <c r="G93" s="460"/>
      <c r="H93" s="481"/>
      <c r="I93" s="537"/>
      <c r="J93" s="537">
        <v>9</v>
      </c>
      <c r="K93" s="737">
        <f>Periods!G19</f>
        <v>43905</v>
      </c>
      <c r="L93" s="760">
        <f t="shared" ca="1" si="0"/>
        <v>20</v>
      </c>
      <c r="M93" s="738"/>
      <c r="N93" s="538"/>
      <c r="O93" s="889">
        <f t="shared" ref="O93:T93" si="14">O83</f>
        <v>12.5</v>
      </c>
      <c r="P93" s="890">
        <f t="shared" si="14"/>
        <v>225</v>
      </c>
      <c r="Q93" s="890">
        <f t="shared" si="14"/>
        <v>438</v>
      </c>
      <c r="R93" s="894">
        <f t="shared" si="14"/>
        <v>0.47249999999999998</v>
      </c>
      <c r="S93" s="895">
        <f t="shared" si="14"/>
        <v>0.5</v>
      </c>
      <c r="T93" s="895">
        <f t="shared" si="14"/>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3">
      <c r="A94" s="429"/>
      <c r="B94" s="438"/>
      <c r="C94" s="431">
        <f t="shared" ref="C94" si="15">INT($C$40)+2</f>
        <v>3</v>
      </c>
      <c r="D94" s="460"/>
      <c r="E94" s="456"/>
      <c r="F94" s="456"/>
      <c r="G94" s="460"/>
      <c r="H94" s="481"/>
      <c r="I94" s="745" t="s">
        <v>878</v>
      </c>
      <c r="J94" s="745">
        <v>0</v>
      </c>
      <c r="K94" s="746">
        <f>Periods!H10</f>
        <v>43560</v>
      </c>
      <c r="L94" s="761">
        <f t="shared" ca="1" si="0"/>
        <v>40</v>
      </c>
      <c r="M94" s="747"/>
      <c r="N94" s="748"/>
      <c r="O94" s="888">
        <f t="shared" ref="O94:T94" si="16">O84</f>
        <v>50</v>
      </c>
      <c r="P94" s="891">
        <f t="shared" si="16"/>
        <v>273</v>
      </c>
      <c r="Q94" s="891">
        <f t="shared" si="16"/>
        <v>335</v>
      </c>
      <c r="R94" s="896">
        <f t="shared" si="16"/>
        <v>0.81</v>
      </c>
      <c r="S94" s="897">
        <f t="shared" si="16"/>
        <v>0.81</v>
      </c>
      <c r="T94" s="897">
        <f t="shared" si="16"/>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3">
      <c r="A95" s="429"/>
      <c r="B95" s="438"/>
      <c r="C95" s="431">
        <f t="shared" si="5"/>
        <v>4</v>
      </c>
      <c r="D95" s="460"/>
      <c r="E95" s="456"/>
      <c r="F95" s="456"/>
      <c r="G95" s="460"/>
      <c r="H95" s="481"/>
      <c r="I95" s="481"/>
      <c r="J95" s="481">
        <v>1</v>
      </c>
      <c r="K95" s="689">
        <f>Periods!H11</f>
        <v>43600</v>
      </c>
      <c r="L95" s="690">
        <f t="shared" ca="1" si="0"/>
        <v>28</v>
      </c>
      <c r="M95" s="497"/>
      <c r="N95" s="465"/>
      <c r="O95" s="615">
        <f t="shared" ref="O95:T95" si="17">O85</f>
        <v>133.25</v>
      </c>
      <c r="P95" s="887">
        <f t="shared" si="17"/>
        <v>530</v>
      </c>
      <c r="Q95" s="887">
        <f t="shared" si="17"/>
        <v>650</v>
      </c>
      <c r="R95" s="892">
        <f t="shared" si="17"/>
        <v>0.81</v>
      </c>
      <c r="S95" s="893">
        <f t="shared" si="17"/>
        <v>0.81</v>
      </c>
      <c r="T95" s="893">
        <f t="shared" si="17"/>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3">
      <c r="A96" s="429"/>
      <c r="B96" s="438"/>
      <c r="C96" s="431">
        <f t="shared" si="5"/>
        <v>4</v>
      </c>
      <c r="D96" s="460"/>
      <c r="E96" s="456"/>
      <c r="F96" s="456"/>
      <c r="G96" s="460"/>
      <c r="H96" s="481"/>
      <c r="I96" s="481"/>
      <c r="J96" s="481">
        <v>2</v>
      </c>
      <c r="K96" s="689">
        <f>Periods!H12</f>
        <v>43628</v>
      </c>
      <c r="L96" s="690">
        <f t="shared" ca="1" si="0"/>
        <v>56</v>
      </c>
      <c r="M96" s="497"/>
      <c r="N96" s="465"/>
      <c r="O96" s="615">
        <f t="shared" ref="O96:T96" si="18">O86</f>
        <v>217.75</v>
      </c>
      <c r="P96" s="887">
        <f t="shared" si="18"/>
        <v>1193</v>
      </c>
      <c r="Q96" s="887">
        <f t="shared" si="18"/>
        <v>1630</v>
      </c>
      <c r="R96" s="892">
        <f t="shared" si="18"/>
        <v>0.81</v>
      </c>
      <c r="S96" s="893">
        <f t="shared" si="18"/>
        <v>0.81</v>
      </c>
      <c r="T96" s="893">
        <f t="shared" si="18"/>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3">
      <c r="A97" s="429"/>
      <c r="B97" s="438"/>
      <c r="C97" s="431">
        <f t="shared" si="5"/>
        <v>4</v>
      </c>
      <c r="D97" s="460"/>
      <c r="E97" s="456"/>
      <c r="F97" s="456"/>
      <c r="G97" s="460"/>
      <c r="H97" s="481"/>
      <c r="I97" s="481"/>
      <c r="J97" s="481">
        <v>3</v>
      </c>
      <c r="K97" s="689">
        <f>Periods!H13</f>
        <v>43684</v>
      </c>
      <c r="L97" s="690">
        <f t="shared" ca="1" si="0"/>
        <v>49</v>
      </c>
      <c r="M97" s="497"/>
      <c r="N97" s="465"/>
      <c r="O97" s="615">
        <f t="shared" ref="O97:T97" si="19">O87</f>
        <v>275</v>
      </c>
      <c r="P97" s="887">
        <f t="shared" si="19"/>
        <v>1431</v>
      </c>
      <c r="Q97" s="887">
        <f t="shared" si="19"/>
        <v>3429</v>
      </c>
      <c r="R97" s="892">
        <f t="shared" si="19"/>
        <v>0.8</v>
      </c>
      <c r="S97" s="893">
        <f t="shared" si="19"/>
        <v>0.8</v>
      </c>
      <c r="T97" s="893">
        <f t="shared" si="19"/>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3">
      <c r="A98" s="429"/>
      <c r="B98" s="438"/>
      <c r="C98" s="431">
        <f t="shared" si="5"/>
        <v>4</v>
      </c>
      <c r="D98" s="460"/>
      <c r="E98" s="456"/>
      <c r="F98" s="456"/>
      <c r="G98" s="460"/>
      <c r="H98" s="481"/>
      <c r="I98" s="481"/>
      <c r="J98" s="481">
        <v>4</v>
      </c>
      <c r="K98" s="689">
        <f>Periods!H14</f>
        <v>43733</v>
      </c>
      <c r="L98" s="690">
        <f t="shared" ca="1" si="0"/>
        <v>35</v>
      </c>
      <c r="M98" s="497"/>
      <c r="N98" s="465"/>
      <c r="O98" s="615">
        <f t="shared" ref="O98:T98" si="20">O88</f>
        <v>325</v>
      </c>
      <c r="P98" s="887">
        <f t="shared" si="20"/>
        <v>1652</v>
      </c>
      <c r="Q98" s="887">
        <f t="shared" si="20"/>
        <v>5252</v>
      </c>
      <c r="R98" s="892">
        <f t="shared" si="20"/>
        <v>0.78</v>
      </c>
      <c r="S98" s="893">
        <f t="shared" si="20"/>
        <v>0.78</v>
      </c>
      <c r="T98" s="893">
        <f t="shared" si="20"/>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3">
      <c r="A99" s="429"/>
      <c r="B99" s="438"/>
      <c r="C99" s="431">
        <f t="shared" si="5"/>
        <v>4</v>
      </c>
      <c r="D99" s="460"/>
      <c r="E99" s="456"/>
      <c r="F99" s="456"/>
      <c r="G99" s="460"/>
      <c r="H99" s="481"/>
      <c r="I99" s="481"/>
      <c r="J99" s="481">
        <v>5</v>
      </c>
      <c r="K99" s="689">
        <f>Periods!H15</f>
        <v>43768</v>
      </c>
      <c r="L99" s="690">
        <f t="shared" ca="1" si="0"/>
        <v>28</v>
      </c>
      <c r="M99" s="497"/>
      <c r="N99" s="465"/>
      <c r="O99" s="615">
        <f t="shared" ref="O99:T99" si="21">O89</f>
        <v>800</v>
      </c>
      <c r="P99" s="887">
        <f t="shared" si="21"/>
        <v>1800</v>
      </c>
      <c r="Q99" s="887">
        <f t="shared" si="21"/>
        <v>2800</v>
      </c>
      <c r="R99" s="892">
        <f t="shared" si="21"/>
        <v>0.52249999999999996</v>
      </c>
      <c r="S99" s="893">
        <f t="shared" si="21"/>
        <v>0.6</v>
      </c>
      <c r="T99" s="893">
        <f t="shared" si="21"/>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3">
      <c r="A100" s="429"/>
      <c r="B100" s="438"/>
      <c r="C100" s="431">
        <f t="shared" si="5"/>
        <v>4</v>
      </c>
      <c r="D100" s="460"/>
      <c r="E100" s="456"/>
      <c r="F100" s="456"/>
      <c r="G100" s="460"/>
      <c r="H100" s="481"/>
      <c r="I100" s="481"/>
      <c r="J100" s="481">
        <v>6</v>
      </c>
      <c r="K100" s="689">
        <f>Periods!H16</f>
        <v>43796</v>
      </c>
      <c r="L100" s="690">
        <f t="shared" ca="1" si="0"/>
        <v>56</v>
      </c>
      <c r="M100" s="497"/>
      <c r="N100" s="465"/>
      <c r="O100" s="615">
        <f t="shared" ref="O100:T100" si="22">O90</f>
        <v>675</v>
      </c>
      <c r="P100" s="887">
        <f t="shared" si="22"/>
        <v>1550</v>
      </c>
      <c r="Q100" s="887">
        <f t="shared" si="22"/>
        <v>2425</v>
      </c>
      <c r="R100" s="892">
        <f t="shared" si="22"/>
        <v>0.49749999999999989</v>
      </c>
      <c r="S100" s="893">
        <f t="shared" si="22"/>
        <v>0.56999999999999995</v>
      </c>
      <c r="T100" s="893">
        <f t="shared" si="22"/>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3">
      <c r="A101" s="429"/>
      <c r="B101" s="438"/>
      <c r="C101" s="431">
        <f t="shared" si="5"/>
        <v>4</v>
      </c>
      <c r="D101" s="460"/>
      <c r="E101" s="456"/>
      <c r="F101" s="456"/>
      <c r="G101" s="460"/>
      <c r="H101" s="481"/>
      <c r="I101" s="481"/>
      <c r="J101" s="481">
        <v>7</v>
      </c>
      <c r="K101" s="689">
        <f>Periods!H17</f>
        <v>43852</v>
      </c>
      <c r="L101" s="690">
        <f t="shared" ca="1" si="0"/>
        <v>39</v>
      </c>
      <c r="M101" s="497"/>
      <c r="N101" s="465"/>
      <c r="O101" s="615">
        <f t="shared" ref="O101:T101" si="23">O91</f>
        <v>350</v>
      </c>
      <c r="P101" s="887">
        <f t="shared" si="23"/>
        <v>900</v>
      </c>
      <c r="Q101" s="887">
        <f t="shared" si="23"/>
        <v>1450</v>
      </c>
      <c r="R101" s="892">
        <f t="shared" si="23"/>
        <v>0.48749999999999999</v>
      </c>
      <c r="S101" s="893">
        <f t="shared" si="23"/>
        <v>0.54</v>
      </c>
      <c r="T101" s="893">
        <f t="shared" si="23"/>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3">
      <c r="A102" s="429"/>
      <c r="B102" s="438"/>
      <c r="C102" s="431">
        <f t="shared" si="5"/>
        <v>4</v>
      </c>
      <c r="D102" s="460"/>
      <c r="E102" s="456"/>
      <c r="F102" s="456"/>
      <c r="G102" s="460"/>
      <c r="H102" s="481"/>
      <c r="I102" s="481"/>
      <c r="J102" s="481">
        <v>8</v>
      </c>
      <c r="K102" s="689">
        <f>Periods!H18</f>
        <v>43891</v>
      </c>
      <c r="L102" s="690">
        <f t="shared" ca="1" si="0"/>
        <v>14</v>
      </c>
      <c r="M102" s="497"/>
      <c r="N102" s="465"/>
      <c r="O102" s="615">
        <f t="shared" ref="O102:T102" si="24">O92</f>
        <v>100</v>
      </c>
      <c r="P102" s="887">
        <f t="shared" si="24"/>
        <v>400</v>
      </c>
      <c r="Q102" s="887">
        <f t="shared" si="24"/>
        <v>700</v>
      </c>
      <c r="R102" s="892">
        <f t="shared" si="24"/>
        <v>0.48249999999999998</v>
      </c>
      <c r="S102" s="893">
        <f t="shared" si="24"/>
        <v>0.52</v>
      </c>
      <c r="T102" s="893">
        <f t="shared" si="24"/>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3">
      <c r="A103" s="429"/>
      <c r="B103" s="438"/>
      <c r="C103" s="431">
        <f t="shared" si="5"/>
        <v>4</v>
      </c>
      <c r="D103" s="460"/>
      <c r="E103" s="456"/>
      <c r="F103" s="456"/>
      <c r="G103" s="460"/>
      <c r="H103" s="481"/>
      <c r="I103" s="537"/>
      <c r="J103" s="537">
        <v>9</v>
      </c>
      <c r="K103" s="737">
        <f>Periods!H19</f>
        <v>43905</v>
      </c>
      <c r="L103" s="760">
        <f t="shared" ca="1" si="0"/>
        <v>20</v>
      </c>
      <c r="M103" s="738"/>
      <c r="N103" s="538"/>
      <c r="O103" s="889">
        <f t="shared" ref="O103:T103" si="25">O93</f>
        <v>12.5</v>
      </c>
      <c r="P103" s="890">
        <f t="shared" si="25"/>
        <v>225</v>
      </c>
      <c r="Q103" s="890">
        <f t="shared" si="25"/>
        <v>438</v>
      </c>
      <c r="R103" s="894">
        <f t="shared" si="25"/>
        <v>0.47249999999999998</v>
      </c>
      <c r="S103" s="895">
        <f t="shared" si="25"/>
        <v>0.5</v>
      </c>
      <c r="T103" s="895">
        <f t="shared" si="25"/>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3">
      <c r="A104" s="429"/>
      <c r="B104" s="438"/>
      <c r="C104" s="431">
        <f t="shared" ref="C104" si="26">INT($C$40)+2</f>
        <v>3</v>
      </c>
      <c r="D104" s="460"/>
      <c r="E104" s="456"/>
      <c r="F104" s="456"/>
      <c r="G104" s="460"/>
      <c r="H104" s="481"/>
      <c r="I104" s="745" t="s">
        <v>879</v>
      </c>
      <c r="J104" s="745">
        <v>0</v>
      </c>
      <c r="K104" s="746">
        <f>Periods!I10</f>
        <v>43560</v>
      </c>
      <c r="L104" s="761">
        <f t="shared" ca="1" si="0"/>
        <v>40</v>
      </c>
      <c r="M104" s="747"/>
      <c r="N104" s="748"/>
      <c r="O104" s="888">
        <f t="shared" ref="O104:T104" si="27">O94</f>
        <v>50</v>
      </c>
      <c r="P104" s="891">
        <f t="shared" si="27"/>
        <v>273</v>
      </c>
      <c r="Q104" s="891">
        <f t="shared" si="27"/>
        <v>335</v>
      </c>
      <c r="R104" s="896">
        <f t="shared" si="27"/>
        <v>0.81</v>
      </c>
      <c r="S104" s="897">
        <f t="shared" si="27"/>
        <v>0.81</v>
      </c>
      <c r="T104" s="897">
        <f t="shared" si="27"/>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3">
      <c r="A105" s="429"/>
      <c r="B105" s="438"/>
      <c r="C105" s="431">
        <f t="shared" si="5"/>
        <v>4</v>
      </c>
      <c r="D105" s="460"/>
      <c r="E105" s="456"/>
      <c r="F105" s="456"/>
      <c r="G105" s="460"/>
      <c r="H105" s="481"/>
      <c r="I105" s="481"/>
      <c r="J105" s="481">
        <v>1</v>
      </c>
      <c r="K105" s="689">
        <f>Periods!I11</f>
        <v>43600</v>
      </c>
      <c r="L105" s="690">
        <f t="shared" ca="1" si="0"/>
        <v>28</v>
      </c>
      <c r="M105" s="497"/>
      <c r="N105" s="465"/>
      <c r="O105" s="615">
        <f t="shared" ref="O105:T105" si="28">O95</f>
        <v>133.25</v>
      </c>
      <c r="P105" s="887">
        <f t="shared" si="28"/>
        <v>530</v>
      </c>
      <c r="Q105" s="887">
        <f t="shared" si="28"/>
        <v>650</v>
      </c>
      <c r="R105" s="892">
        <f t="shared" si="28"/>
        <v>0.81</v>
      </c>
      <c r="S105" s="893">
        <f t="shared" si="28"/>
        <v>0.81</v>
      </c>
      <c r="T105" s="893">
        <f t="shared" si="28"/>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3">
      <c r="A106" s="429"/>
      <c r="B106" s="438"/>
      <c r="C106" s="431">
        <f t="shared" si="5"/>
        <v>4</v>
      </c>
      <c r="D106" s="460"/>
      <c r="E106" s="456"/>
      <c r="F106" s="456"/>
      <c r="G106" s="460"/>
      <c r="H106" s="481"/>
      <c r="I106" s="481"/>
      <c r="J106" s="481">
        <v>2</v>
      </c>
      <c r="K106" s="689">
        <f>Periods!I12</f>
        <v>43628</v>
      </c>
      <c r="L106" s="690">
        <f t="shared" ref="L106:L137" ca="1" si="29">IF(K107-K106&gt;0,K107-K106,OFFSET(K107,-i_p6_len,0)+365-K106)</f>
        <v>56</v>
      </c>
      <c r="M106" s="497"/>
      <c r="N106" s="465"/>
      <c r="O106" s="615">
        <f t="shared" ref="O106:T106" si="30">O96</f>
        <v>217.75</v>
      </c>
      <c r="P106" s="887">
        <f t="shared" si="30"/>
        <v>1193</v>
      </c>
      <c r="Q106" s="887">
        <f t="shared" si="30"/>
        <v>1630</v>
      </c>
      <c r="R106" s="892">
        <f t="shared" si="30"/>
        <v>0.81</v>
      </c>
      <c r="S106" s="893">
        <f t="shared" si="30"/>
        <v>0.81</v>
      </c>
      <c r="T106" s="893">
        <f t="shared" si="30"/>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3">
      <c r="A107" s="429"/>
      <c r="B107" s="438"/>
      <c r="C107" s="431">
        <f t="shared" si="5"/>
        <v>4</v>
      </c>
      <c r="D107" s="460"/>
      <c r="E107" s="456"/>
      <c r="F107" s="456"/>
      <c r="G107" s="460"/>
      <c r="H107" s="481"/>
      <c r="I107" s="481"/>
      <c r="J107" s="481">
        <v>3</v>
      </c>
      <c r="K107" s="689">
        <f>Periods!I13</f>
        <v>43684</v>
      </c>
      <c r="L107" s="690">
        <f t="shared" ca="1" si="29"/>
        <v>49</v>
      </c>
      <c r="M107" s="497"/>
      <c r="N107" s="465"/>
      <c r="O107" s="615">
        <f t="shared" ref="O107:T107" si="31">O97</f>
        <v>275</v>
      </c>
      <c r="P107" s="887">
        <f t="shared" si="31"/>
        <v>1431</v>
      </c>
      <c r="Q107" s="887">
        <f t="shared" si="31"/>
        <v>3429</v>
      </c>
      <c r="R107" s="892">
        <f t="shared" si="31"/>
        <v>0.8</v>
      </c>
      <c r="S107" s="893">
        <f t="shared" si="31"/>
        <v>0.8</v>
      </c>
      <c r="T107" s="893">
        <f t="shared" si="31"/>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3">
      <c r="A108" s="429"/>
      <c r="B108" s="438"/>
      <c r="C108" s="431">
        <f t="shared" si="5"/>
        <v>4</v>
      </c>
      <c r="D108" s="460"/>
      <c r="E108" s="456"/>
      <c r="F108" s="456"/>
      <c r="G108" s="460"/>
      <c r="H108" s="481"/>
      <c r="I108" s="481"/>
      <c r="J108" s="481">
        <v>4</v>
      </c>
      <c r="K108" s="689">
        <f>Periods!I14</f>
        <v>43733</v>
      </c>
      <c r="L108" s="690">
        <f t="shared" ca="1" si="29"/>
        <v>35</v>
      </c>
      <c r="M108" s="497"/>
      <c r="N108" s="465"/>
      <c r="O108" s="615">
        <f t="shared" ref="O108:T108" si="32">O98</f>
        <v>325</v>
      </c>
      <c r="P108" s="887">
        <f t="shared" si="32"/>
        <v>1652</v>
      </c>
      <c r="Q108" s="887">
        <f t="shared" si="32"/>
        <v>5252</v>
      </c>
      <c r="R108" s="892">
        <f t="shared" si="32"/>
        <v>0.78</v>
      </c>
      <c r="S108" s="893">
        <f t="shared" si="32"/>
        <v>0.78</v>
      </c>
      <c r="T108" s="893">
        <f t="shared" si="32"/>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3">
      <c r="A109" s="429"/>
      <c r="B109" s="438"/>
      <c r="C109" s="431">
        <f t="shared" si="5"/>
        <v>4</v>
      </c>
      <c r="D109" s="460"/>
      <c r="E109" s="456"/>
      <c r="F109" s="456"/>
      <c r="G109" s="460"/>
      <c r="H109" s="481"/>
      <c r="I109" s="481"/>
      <c r="J109" s="481">
        <v>5</v>
      </c>
      <c r="K109" s="689">
        <f>Periods!I15</f>
        <v>43768</v>
      </c>
      <c r="L109" s="690">
        <f t="shared" ca="1" si="29"/>
        <v>28</v>
      </c>
      <c r="M109" s="497"/>
      <c r="N109" s="465"/>
      <c r="O109" s="615">
        <f t="shared" ref="O109:T109" si="33">O99</f>
        <v>800</v>
      </c>
      <c r="P109" s="887">
        <f t="shared" si="33"/>
        <v>1800</v>
      </c>
      <c r="Q109" s="887">
        <f t="shared" si="33"/>
        <v>2800</v>
      </c>
      <c r="R109" s="892">
        <f t="shared" si="33"/>
        <v>0.52249999999999996</v>
      </c>
      <c r="S109" s="893">
        <f t="shared" si="33"/>
        <v>0.6</v>
      </c>
      <c r="T109" s="893">
        <f t="shared" si="33"/>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3">
      <c r="A110" s="429"/>
      <c r="B110" s="438"/>
      <c r="C110" s="431">
        <f t="shared" si="5"/>
        <v>4</v>
      </c>
      <c r="D110" s="460"/>
      <c r="E110" s="456"/>
      <c r="F110" s="456"/>
      <c r="G110" s="460"/>
      <c r="H110" s="481"/>
      <c r="I110" s="481"/>
      <c r="J110" s="481">
        <v>6</v>
      </c>
      <c r="K110" s="689">
        <f>Periods!I16</f>
        <v>43796</v>
      </c>
      <c r="L110" s="690">
        <f t="shared" ca="1" si="29"/>
        <v>56</v>
      </c>
      <c r="M110" s="497"/>
      <c r="N110" s="465"/>
      <c r="O110" s="615">
        <f t="shared" ref="O110:T110" si="34">O100</f>
        <v>675</v>
      </c>
      <c r="P110" s="887">
        <f t="shared" si="34"/>
        <v>1550</v>
      </c>
      <c r="Q110" s="887">
        <f t="shared" si="34"/>
        <v>2425</v>
      </c>
      <c r="R110" s="892">
        <f t="shared" si="34"/>
        <v>0.49749999999999989</v>
      </c>
      <c r="S110" s="893">
        <f t="shared" si="34"/>
        <v>0.56999999999999995</v>
      </c>
      <c r="T110" s="893">
        <f t="shared" si="34"/>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3">
      <c r="A111" s="429"/>
      <c r="B111" s="438"/>
      <c r="C111" s="431">
        <f t="shared" si="5"/>
        <v>4</v>
      </c>
      <c r="D111" s="460"/>
      <c r="E111" s="456"/>
      <c r="F111" s="456"/>
      <c r="G111" s="460"/>
      <c r="H111" s="481"/>
      <c r="I111" s="481"/>
      <c r="J111" s="481">
        <v>7</v>
      </c>
      <c r="K111" s="689">
        <f>Periods!I17</f>
        <v>43852</v>
      </c>
      <c r="L111" s="690">
        <f t="shared" ca="1" si="29"/>
        <v>39</v>
      </c>
      <c r="M111" s="497"/>
      <c r="N111" s="465"/>
      <c r="O111" s="615">
        <f t="shared" ref="O111:T111" si="35">O101</f>
        <v>350</v>
      </c>
      <c r="P111" s="887">
        <f t="shared" si="35"/>
        <v>900</v>
      </c>
      <c r="Q111" s="887">
        <f t="shared" si="35"/>
        <v>1450</v>
      </c>
      <c r="R111" s="892">
        <f t="shared" si="35"/>
        <v>0.48749999999999999</v>
      </c>
      <c r="S111" s="893">
        <f t="shared" si="35"/>
        <v>0.54</v>
      </c>
      <c r="T111" s="893">
        <f t="shared" si="35"/>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3">
      <c r="A112" s="429"/>
      <c r="B112" s="438"/>
      <c r="C112" s="431">
        <f t="shared" si="5"/>
        <v>4</v>
      </c>
      <c r="D112" s="460"/>
      <c r="E112" s="456"/>
      <c r="F112" s="456"/>
      <c r="G112" s="460"/>
      <c r="H112" s="481"/>
      <c r="I112" s="481"/>
      <c r="J112" s="481">
        <v>8</v>
      </c>
      <c r="K112" s="689">
        <f>Periods!I18</f>
        <v>43891</v>
      </c>
      <c r="L112" s="690">
        <f t="shared" ca="1" si="29"/>
        <v>14</v>
      </c>
      <c r="M112" s="497"/>
      <c r="N112" s="465"/>
      <c r="O112" s="615">
        <f t="shared" ref="O112:T112" si="36">O102</f>
        <v>100</v>
      </c>
      <c r="P112" s="887">
        <f t="shared" si="36"/>
        <v>400</v>
      </c>
      <c r="Q112" s="887">
        <f t="shared" si="36"/>
        <v>700</v>
      </c>
      <c r="R112" s="892">
        <f t="shared" si="36"/>
        <v>0.48249999999999998</v>
      </c>
      <c r="S112" s="893">
        <f t="shared" si="36"/>
        <v>0.52</v>
      </c>
      <c r="T112" s="893">
        <f t="shared" si="36"/>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3">
      <c r="A113" s="429"/>
      <c r="B113" s="438"/>
      <c r="C113" s="431">
        <f t="shared" si="5"/>
        <v>4</v>
      </c>
      <c r="D113" s="460"/>
      <c r="E113" s="456"/>
      <c r="F113" s="456"/>
      <c r="G113" s="460"/>
      <c r="H113" s="481"/>
      <c r="I113" s="537"/>
      <c r="J113" s="537">
        <v>9</v>
      </c>
      <c r="K113" s="737">
        <f>Periods!I19</f>
        <v>43905</v>
      </c>
      <c r="L113" s="760">
        <f t="shared" ca="1" si="29"/>
        <v>20</v>
      </c>
      <c r="M113" s="738"/>
      <c r="N113" s="538"/>
      <c r="O113" s="889">
        <f t="shared" ref="O113:T113" si="37">O103</f>
        <v>12.5</v>
      </c>
      <c r="P113" s="890">
        <f t="shared" si="37"/>
        <v>225</v>
      </c>
      <c r="Q113" s="890">
        <f t="shared" si="37"/>
        <v>438</v>
      </c>
      <c r="R113" s="894">
        <f t="shared" si="37"/>
        <v>0.47249999999999998</v>
      </c>
      <c r="S113" s="895">
        <f t="shared" si="37"/>
        <v>0.5</v>
      </c>
      <c r="T113" s="895">
        <f t="shared" si="37"/>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3">
      <c r="A114" s="429"/>
      <c r="B114" s="438"/>
      <c r="C114" s="431">
        <f t="shared" ref="C114" si="38">INT($C$40)+2</f>
        <v>3</v>
      </c>
      <c r="D114" s="460"/>
      <c r="E114" s="456"/>
      <c r="F114" s="456"/>
      <c r="G114" s="460"/>
      <c r="H114" s="481"/>
      <c r="I114" s="745" t="s">
        <v>880</v>
      </c>
      <c r="J114" s="745">
        <v>0</v>
      </c>
      <c r="K114" s="746">
        <f>Periods!J10</f>
        <v>43579</v>
      </c>
      <c r="L114" s="761">
        <f t="shared" ca="1" si="29"/>
        <v>31</v>
      </c>
      <c r="M114" s="747"/>
      <c r="N114" s="748"/>
      <c r="O114" s="888">
        <f t="shared" ref="O114:T114" si="39">O104</f>
        <v>50</v>
      </c>
      <c r="P114" s="891">
        <f t="shared" si="39"/>
        <v>273</v>
      </c>
      <c r="Q114" s="891">
        <f t="shared" si="39"/>
        <v>335</v>
      </c>
      <c r="R114" s="896">
        <f t="shared" si="39"/>
        <v>0.81</v>
      </c>
      <c r="S114" s="897">
        <f t="shared" si="39"/>
        <v>0.81</v>
      </c>
      <c r="T114" s="897">
        <f t="shared" si="39"/>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3">
      <c r="A115" s="429"/>
      <c r="B115" s="438"/>
      <c r="C115" s="431">
        <f t="shared" si="5"/>
        <v>4</v>
      </c>
      <c r="D115" s="460"/>
      <c r="E115" s="456"/>
      <c r="F115" s="456"/>
      <c r="G115" s="460"/>
      <c r="H115" s="481"/>
      <c r="I115" s="481"/>
      <c r="J115" s="481">
        <v>1</v>
      </c>
      <c r="K115" s="689">
        <f>Periods!J11</f>
        <v>43610</v>
      </c>
      <c r="L115" s="690">
        <f t="shared" ca="1" si="29"/>
        <v>26</v>
      </c>
      <c r="M115" s="497"/>
      <c r="N115" s="465"/>
      <c r="O115" s="615">
        <f t="shared" ref="O115:T115" si="40">O105</f>
        <v>133.25</v>
      </c>
      <c r="P115" s="887">
        <f t="shared" si="40"/>
        <v>530</v>
      </c>
      <c r="Q115" s="887">
        <f t="shared" si="40"/>
        <v>650</v>
      </c>
      <c r="R115" s="892">
        <f t="shared" si="40"/>
        <v>0.81</v>
      </c>
      <c r="S115" s="893">
        <f t="shared" si="40"/>
        <v>0.81</v>
      </c>
      <c r="T115" s="893">
        <f t="shared" si="40"/>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3">
      <c r="A116" s="429"/>
      <c r="B116" s="438"/>
      <c r="C116" s="431">
        <f t="shared" si="5"/>
        <v>4</v>
      </c>
      <c r="D116" s="460"/>
      <c r="E116" s="456"/>
      <c r="F116" s="456"/>
      <c r="G116" s="460"/>
      <c r="H116" s="481"/>
      <c r="I116" s="481"/>
      <c r="J116" s="481">
        <v>2</v>
      </c>
      <c r="K116" s="689">
        <f>Periods!J12</f>
        <v>43636</v>
      </c>
      <c r="L116" s="690">
        <f t="shared" ca="1" si="29"/>
        <v>48</v>
      </c>
      <c r="M116" s="497"/>
      <c r="N116" s="465"/>
      <c r="O116" s="615">
        <f t="shared" ref="O116:T116" si="41">O106</f>
        <v>217.75</v>
      </c>
      <c r="P116" s="887">
        <f t="shared" si="41"/>
        <v>1193</v>
      </c>
      <c r="Q116" s="887">
        <f t="shared" si="41"/>
        <v>1630</v>
      </c>
      <c r="R116" s="892">
        <f t="shared" si="41"/>
        <v>0.81</v>
      </c>
      <c r="S116" s="893">
        <f t="shared" si="41"/>
        <v>0.81</v>
      </c>
      <c r="T116" s="893">
        <f t="shared" si="41"/>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3">
      <c r="A117" s="429"/>
      <c r="B117" s="438"/>
      <c r="C117" s="431">
        <f t="shared" si="5"/>
        <v>4</v>
      </c>
      <c r="D117" s="460"/>
      <c r="E117" s="456"/>
      <c r="F117" s="456"/>
      <c r="G117" s="460"/>
      <c r="H117" s="481"/>
      <c r="I117" s="481"/>
      <c r="J117" s="481">
        <v>3</v>
      </c>
      <c r="K117" s="689">
        <f>Periods!J13</f>
        <v>43684</v>
      </c>
      <c r="L117" s="690">
        <f t="shared" ca="1" si="29"/>
        <v>49</v>
      </c>
      <c r="M117" s="497"/>
      <c r="N117" s="465"/>
      <c r="O117" s="615">
        <f t="shared" ref="O117:T117" si="42">O107</f>
        <v>275</v>
      </c>
      <c r="P117" s="887">
        <f t="shared" si="42"/>
        <v>1431</v>
      </c>
      <c r="Q117" s="887">
        <f t="shared" si="42"/>
        <v>3429</v>
      </c>
      <c r="R117" s="892">
        <f t="shared" si="42"/>
        <v>0.8</v>
      </c>
      <c r="S117" s="893">
        <f t="shared" si="42"/>
        <v>0.8</v>
      </c>
      <c r="T117" s="893">
        <f t="shared" si="42"/>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3">
      <c r="A118" s="429"/>
      <c r="B118" s="438"/>
      <c r="C118" s="431">
        <f t="shared" si="5"/>
        <v>4</v>
      </c>
      <c r="D118" s="460"/>
      <c r="E118" s="456"/>
      <c r="F118" s="456"/>
      <c r="G118" s="460"/>
      <c r="H118" s="481"/>
      <c r="I118" s="481"/>
      <c r="J118" s="481">
        <v>4</v>
      </c>
      <c r="K118" s="689">
        <f>Periods!J14</f>
        <v>43733</v>
      </c>
      <c r="L118" s="690">
        <f t="shared" ca="1" si="29"/>
        <v>35</v>
      </c>
      <c r="M118" s="497"/>
      <c r="N118" s="465"/>
      <c r="O118" s="615">
        <f t="shared" ref="O118:T118" si="43">O108</f>
        <v>325</v>
      </c>
      <c r="P118" s="887">
        <f t="shared" si="43"/>
        <v>1652</v>
      </c>
      <c r="Q118" s="887">
        <f t="shared" si="43"/>
        <v>5252</v>
      </c>
      <c r="R118" s="892">
        <f t="shared" si="43"/>
        <v>0.78</v>
      </c>
      <c r="S118" s="893">
        <f t="shared" si="43"/>
        <v>0.78</v>
      </c>
      <c r="T118" s="893">
        <f t="shared" si="43"/>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3">
      <c r="A119" s="429"/>
      <c r="B119" s="438"/>
      <c r="C119" s="431">
        <f t="shared" si="5"/>
        <v>4</v>
      </c>
      <c r="D119" s="460"/>
      <c r="E119" s="456"/>
      <c r="F119" s="456"/>
      <c r="G119" s="460"/>
      <c r="H119" s="481"/>
      <c r="I119" s="481"/>
      <c r="J119" s="481">
        <v>5</v>
      </c>
      <c r="K119" s="689">
        <f>Periods!J15</f>
        <v>43768</v>
      </c>
      <c r="L119" s="690">
        <f t="shared" ca="1" si="29"/>
        <v>28</v>
      </c>
      <c r="M119" s="497"/>
      <c r="N119" s="465"/>
      <c r="O119" s="615">
        <f t="shared" ref="O119:T119" si="44">O109</f>
        <v>800</v>
      </c>
      <c r="P119" s="887">
        <f t="shared" si="44"/>
        <v>1800</v>
      </c>
      <c r="Q119" s="887">
        <f t="shared" si="44"/>
        <v>2800</v>
      </c>
      <c r="R119" s="892">
        <f t="shared" si="44"/>
        <v>0.52249999999999996</v>
      </c>
      <c r="S119" s="893">
        <f t="shared" si="44"/>
        <v>0.6</v>
      </c>
      <c r="T119" s="893">
        <f t="shared" si="44"/>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3">
      <c r="A120" s="429"/>
      <c r="B120" s="438"/>
      <c r="C120" s="431">
        <f t="shared" si="5"/>
        <v>4</v>
      </c>
      <c r="D120" s="460"/>
      <c r="E120" s="456"/>
      <c r="F120" s="456"/>
      <c r="G120" s="460"/>
      <c r="H120" s="481"/>
      <c r="I120" s="481"/>
      <c r="J120" s="481">
        <v>6</v>
      </c>
      <c r="K120" s="689">
        <f>Periods!J16</f>
        <v>43796</v>
      </c>
      <c r="L120" s="690">
        <f t="shared" ca="1" si="29"/>
        <v>56</v>
      </c>
      <c r="M120" s="497"/>
      <c r="N120" s="465"/>
      <c r="O120" s="615">
        <f t="shared" ref="O120:T120" si="45">O110</f>
        <v>675</v>
      </c>
      <c r="P120" s="887">
        <f t="shared" si="45"/>
        <v>1550</v>
      </c>
      <c r="Q120" s="887">
        <f t="shared" si="45"/>
        <v>2425</v>
      </c>
      <c r="R120" s="892">
        <f t="shared" si="45"/>
        <v>0.49749999999999989</v>
      </c>
      <c r="S120" s="893">
        <f t="shared" si="45"/>
        <v>0.56999999999999995</v>
      </c>
      <c r="T120" s="893">
        <f t="shared" si="45"/>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3">
      <c r="A121" s="429"/>
      <c r="B121" s="438"/>
      <c r="C121" s="431">
        <f t="shared" si="5"/>
        <v>4</v>
      </c>
      <c r="D121" s="460"/>
      <c r="E121" s="456"/>
      <c r="F121" s="456"/>
      <c r="G121" s="460"/>
      <c r="H121" s="481"/>
      <c r="I121" s="481"/>
      <c r="J121" s="481">
        <v>7</v>
      </c>
      <c r="K121" s="689">
        <f>Periods!J17</f>
        <v>43852</v>
      </c>
      <c r="L121" s="690">
        <f t="shared" ca="1" si="29"/>
        <v>39</v>
      </c>
      <c r="M121" s="497"/>
      <c r="N121" s="465"/>
      <c r="O121" s="615">
        <f t="shared" ref="O121:T121" si="46">O111</f>
        <v>350</v>
      </c>
      <c r="P121" s="887">
        <f t="shared" si="46"/>
        <v>900</v>
      </c>
      <c r="Q121" s="887">
        <f t="shared" si="46"/>
        <v>1450</v>
      </c>
      <c r="R121" s="892">
        <f t="shared" si="46"/>
        <v>0.48749999999999999</v>
      </c>
      <c r="S121" s="893">
        <f t="shared" si="46"/>
        <v>0.54</v>
      </c>
      <c r="T121" s="893">
        <f t="shared" si="46"/>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3">
      <c r="A122" s="429"/>
      <c r="B122" s="438"/>
      <c r="C122" s="431">
        <f t="shared" si="5"/>
        <v>4</v>
      </c>
      <c r="D122" s="460"/>
      <c r="E122" s="456"/>
      <c r="F122" s="456"/>
      <c r="G122" s="460"/>
      <c r="H122" s="481"/>
      <c r="I122" s="481"/>
      <c r="J122" s="481">
        <v>8</v>
      </c>
      <c r="K122" s="689">
        <f>Periods!J18</f>
        <v>43891</v>
      </c>
      <c r="L122" s="690">
        <f t="shared" ca="1" si="29"/>
        <v>35</v>
      </c>
      <c r="M122" s="497"/>
      <c r="N122" s="465"/>
      <c r="O122" s="615">
        <f t="shared" ref="O122:T122" si="47">O112</f>
        <v>100</v>
      </c>
      <c r="P122" s="887">
        <f t="shared" si="47"/>
        <v>400</v>
      </c>
      <c r="Q122" s="887">
        <f t="shared" si="47"/>
        <v>700</v>
      </c>
      <c r="R122" s="892">
        <f t="shared" si="47"/>
        <v>0.48249999999999998</v>
      </c>
      <c r="S122" s="893">
        <f t="shared" si="47"/>
        <v>0.52</v>
      </c>
      <c r="T122" s="893">
        <f t="shared" si="47"/>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3">
      <c r="A123" s="429"/>
      <c r="B123" s="438"/>
      <c r="C123" s="431">
        <f t="shared" si="5"/>
        <v>4</v>
      </c>
      <c r="D123" s="460"/>
      <c r="E123" s="456"/>
      <c r="F123" s="456"/>
      <c r="G123" s="460"/>
      <c r="H123" s="481"/>
      <c r="I123" s="537"/>
      <c r="J123" s="537">
        <v>9</v>
      </c>
      <c r="K123" s="737">
        <f>Periods!J19</f>
        <v>43926</v>
      </c>
      <c r="L123" s="760">
        <f t="shared" ca="1" si="29"/>
        <v>18</v>
      </c>
      <c r="M123" s="738"/>
      <c r="N123" s="538"/>
      <c r="O123" s="889">
        <f t="shared" ref="O123:T123" si="48">O113</f>
        <v>12.5</v>
      </c>
      <c r="P123" s="890">
        <f t="shared" si="48"/>
        <v>225</v>
      </c>
      <c r="Q123" s="890">
        <f t="shared" si="48"/>
        <v>438</v>
      </c>
      <c r="R123" s="894">
        <f t="shared" si="48"/>
        <v>0.47249999999999998</v>
      </c>
      <c r="S123" s="895">
        <f t="shared" si="48"/>
        <v>0.5</v>
      </c>
      <c r="T123" s="895">
        <f t="shared" si="48"/>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3">
      <c r="A124" s="429"/>
      <c r="B124" s="438"/>
      <c r="C124" s="431">
        <f t="shared" ref="C124" si="49">INT($C$40)+2</f>
        <v>3</v>
      </c>
      <c r="D124" s="460"/>
      <c r="E124" s="456"/>
      <c r="F124" s="456"/>
      <c r="G124" s="460"/>
      <c r="H124" s="481"/>
      <c r="I124" s="745" t="s">
        <v>881</v>
      </c>
      <c r="J124" s="745">
        <v>0</v>
      </c>
      <c r="K124" s="746">
        <f>Periods!K10</f>
        <v>43579</v>
      </c>
      <c r="L124" s="761">
        <f t="shared" ca="1" si="29"/>
        <v>31</v>
      </c>
      <c r="M124" s="747"/>
      <c r="N124" s="748"/>
      <c r="O124" s="888">
        <f t="shared" ref="O124:T124" si="50">O114</f>
        <v>50</v>
      </c>
      <c r="P124" s="891">
        <f t="shared" si="50"/>
        <v>273</v>
      </c>
      <c r="Q124" s="891">
        <f t="shared" si="50"/>
        <v>335</v>
      </c>
      <c r="R124" s="896">
        <f t="shared" si="50"/>
        <v>0.81</v>
      </c>
      <c r="S124" s="897">
        <f t="shared" si="50"/>
        <v>0.81</v>
      </c>
      <c r="T124" s="897">
        <f t="shared" si="50"/>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3">
      <c r="A125" s="429"/>
      <c r="B125" s="438"/>
      <c r="C125" s="431">
        <f t="shared" si="5"/>
        <v>4</v>
      </c>
      <c r="D125" s="460"/>
      <c r="E125" s="456"/>
      <c r="F125" s="456"/>
      <c r="G125" s="460"/>
      <c r="H125" s="481"/>
      <c r="I125" s="481"/>
      <c r="J125" s="481">
        <v>1</v>
      </c>
      <c r="K125" s="689">
        <f>Periods!K11</f>
        <v>43610</v>
      </c>
      <c r="L125" s="690">
        <f t="shared" ca="1" si="29"/>
        <v>26</v>
      </c>
      <c r="M125" s="497"/>
      <c r="N125" s="465"/>
      <c r="O125" s="615">
        <f t="shared" ref="O125:T125" si="51">O115</f>
        <v>133.25</v>
      </c>
      <c r="P125" s="887">
        <f t="shared" si="51"/>
        <v>530</v>
      </c>
      <c r="Q125" s="887">
        <f t="shared" si="51"/>
        <v>650</v>
      </c>
      <c r="R125" s="892">
        <f t="shared" si="51"/>
        <v>0.81</v>
      </c>
      <c r="S125" s="893">
        <f t="shared" si="51"/>
        <v>0.81</v>
      </c>
      <c r="T125" s="893">
        <f t="shared" si="51"/>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3">
      <c r="A126" s="429"/>
      <c r="B126" s="438"/>
      <c r="C126" s="431">
        <f t="shared" si="5"/>
        <v>4</v>
      </c>
      <c r="D126" s="460"/>
      <c r="E126" s="456"/>
      <c r="F126" s="456"/>
      <c r="G126" s="460"/>
      <c r="H126" s="481"/>
      <c r="I126" s="481"/>
      <c r="J126" s="481">
        <v>2</v>
      </c>
      <c r="K126" s="689">
        <f>Periods!K12</f>
        <v>43636</v>
      </c>
      <c r="L126" s="690">
        <f t="shared" ca="1" si="29"/>
        <v>48</v>
      </c>
      <c r="M126" s="497"/>
      <c r="N126" s="465"/>
      <c r="O126" s="615">
        <f t="shared" ref="O126:T126" si="52">O116</f>
        <v>217.75</v>
      </c>
      <c r="P126" s="887">
        <f t="shared" si="52"/>
        <v>1193</v>
      </c>
      <c r="Q126" s="887">
        <f t="shared" si="52"/>
        <v>1630</v>
      </c>
      <c r="R126" s="892">
        <f t="shared" si="52"/>
        <v>0.81</v>
      </c>
      <c r="S126" s="893">
        <f t="shared" si="52"/>
        <v>0.81</v>
      </c>
      <c r="T126" s="893">
        <f t="shared" si="52"/>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3">
      <c r="A127" s="429"/>
      <c r="B127" s="438"/>
      <c r="C127" s="431">
        <f t="shared" si="5"/>
        <v>4</v>
      </c>
      <c r="D127" s="460"/>
      <c r="E127" s="456"/>
      <c r="F127" s="456"/>
      <c r="G127" s="460"/>
      <c r="H127" s="481"/>
      <c r="I127" s="481"/>
      <c r="J127" s="481">
        <v>3</v>
      </c>
      <c r="K127" s="689">
        <f>Periods!K13</f>
        <v>43684</v>
      </c>
      <c r="L127" s="690">
        <f t="shared" ca="1" si="29"/>
        <v>49</v>
      </c>
      <c r="M127" s="497"/>
      <c r="N127" s="465"/>
      <c r="O127" s="615">
        <f t="shared" ref="O127:T127" si="53">O117</f>
        <v>275</v>
      </c>
      <c r="P127" s="887">
        <f t="shared" si="53"/>
        <v>1431</v>
      </c>
      <c r="Q127" s="887">
        <f t="shared" si="53"/>
        <v>3429</v>
      </c>
      <c r="R127" s="892">
        <f t="shared" si="53"/>
        <v>0.8</v>
      </c>
      <c r="S127" s="893">
        <f t="shared" si="53"/>
        <v>0.8</v>
      </c>
      <c r="T127" s="893">
        <f t="shared" si="53"/>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3">
      <c r="A128" s="429"/>
      <c r="B128" s="438"/>
      <c r="C128" s="431">
        <f t="shared" si="5"/>
        <v>4</v>
      </c>
      <c r="D128" s="460"/>
      <c r="E128" s="456"/>
      <c r="F128" s="456"/>
      <c r="G128" s="460"/>
      <c r="H128" s="481"/>
      <c r="I128" s="481"/>
      <c r="J128" s="481">
        <v>4</v>
      </c>
      <c r="K128" s="689">
        <f>Periods!K14</f>
        <v>43733</v>
      </c>
      <c r="L128" s="690">
        <f t="shared" ca="1" si="29"/>
        <v>35</v>
      </c>
      <c r="M128" s="497"/>
      <c r="N128" s="465"/>
      <c r="O128" s="615">
        <f t="shared" ref="O128:T128" si="54">O118</f>
        <v>325</v>
      </c>
      <c r="P128" s="887">
        <f t="shared" si="54"/>
        <v>1652</v>
      </c>
      <c r="Q128" s="887">
        <f t="shared" si="54"/>
        <v>5252</v>
      </c>
      <c r="R128" s="892">
        <f t="shared" si="54"/>
        <v>0.78</v>
      </c>
      <c r="S128" s="893">
        <f t="shared" si="54"/>
        <v>0.78</v>
      </c>
      <c r="T128" s="893">
        <f t="shared" si="54"/>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3">
      <c r="A129" s="429"/>
      <c r="B129" s="438"/>
      <c r="C129" s="431">
        <f t="shared" si="5"/>
        <v>4</v>
      </c>
      <c r="D129" s="460"/>
      <c r="E129" s="456"/>
      <c r="F129" s="456"/>
      <c r="G129" s="460"/>
      <c r="H129" s="481"/>
      <c r="I129" s="481"/>
      <c r="J129" s="481">
        <v>5</v>
      </c>
      <c r="K129" s="689">
        <f>Periods!K15</f>
        <v>43768</v>
      </c>
      <c r="L129" s="690">
        <f t="shared" ca="1" si="29"/>
        <v>28</v>
      </c>
      <c r="M129" s="497"/>
      <c r="N129" s="465"/>
      <c r="O129" s="615">
        <f t="shared" ref="O129:T129" si="55">O119</f>
        <v>800</v>
      </c>
      <c r="P129" s="887">
        <f t="shared" si="55"/>
        <v>1800</v>
      </c>
      <c r="Q129" s="887">
        <f t="shared" si="55"/>
        <v>2800</v>
      </c>
      <c r="R129" s="892">
        <f t="shared" si="55"/>
        <v>0.52249999999999996</v>
      </c>
      <c r="S129" s="893">
        <f t="shared" si="55"/>
        <v>0.6</v>
      </c>
      <c r="T129" s="893">
        <f t="shared" si="55"/>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3">
      <c r="A130" s="429"/>
      <c r="B130" s="438"/>
      <c r="C130" s="431">
        <f t="shared" si="5"/>
        <v>4</v>
      </c>
      <c r="D130" s="460"/>
      <c r="E130" s="456"/>
      <c r="F130" s="456"/>
      <c r="G130" s="460"/>
      <c r="H130" s="481"/>
      <c r="I130" s="481"/>
      <c r="J130" s="481">
        <v>6</v>
      </c>
      <c r="K130" s="689">
        <f>Periods!K16</f>
        <v>43796</v>
      </c>
      <c r="L130" s="690">
        <f t="shared" ca="1" si="29"/>
        <v>56</v>
      </c>
      <c r="M130" s="497"/>
      <c r="N130" s="465"/>
      <c r="O130" s="615">
        <f t="shared" ref="O130:T130" si="56">O120</f>
        <v>675</v>
      </c>
      <c r="P130" s="887">
        <f t="shared" si="56"/>
        <v>1550</v>
      </c>
      <c r="Q130" s="887">
        <f t="shared" si="56"/>
        <v>2425</v>
      </c>
      <c r="R130" s="892">
        <f t="shared" si="56"/>
        <v>0.49749999999999989</v>
      </c>
      <c r="S130" s="893">
        <f t="shared" si="56"/>
        <v>0.56999999999999995</v>
      </c>
      <c r="T130" s="893">
        <f t="shared" si="56"/>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3">
      <c r="A131" s="429"/>
      <c r="B131" s="438"/>
      <c r="C131" s="431">
        <f t="shared" si="5"/>
        <v>4</v>
      </c>
      <c r="D131" s="460"/>
      <c r="E131" s="456"/>
      <c r="F131" s="456"/>
      <c r="G131" s="460"/>
      <c r="H131" s="481"/>
      <c r="I131" s="481"/>
      <c r="J131" s="481">
        <v>7</v>
      </c>
      <c r="K131" s="689">
        <f>Periods!K17</f>
        <v>43852</v>
      </c>
      <c r="L131" s="690">
        <f t="shared" ca="1" si="29"/>
        <v>39</v>
      </c>
      <c r="M131" s="497"/>
      <c r="N131" s="465"/>
      <c r="O131" s="615">
        <f t="shared" ref="O131:T131" si="57">O121</f>
        <v>350</v>
      </c>
      <c r="P131" s="887">
        <f t="shared" si="57"/>
        <v>900</v>
      </c>
      <c r="Q131" s="887">
        <f t="shared" si="57"/>
        <v>1450</v>
      </c>
      <c r="R131" s="892">
        <f t="shared" si="57"/>
        <v>0.48749999999999999</v>
      </c>
      <c r="S131" s="893">
        <f t="shared" si="57"/>
        <v>0.54</v>
      </c>
      <c r="T131" s="893">
        <f t="shared" si="57"/>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3">
      <c r="A132" s="429"/>
      <c r="B132" s="438"/>
      <c r="C132" s="431">
        <f t="shared" si="5"/>
        <v>4</v>
      </c>
      <c r="D132" s="460"/>
      <c r="E132" s="456"/>
      <c r="F132" s="456"/>
      <c r="G132" s="460"/>
      <c r="H132" s="481"/>
      <c r="I132" s="481"/>
      <c r="J132" s="481">
        <v>8</v>
      </c>
      <c r="K132" s="689">
        <f>Periods!K18</f>
        <v>43891</v>
      </c>
      <c r="L132" s="690">
        <f t="shared" ca="1" si="29"/>
        <v>35</v>
      </c>
      <c r="M132" s="497"/>
      <c r="N132" s="465"/>
      <c r="O132" s="615">
        <f t="shared" ref="O132:T132" si="58">O122</f>
        <v>100</v>
      </c>
      <c r="P132" s="887">
        <f t="shared" si="58"/>
        <v>400</v>
      </c>
      <c r="Q132" s="887">
        <f t="shared" si="58"/>
        <v>700</v>
      </c>
      <c r="R132" s="892">
        <f t="shared" si="58"/>
        <v>0.48249999999999998</v>
      </c>
      <c r="S132" s="893">
        <f t="shared" si="58"/>
        <v>0.52</v>
      </c>
      <c r="T132" s="893">
        <f t="shared" si="58"/>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3">
      <c r="A133" s="429"/>
      <c r="B133" s="438"/>
      <c r="C133" s="431">
        <f t="shared" si="5"/>
        <v>4</v>
      </c>
      <c r="D133" s="460"/>
      <c r="E133" s="456"/>
      <c r="F133" s="456"/>
      <c r="G133" s="460"/>
      <c r="H133" s="481"/>
      <c r="I133" s="537"/>
      <c r="J133" s="537">
        <v>9</v>
      </c>
      <c r="K133" s="737">
        <f>Periods!K19</f>
        <v>43926</v>
      </c>
      <c r="L133" s="760">
        <f t="shared" ca="1" si="29"/>
        <v>18</v>
      </c>
      <c r="M133" s="738"/>
      <c r="N133" s="538"/>
      <c r="O133" s="889">
        <f t="shared" ref="O133:T133" si="59">O123</f>
        <v>12.5</v>
      </c>
      <c r="P133" s="890">
        <f t="shared" si="59"/>
        <v>225</v>
      </c>
      <c r="Q133" s="890">
        <f t="shared" si="59"/>
        <v>438</v>
      </c>
      <c r="R133" s="894">
        <f t="shared" si="59"/>
        <v>0.47249999999999998</v>
      </c>
      <c r="S133" s="895">
        <f t="shared" si="59"/>
        <v>0.5</v>
      </c>
      <c r="T133" s="895">
        <f t="shared" si="59"/>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3">
      <c r="A134" s="429"/>
      <c r="B134" s="438"/>
      <c r="C134" s="431">
        <f t="shared" ref="C134" si="60">INT($C$40)+2</f>
        <v>3</v>
      </c>
      <c r="D134" s="460"/>
      <c r="E134" s="456"/>
      <c r="F134" s="456"/>
      <c r="G134" s="460"/>
      <c r="H134" s="481"/>
      <c r="I134" s="745" t="s">
        <v>882</v>
      </c>
      <c r="J134" s="745">
        <v>0</v>
      </c>
      <c r="K134" s="746">
        <f>Periods!L10</f>
        <v>43579</v>
      </c>
      <c r="L134" s="761">
        <f t="shared" ca="1" si="29"/>
        <v>31</v>
      </c>
      <c r="M134" s="747"/>
      <c r="N134" s="748"/>
      <c r="O134" s="888">
        <f t="shared" ref="O134:T134" si="61">O124</f>
        <v>50</v>
      </c>
      <c r="P134" s="891">
        <f t="shared" si="61"/>
        <v>273</v>
      </c>
      <c r="Q134" s="891">
        <f t="shared" si="61"/>
        <v>335</v>
      </c>
      <c r="R134" s="896">
        <f t="shared" si="61"/>
        <v>0.81</v>
      </c>
      <c r="S134" s="897">
        <f t="shared" si="61"/>
        <v>0.81</v>
      </c>
      <c r="T134" s="897">
        <f t="shared" si="61"/>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3">
      <c r="A135" s="429"/>
      <c r="B135" s="438"/>
      <c r="C135" s="431">
        <f t="shared" si="5"/>
        <v>4</v>
      </c>
      <c r="D135" s="460"/>
      <c r="E135" s="456"/>
      <c r="F135" s="456"/>
      <c r="G135" s="460"/>
      <c r="H135" s="481"/>
      <c r="I135" s="481"/>
      <c r="J135" s="481">
        <v>1</v>
      </c>
      <c r="K135" s="689">
        <f>Periods!L11</f>
        <v>43610</v>
      </c>
      <c r="L135" s="690">
        <f t="shared" ca="1" si="29"/>
        <v>26</v>
      </c>
      <c r="M135" s="497"/>
      <c r="N135" s="465"/>
      <c r="O135" s="615">
        <f t="shared" ref="O135:T135" si="62">O125</f>
        <v>133.25</v>
      </c>
      <c r="P135" s="887">
        <f t="shared" si="62"/>
        <v>530</v>
      </c>
      <c r="Q135" s="887">
        <f t="shared" si="62"/>
        <v>650</v>
      </c>
      <c r="R135" s="892">
        <f t="shared" si="62"/>
        <v>0.81</v>
      </c>
      <c r="S135" s="893">
        <f t="shared" si="62"/>
        <v>0.81</v>
      </c>
      <c r="T135" s="893">
        <f t="shared" si="62"/>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3">
      <c r="A136" s="429"/>
      <c r="B136" s="438"/>
      <c r="C136" s="431">
        <f t="shared" si="5"/>
        <v>4</v>
      </c>
      <c r="D136" s="460"/>
      <c r="E136" s="456"/>
      <c r="F136" s="456"/>
      <c r="G136" s="460"/>
      <c r="H136" s="481"/>
      <c r="I136" s="481"/>
      <c r="J136" s="481">
        <v>2</v>
      </c>
      <c r="K136" s="689">
        <f>Periods!L12</f>
        <v>43636</v>
      </c>
      <c r="L136" s="690">
        <f t="shared" ca="1" si="29"/>
        <v>48</v>
      </c>
      <c r="M136" s="497"/>
      <c r="N136" s="465"/>
      <c r="O136" s="615">
        <f t="shared" ref="O136:T136" si="63">O126</f>
        <v>217.75</v>
      </c>
      <c r="P136" s="887">
        <f t="shared" si="63"/>
        <v>1193</v>
      </c>
      <c r="Q136" s="887">
        <f t="shared" si="63"/>
        <v>1630</v>
      </c>
      <c r="R136" s="892">
        <f t="shared" si="63"/>
        <v>0.81</v>
      </c>
      <c r="S136" s="893">
        <f t="shared" si="63"/>
        <v>0.81</v>
      </c>
      <c r="T136" s="893">
        <f t="shared" si="63"/>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3">
      <c r="A137" s="429"/>
      <c r="B137" s="438"/>
      <c r="C137" s="431">
        <f t="shared" si="5"/>
        <v>4</v>
      </c>
      <c r="D137" s="460"/>
      <c r="E137" s="456"/>
      <c r="F137" s="456"/>
      <c r="G137" s="460"/>
      <c r="H137" s="481"/>
      <c r="I137" s="481"/>
      <c r="J137" s="481">
        <v>3</v>
      </c>
      <c r="K137" s="689">
        <f>Periods!L13</f>
        <v>43684</v>
      </c>
      <c r="L137" s="690">
        <f t="shared" ca="1" si="29"/>
        <v>49</v>
      </c>
      <c r="M137" s="497"/>
      <c r="N137" s="465"/>
      <c r="O137" s="615">
        <f t="shared" ref="O137:T137" si="64">O127</f>
        <v>275</v>
      </c>
      <c r="P137" s="887">
        <f t="shared" si="64"/>
        <v>1431</v>
      </c>
      <c r="Q137" s="887">
        <f t="shared" si="64"/>
        <v>3429</v>
      </c>
      <c r="R137" s="892">
        <f t="shared" si="64"/>
        <v>0.8</v>
      </c>
      <c r="S137" s="893">
        <f t="shared" si="64"/>
        <v>0.8</v>
      </c>
      <c r="T137" s="893">
        <f t="shared" si="64"/>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3">
      <c r="A138" s="429"/>
      <c r="B138" s="438"/>
      <c r="C138" s="431">
        <f t="shared" si="5"/>
        <v>4</v>
      </c>
      <c r="D138" s="460"/>
      <c r="E138" s="456"/>
      <c r="F138" s="456"/>
      <c r="G138" s="460"/>
      <c r="H138" s="481"/>
      <c r="I138" s="481"/>
      <c r="J138" s="481">
        <v>4</v>
      </c>
      <c r="K138" s="689">
        <f>Periods!L14</f>
        <v>43733</v>
      </c>
      <c r="L138" s="690">
        <f t="shared" ref="L138:L169" ca="1" si="65">IF(K139-K138&gt;0,K139-K138,OFFSET(K139,-i_p6_len,0)+365-K138)</f>
        <v>35</v>
      </c>
      <c r="M138" s="497"/>
      <c r="N138" s="465"/>
      <c r="O138" s="615">
        <f t="shared" ref="O138:T138" si="66">O128</f>
        <v>325</v>
      </c>
      <c r="P138" s="887">
        <f t="shared" si="66"/>
        <v>1652</v>
      </c>
      <c r="Q138" s="887">
        <f t="shared" si="66"/>
        <v>5252</v>
      </c>
      <c r="R138" s="892">
        <f t="shared" si="66"/>
        <v>0.78</v>
      </c>
      <c r="S138" s="893">
        <f t="shared" si="66"/>
        <v>0.78</v>
      </c>
      <c r="T138" s="893">
        <f t="shared" si="66"/>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3">
      <c r="A139" s="429"/>
      <c r="B139" s="438"/>
      <c r="C139" s="431">
        <f t="shared" ref="C139:C173" si="67">INT($C$40)+3</f>
        <v>4</v>
      </c>
      <c r="D139" s="460"/>
      <c r="E139" s="456"/>
      <c r="F139" s="456"/>
      <c r="G139" s="460"/>
      <c r="H139" s="481"/>
      <c r="I139" s="481"/>
      <c r="J139" s="481">
        <v>5</v>
      </c>
      <c r="K139" s="689">
        <f>Periods!L15</f>
        <v>43768</v>
      </c>
      <c r="L139" s="690">
        <f t="shared" ca="1" si="65"/>
        <v>28</v>
      </c>
      <c r="M139" s="497"/>
      <c r="N139" s="465"/>
      <c r="O139" s="615">
        <f t="shared" ref="O139:T139" si="68">O129</f>
        <v>800</v>
      </c>
      <c r="P139" s="887">
        <f t="shared" si="68"/>
        <v>1800</v>
      </c>
      <c r="Q139" s="887">
        <f t="shared" si="68"/>
        <v>2800</v>
      </c>
      <c r="R139" s="892">
        <f t="shared" si="68"/>
        <v>0.52249999999999996</v>
      </c>
      <c r="S139" s="893">
        <f t="shared" si="68"/>
        <v>0.6</v>
      </c>
      <c r="T139" s="893">
        <f t="shared" si="68"/>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3">
      <c r="A140" s="429"/>
      <c r="B140" s="438"/>
      <c r="C140" s="431">
        <f t="shared" si="67"/>
        <v>4</v>
      </c>
      <c r="D140" s="460"/>
      <c r="E140" s="456"/>
      <c r="F140" s="456"/>
      <c r="G140" s="460"/>
      <c r="H140" s="481"/>
      <c r="I140" s="481"/>
      <c r="J140" s="481">
        <v>6</v>
      </c>
      <c r="K140" s="689">
        <f>Periods!L16</f>
        <v>43796</v>
      </c>
      <c r="L140" s="690">
        <f t="shared" ca="1" si="65"/>
        <v>56</v>
      </c>
      <c r="M140" s="497"/>
      <c r="N140" s="465"/>
      <c r="O140" s="615">
        <f t="shared" ref="O140:T140" si="69">O130</f>
        <v>675</v>
      </c>
      <c r="P140" s="887">
        <f t="shared" si="69"/>
        <v>1550</v>
      </c>
      <c r="Q140" s="887">
        <f t="shared" si="69"/>
        <v>2425</v>
      </c>
      <c r="R140" s="892">
        <f t="shared" si="69"/>
        <v>0.49749999999999989</v>
      </c>
      <c r="S140" s="893">
        <f t="shared" si="69"/>
        <v>0.56999999999999995</v>
      </c>
      <c r="T140" s="893">
        <f t="shared" si="69"/>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3">
      <c r="A141" s="429"/>
      <c r="B141" s="438"/>
      <c r="C141" s="431">
        <f t="shared" si="67"/>
        <v>4</v>
      </c>
      <c r="D141" s="460"/>
      <c r="E141" s="456"/>
      <c r="F141" s="456"/>
      <c r="G141" s="460"/>
      <c r="H141" s="481"/>
      <c r="I141" s="481"/>
      <c r="J141" s="481">
        <v>7</v>
      </c>
      <c r="K141" s="689">
        <f>Periods!L17</f>
        <v>43852</v>
      </c>
      <c r="L141" s="690">
        <f t="shared" ca="1" si="65"/>
        <v>39</v>
      </c>
      <c r="M141" s="497"/>
      <c r="N141" s="465"/>
      <c r="O141" s="615">
        <f t="shared" ref="O141:T141" si="70">O131</f>
        <v>350</v>
      </c>
      <c r="P141" s="887">
        <f t="shared" si="70"/>
        <v>900</v>
      </c>
      <c r="Q141" s="887">
        <f t="shared" si="70"/>
        <v>1450</v>
      </c>
      <c r="R141" s="892">
        <f t="shared" si="70"/>
        <v>0.48749999999999999</v>
      </c>
      <c r="S141" s="893">
        <f t="shared" si="70"/>
        <v>0.54</v>
      </c>
      <c r="T141" s="893">
        <f t="shared" si="70"/>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3">
      <c r="A142" s="429"/>
      <c r="B142" s="438"/>
      <c r="C142" s="431">
        <f t="shared" si="67"/>
        <v>4</v>
      </c>
      <c r="D142" s="460"/>
      <c r="E142" s="456"/>
      <c r="F142" s="456"/>
      <c r="G142" s="460"/>
      <c r="H142" s="481"/>
      <c r="I142" s="481"/>
      <c r="J142" s="481">
        <v>8</v>
      </c>
      <c r="K142" s="689">
        <f>Periods!L18</f>
        <v>43891</v>
      </c>
      <c r="L142" s="690">
        <f t="shared" ca="1" si="65"/>
        <v>35</v>
      </c>
      <c r="M142" s="497"/>
      <c r="N142" s="465"/>
      <c r="O142" s="615">
        <f t="shared" ref="O142:T142" si="71">O132</f>
        <v>100</v>
      </c>
      <c r="P142" s="887">
        <f t="shared" si="71"/>
        <v>400</v>
      </c>
      <c r="Q142" s="887">
        <f t="shared" si="71"/>
        <v>700</v>
      </c>
      <c r="R142" s="892">
        <f t="shared" si="71"/>
        <v>0.48249999999999998</v>
      </c>
      <c r="S142" s="893">
        <f t="shared" si="71"/>
        <v>0.52</v>
      </c>
      <c r="T142" s="893">
        <f t="shared" si="71"/>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3">
      <c r="A143" s="429"/>
      <c r="B143" s="438"/>
      <c r="C143" s="431">
        <f t="shared" si="67"/>
        <v>4</v>
      </c>
      <c r="D143" s="460"/>
      <c r="E143" s="456"/>
      <c r="F143" s="456"/>
      <c r="G143" s="460"/>
      <c r="H143" s="481"/>
      <c r="I143" s="537"/>
      <c r="J143" s="537">
        <v>9</v>
      </c>
      <c r="K143" s="737">
        <f>Periods!L19</f>
        <v>43926</v>
      </c>
      <c r="L143" s="760">
        <f t="shared" ca="1" si="65"/>
        <v>18</v>
      </c>
      <c r="M143" s="738"/>
      <c r="N143" s="538"/>
      <c r="O143" s="889">
        <f t="shared" ref="O143:T143" si="72">O133</f>
        <v>12.5</v>
      </c>
      <c r="P143" s="890">
        <f t="shared" si="72"/>
        <v>225</v>
      </c>
      <c r="Q143" s="890">
        <f t="shared" si="72"/>
        <v>438</v>
      </c>
      <c r="R143" s="894">
        <f t="shared" si="72"/>
        <v>0.47249999999999998</v>
      </c>
      <c r="S143" s="895">
        <f t="shared" si="72"/>
        <v>0.5</v>
      </c>
      <c r="T143" s="895">
        <f t="shared" si="72"/>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3">
      <c r="A144" s="429"/>
      <c r="B144" s="438"/>
      <c r="C144" s="431">
        <f t="shared" ref="C144" si="73">INT($C$40)+2</f>
        <v>3</v>
      </c>
      <c r="D144" s="460"/>
      <c r="E144" s="456"/>
      <c r="F144" s="456"/>
      <c r="G144" s="460"/>
      <c r="H144" s="481"/>
      <c r="I144" s="745" t="s">
        <v>883</v>
      </c>
      <c r="J144" s="745">
        <v>0</v>
      </c>
      <c r="K144" s="746">
        <f>Periods!M10</f>
        <v>43592</v>
      </c>
      <c r="L144" s="761">
        <f t="shared" ca="1" si="65"/>
        <v>18</v>
      </c>
      <c r="M144" s="747"/>
      <c r="N144" s="748"/>
      <c r="O144" s="888">
        <f t="shared" ref="O144:T144" si="74">O134</f>
        <v>50</v>
      </c>
      <c r="P144" s="891">
        <f t="shared" si="74"/>
        <v>273</v>
      </c>
      <c r="Q144" s="891">
        <f t="shared" si="74"/>
        <v>335</v>
      </c>
      <c r="R144" s="896">
        <f t="shared" si="74"/>
        <v>0.81</v>
      </c>
      <c r="S144" s="897">
        <f t="shared" si="74"/>
        <v>0.81</v>
      </c>
      <c r="T144" s="897">
        <f t="shared" si="74"/>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3">
      <c r="A145" s="429"/>
      <c r="B145" s="438"/>
      <c r="C145" s="431">
        <f t="shared" si="67"/>
        <v>4</v>
      </c>
      <c r="D145" s="460"/>
      <c r="E145" s="456"/>
      <c r="F145" s="456"/>
      <c r="G145" s="460"/>
      <c r="H145" s="481"/>
      <c r="I145" s="481"/>
      <c r="J145" s="481">
        <v>1</v>
      </c>
      <c r="K145" s="689">
        <f>Periods!M11</f>
        <v>43610</v>
      </c>
      <c r="L145" s="690">
        <f t="shared" ca="1" si="65"/>
        <v>26</v>
      </c>
      <c r="M145" s="497"/>
      <c r="N145" s="465"/>
      <c r="O145" s="615">
        <f t="shared" ref="O145:T145" si="75">O135</f>
        <v>133.25</v>
      </c>
      <c r="P145" s="887">
        <f t="shared" si="75"/>
        <v>530</v>
      </c>
      <c r="Q145" s="887">
        <f t="shared" si="75"/>
        <v>650</v>
      </c>
      <c r="R145" s="892">
        <f t="shared" si="75"/>
        <v>0.81</v>
      </c>
      <c r="S145" s="893">
        <f t="shared" si="75"/>
        <v>0.81</v>
      </c>
      <c r="T145" s="893">
        <f t="shared" si="75"/>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3">
      <c r="A146" s="429"/>
      <c r="B146" s="438"/>
      <c r="C146" s="431">
        <f t="shared" si="67"/>
        <v>4</v>
      </c>
      <c r="D146" s="460"/>
      <c r="E146" s="456"/>
      <c r="F146" s="456"/>
      <c r="G146" s="460"/>
      <c r="H146" s="481"/>
      <c r="I146" s="481"/>
      <c r="J146" s="481">
        <v>2</v>
      </c>
      <c r="K146" s="689">
        <f>Periods!M12</f>
        <v>43636</v>
      </c>
      <c r="L146" s="690">
        <f t="shared" ca="1" si="65"/>
        <v>48</v>
      </c>
      <c r="M146" s="497"/>
      <c r="N146" s="465"/>
      <c r="O146" s="615">
        <f t="shared" ref="O146:T146" si="76">O136</f>
        <v>217.75</v>
      </c>
      <c r="P146" s="887">
        <f t="shared" si="76"/>
        <v>1193</v>
      </c>
      <c r="Q146" s="887">
        <f t="shared" si="76"/>
        <v>1630</v>
      </c>
      <c r="R146" s="892">
        <f t="shared" si="76"/>
        <v>0.81</v>
      </c>
      <c r="S146" s="893">
        <f t="shared" si="76"/>
        <v>0.81</v>
      </c>
      <c r="T146" s="893">
        <f t="shared" si="76"/>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3">
      <c r="A147" s="429"/>
      <c r="B147" s="438"/>
      <c r="C147" s="431">
        <f t="shared" si="67"/>
        <v>4</v>
      </c>
      <c r="D147" s="460"/>
      <c r="E147" s="456"/>
      <c r="F147" s="456"/>
      <c r="G147" s="460"/>
      <c r="H147" s="481"/>
      <c r="I147" s="481"/>
      <c r="J147" s="481">
        <v>3</v>
      </c>
      <c r="K147" s="689">
        <f>Periods!M13</f>
        <v>43684</v>
      </c>
      <c r="L147" s="690">
        <f t="shared" ca="1" si="65"/>
        <v>49</v>
      </c>
      <c r="M147" s="497"/>
      <c r="N147" s="465"/>
      <c r="O147" s="615">
        <f t="shared" ref="O147:T147" si="77">O137</f>
        <v>275</v>
      </c>
      <c r="P147" s="887">
        <f t="shared" si="77"/>
        <v>1431</v>
      </c>
      <c r="Q147" s="887">
        <f t="shared" si="77"/>
        <v>3429</v>
      </c>
      <c r="R147" s="892">
        <f t="shared" si="77"/>
        <v>0.8</v>
      </c>
      <c r="S147" s="893">
        <f t="shared" si="77"/>
        <v>0.8</v>
      </c>
      <c r="T147" s="893">
        <f t="shared" si="77"/>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3">
      <c r="A148" s="429"/>
      <c r="B148" s="438"/>
      <c r="C148" s="431">
        <f t="shared" si="67"/>
        <v>4</v>
      </c>
      <c r="D148" s="460"/>
      <c r="E148" s="456"/>
      <c r="F148" s="456"/>
      <c r="G148" s="460"/>
      <c r="H148" s="481"/>
      <c r="I148" s="481"/>
      <c r="J148" s="481">
        <v>4</v>
      </c>
      <c r="K148" s="689">
        <f>Periods!M14</f>
        <v>43733</v>
      </c>
      <c r="L148" s="690">
        <f t="shared" ca="1" si="65"/>
        <v>35</v>
      </c>
      <c r="M148" s="497"/>
      <c r="N148" s="465"/>
      <c r="O148" s="615">
        <f t="shared" ref="O148:T148" si="78">O138</f>
        <v>325</v>
      </c>
      <c r="P148" s="887">
        <f t="shared" si="78"/>
        <v>1652</v>
      </c>
      <c r="Q148" s="887">
        <f t="shared" si="78"/>
        <v>5252</v>
      </c>
      <c r="R148" s="892">
        <f t="shared" si="78"/>
        <v>0.78</v>
      </c>
      <c r="S148" s="893">
        <f t="shared" si="78"/>
        <v>0.78</v>
      </c>
      <c r="T148" s="893">
        <f t="shared" si="78"/>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3">
      <c r="A149" s="429"/>
      <c r="B149" s="438"/>
      <c r="C149" s="431">
        <f t="shared" si="67"/>
        <v>4</v>
      </c>
      <c r="D149" s="460"/>
      <c r="E149" s="456"/>
      <c r="F149" s="456"/>
      <c r="G149" s="460"/>
      <c r="H149" s="481"/>
      <c r="I149" s="481"/>
      <c r="J149" s="481">
        <v>5</v>
      </c>
      <c r="K149" s="689">
        <f>Periods!M15</f>
        <v>43768</v>
      </c>
      <c r="L149" s="690">
        <f t="shared" ca="1" si="65"/>
        <v>28</v>
      </c>
      <c r="M149" s="497"/>
      <c r="N149" s="465"/>
      <c r="O149" s="615">
        <f t="shared" ref="O149:T149" si="79">O139</f>
        <v>800</v>
      </c>
      <c r="P149" s="887">
        <f t="shared" si="79"/>
        <v>1800</v>
      </c>
      <c r="Q149" s="887">
        <f t="shared" si="79"/>
        <v>2800</v>
      </c>
      <c r="R149" s="892">
        <f t="shared" si="79"/>
        <v>0.52249999999999996</v>
      </c>
      <c r="S149" s="893">
        <f t="shared" si="79"/>
        <v>0.6</v>
      </c>
      <c r="T149" s="893">
        <f t="shared" si="79"/>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3">
      <c r="A150" s="429"/>
      <c r="B150" s="438"/>
      <c r="C150" s="431">
        <f t="shared" si="67"/>
        <v>4</v>
      </c>
      <c r="D150" s="460"/>
      <c r="E150" s="456"/>
      <c r="F150" s="456"/>
      <c r="G150" s="460"/>
      <c r="H150" s="481"/>
      <c r="I150" s="481"/>
      <c r="J150" s="481">
        <v>6</v>
      </c>
      <c r="K150" s="689">
        <f>Periods!M16</f>
        <v>43796</v>
      </c>
      <c r="L150" s="690">
        <f t="shared" ca="1" si="65"/>
        <v>56</v>
      </c>
      <c r="M150" s="497"/>
      <c r="N150" s="465"/>
      <c r="O150" s="615">
        <f t="shared" ref="O150:T150" si="80">O140</f>
        <v>675</v>
      </c>
      <c r="P150" s="887">
        <f t="shared" si="80"/>
        <v>1550</v>
      </c>
      <c r="Q150" s="887">
        <f t="shared" si="80"/>
        <v>2425</v>
      </c>
      <c r="R150" s="892">
        <f t="shared" si="80"/>
        <v>0.49749999999999989</v>
      </c>
      <c r="S150" s="893">
        <f t="shared" si="80"/>
        <v>0.56999999999999995</v>
      </c>
      <c r="T150" s="893">
        <f t="shared" si="80"/>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3">
      <c r="A151" s="429"/>
      <c r="B151" s="438"/>
      <c r="C151" s="431">
        <f t="shared" si="67"/>
        <v>4</v>
      </c>
      <c r="D151" s="460"/>
      <c r="E151" s="456"/>
      <c r="F151" s="456"/>
      <c r="G151" s="460"/>
      <c r="H151" s="481"/>
      <c r="I151" s="481"/>
      <c r="J151" s="481">
        <v>7</v>
      </c>
      <c r="K151" s="689">
        <f>Periods!M17</f>
        <v>43852</v>
      </c>
      <c r="L151" s="690">
        <f t="shared" ca="1" si="65"/>
        <v>39</v>
      </c>
      <c r="M151" s="497"/>
      <c r="N151" s="465"/>
      <c r="O151" s="615">
        <f t="shared" ref="O151:T151" si="81">O141</f>
        <v>350</v>
      </c>
      <c r="P151" s="887">
        <f t="shared" si="81"/>
        <v>900</v>
      </c>
      <c r="Q151" s="887">
        <f t="shared" si="81"/>
        <v>1450</v>
      </c>
      <c r="R151" s="892">
        <f t="shared" si="81"/>
        <v>0.48749999999999999</v>
      </c>
      <c r="S151" s="893">
        <f t="shared" si="81"/>
        <v>0.54</v>
      </c>
      <c r="T151" s="893">
        <f t="shared" si="81"/>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3">
      <c r="A152" s="429"/>
      <c r="B152" s="438"/>
      <c r="C152" s="431">
        <f t="shared" si="67"/>
        <v>4</v>
      </c>
      <c r="D152" s="460"/>
      <c r="E152" s="456"/>
      <c r="F152" s="456"/>
      <c r="G152" s="460"/>
      <c r="H152" s="481"/>
      <c r="I152" s="481"/>
      <c r="J152" s="481">
        <v>8</v>
      </c>
      <c r="K152" s="689">
        <f>Periods!M18</f>
        <v>43891</v>
      </c>
      <c r="L152" s="690">
        <f t="shared" ca="1" si="65"/>
        <v>35</v>
      </c>
      <c r="M152" s="497"/>
      <c r="N152" s="465"/>
      <c r="O152" s="615">
        <f t="shared" ref="O152:T152" si="82">O142</f>
        <v>100</v>
      </c>
      <c r="P152" s="887">
        <f t="shared" si="82"/>
        <v>400</v>
      </c>
      <c r="Q152" s="887">
        <f t="shared" si="82"/>
        <v>700</v>
      </c>
      <c r="R152" s="892">
        <f t="shared" si="82"/>
        <v>0.48249999999999998</v>
      </c>
      <c r="S152" s="893">
        <f t="shared" si="82"/>
        <v>0.52</v>
      </c>
      <c r="T152" s="893">
        <f t="shared" si="82"/>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3">
      <c r="A153" s="429"/>
      <c r="B153" s="438"/>
      <c r="C153" s="431">
        <f t="shared" si="67"/>
        <v>4</v>
      </c>
      <c r="D153" s="460"/>
      <c r="E153" s="456"/>
      <c r="F153" s="456"/>
      <c r="G153" s="460"/>
      <c r="H153" s="481"/>
      <c r="I153" s="537"/>
      <c r="J153" s="537">
        <v>9</v>
      </c>
      <c r="K153" s="737">
        <f>Periods!M19</f>
        <v>43926</v>
      </c>
      <c r="L153" s="760">
        <f t="shared" ca="1" si="65"/>
        <v>31</v>
      </c>
      <c r="M153" s="738"/>
      <c r="N153" s="538"/>
      <c r="O153" s="889">
        <f t="shared" ref="O153:T153" si="83">O143</f>
        <v>12.5</v>
      </c>
      <c r="P153" s="890">
        <f t="shared" si="83"/>
        <v>225</v>
      </c>
      <c r="Q153" s="890">
        <f t="shared" si="83"/>
        <v>438</v>
      </c>
      <c r="R153" s="894">
        <f t="shared" si="83"/>
        <v>0.47249999999999998</v>
      </c>
      <c r="S153" s="895">
        <f t="shared" si="83"/>
        <v>0.5</v>
      </c>
      <c r="T153" s="895">
        <f t="shared" si="83"/>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3">
      <c r="A154" s="429"/>
      <c r="B154" s="438"/>
      <c r="C154" s="431">
        <f t="shared" ref="C154" si="84">INT($C$40)+2</f>
        <v>3</v>
      </c>
      <c r="D154" s="460"/>
      <c r="E154" s="456"/>
      <c r="F154" s="456"/>
      <c r="G154" s="460"/>
      <c r="H154" s="481"/>
      <c r="I154" s="745" t="s">
        <v>884</v>
      </c>
      <c r="J154" s="745">
        <v>0</v>
      </c>
      <c r="K154" s="746">
        <f>Periods!N10</f>
        <v>43592</v>
      </c>
      <c r="L154" s="761">
        <f t="shared" ca="1" si="65"/>
        <v>18</v>
      </c>
      <c r="M154" s="747"/>
      <c r="N154" s="748"/>
      <c r="O154" s="888">
        <f t="shared" ref="O154:T154" si="85">O144</f>
        <v>50</v>
      </c>
      <c r="P154" s="891">
        <f t="shared" si="85"/>
        <v>273</v>
      </c>
      <c r="Q154" s="891">
        <f t="shared" si="85"/>
        <v>335</v>
      </c>
      <c r="R154" s="896">
        <f t="shared" si="85"/>
        <v>0.81</v>
      </c>
      <c r="S154" s="897">
        <f t="shared" si="85"/>
        <v>0.81</v>
      </c>
      <c r="T154" s="897">
        <f t="shared" si="85"/>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3">
      <c r="A155" s="429"/>
      <c r="B155" s="438"/>
      <c r="C155" s="431">
        <f t="shared" si="67"/>
        <v>4</v>
      </c>
      <c r="D155" s="460"/>
      <c r="E155" s="456"/>
      <c r="F155" s="456"/>
      <c r="G155" s="460"/>
      <c r="H155" s="481"/>
      <c r="I155" s="481"/>
      <c r="J155" s="481">
        <v>1</v>
      </c>
      <c r="K155" s="689">
        <f>Periods!N11</f>
        <v>43610</v>
      </c>
      <c r="L155" s="690">
        <f t="shared" ca="1" si="65"/>
        <v>26</v>
      </c>
      <c r="M155" s="497"/>
      <c r="N155" s="465"/>
      <c r="O155" s="615">
        <f t="shared" ref="O155:T155" si="86">O145</f>
        <v>133.25</v>
      </c>
      <c r="P155" s="887">
        <f t="shared" si="86"/>
        <v>530</v>
      </c>
      <c r="Q155" s="887">
        <f t="shared" si="86"/>
        <v>650</v>
      </c>
      <c r="R155" s="892">
        <f t="shared" si="86"/>
        <v>0.81</v>
      </c>
      <c r="S155" s="893">
        <f t="shared" si="86"/>
        <v>0.81</v>
      </c>
      <c r="T155" s="893">
        <f t="shared" si="86"/>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3">
      <c r="A156" s="429"/>
      <c r="B156" s="438"/>
      <c r="C156" s="431">
        <f t="shared" si="67"/>
        <v>4</v>
      </c>
      <c r="D156" s="460"/>
      <c r="E156" s="456"/>
      <c r="F156" s="456"/>
      <c r="G156" s="460"/>
      <c r="H156" s="481"/>
      <c r="I156" s="481"/>
      <c r="J156" s="481">
        <v>2</v>
      </c>
      <c r="K156" s="689">
        <f>Periods!N12</f>
        <v>43636</v>
      </c>
      <c r="L156" s="690">
        <f t="shared" ca="1" si="65"/>
        <v>48</v>
      </c>
      <c r="M156" s="497"/>
      <c r="N156" s="465"/>
      <c r="O156" s="615">
        <f t="shared" ref="O156:T156" si="87">O146</f>
        <v>217.75</v>
      </c>
      <c r="P156" s="887">
        <f t="shared" si="87"/>
        <v>1193</v>
      </c>
      <c r="Q156" s="887">
        <f t="shared" si="87"/>
        <v>1630</v>
      </c>
      <c r="R156" s="892">
        <f t="shared" si="87"/>
        <v>0.81</v>
      </c>
      <c r="S156" s="893">
        <f t="shared" si="87"/>
        <v>0.81</v>
      </c>
      <c r="T156" s="893">
        <f t="shared" si="87"/>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3">
      <c r="A157" s="429"/>
      <c r="B157" s="438"/>
      <c r="C157" s="431">
        <f t="shared" si="67"/>
        <v>4</v>
      </c>
      <c r="D157" s="460"/>
      <c r="E157" s="456"/>
      <c r="F157" s="456"/>
      <c r="G157" s="460"/>
      <c r="H157" s="481"/>
      <c r="I157" s="481"/>
      <c r="J157" s="481">
        <v>3</v>
      </c>
      <c r="K157" s="689">
        <f>Periods!N13</f>
        <v>43684</v>
      </c>
      <c r="L157" s="690">
        <f t="shared" ca="1" si="65"/>
        <v>49</v>
      </c>
      <c r="M157" s="497"/>
      <c r="N157" s="465"/>
      <c r="O157" s="615">
        <f t="shared" ref="O157:T157" si="88">O147</f>
        <v>275</v>
      </c>
      <c r="P157" s="887">
        <f t="shared" si="88"/>
        <v>1431</v>
      </c>
      <c r="Q157" s="887">
        <f t="shared" si="88"/>
        <v>3429</v>
      </c>
      <c r="R157" s="892">
        <f t="shared" si="88"/>
        <v>0.8</v>
      </c>
      <c r="S157" s="893">
        <f t="shared" si="88"/>
        <v>0.8</v>
      </c>
      <c r="T157" s="893">
        <f t="shared" si="88"/>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3">
      <c r="A158" s="429"/>
      <c r="B158" s="438"/>
      <c r="C158" s="431">
        <f t="shared" si="67"/>
        <v>4</v>
      </c>
      <c r="D158" s="460"/>
      <c r="E158" s="456"/>
      <c r="F158" s="456"/>
      <c r="G158" s="460"/>
      <c r="H158" s="481"/>
      <c r="I158" s="481"/>
      <c r="J158" s="481">
        <v>4</v>
      </c>
      <c r="K158" s="689">
        <f>Periods!N14</f>
        <v>43733</v>
      </c>
      <c r="L158" s="690">
        <f t="shared" ca="1" si="65"/>
        <v>35</v>
      </c>
      <c r="M158" s="497"/>
      <c r="N158" s="465"/>
      <c r="O158" s="615">
        <f t="shared" ref="O158:T158" si="89">O148</f>
        <v>325</v>
      </c>
      <c r="P158" s="887">
        <f t="shared" si="89"/>
        <v>1652</v>
      </c>
      <c r="Q158" s="887">
        <f t="shared" si="89"/>
        <v>5252</v>
      </c>
      <c r="R158" s="892">
        <f t="shared" si="89"/>
        <v>0.78</v>
      </c>
      <c r="S158" s="893">
        <f t="shared" si="89"/>
        <v>0.78</v>
      </c>
      <c r="T158" s="893">
        <f t="shared" si="89"/>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3">
      <c r="A159" s="429"/>
      <c r="B159" s="438"/>
      <c r="C159" s="431">
        <f t="shared" si="67"/>
        <v>4</v>
      </c>
      <c r="D159" s="460"/>
      <c r="E159" s="456"/>
      <c r="F159" s="456"/>
      <c r="G159" s="460"/>
      <c r="H159" s="481"/>
      <c r="I159" s="481"/>
      <c r="J159" s="481">
        <v>5</v>
      </c>
      <c r="K159" s="689">
        <f>Periods!N15</f>
        <v>43768</v>
      </c>
      <c r="L159" s="690">
        <f t="shared" ca="1" si="65"/>
        <v>28</v>
      </c>
      <c r="M159" s="497"/>
      <c r="N159" s="465"/>
      <c r="O159" s="615">
        <f t="shared" ref="O159:T159" si="90">O149</f>
        <v>800</v>
      </c>
      <c r="P159" s="887">
        <f t="shared" si="90"/>
        <v>1800</v>
      </c>
      <c r="Q159" s="887">
        <f t="shared" si="90"/>
        <v>2800</v>
      </c>
      <c r="R159" s="892">
        <f t="shared" si="90"/>
        <v>0.52249999999999996</v>
      </c>
      <c r="S159" s="893">
        <f t="shared" si="90"/>
        <v>0.6</v>
      </c>
      <c r="T159" s="893">
        <f t="shared" si="90"/>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3">
      <c r="A160" s="429"/>
      <c r="B160" s="438"/>
      <c r="C160" s="431">
        <f t="shared" si="67"/>
        <v>4</v>
      </c>
      <c r="D160" s="460"/>
      <c r="E160" s="456"/>
      <c r="F160" s="456"/>
      <c r="G160" s="460"/>
      <c r="H160" s="481"/>
      <c r="I160" s="481"/>
      <c r="J160" s="481">
        <v>6</v>
      </c>
      <c r="K160" s="689">
        <f>Periods!N16</f>
        <v>43796</v>
      </c>
      <c r="L160" s="690">
        <f t="shared" ca="1" si="65"/>
        <v>56</v>
      </c>
      <c r="M160" s="497"/>
      <c r="N160" s="465"/>
      <c r="O160" s="615">
        <f t="shared" ref="O160:T160" si="91">O150</f>
        <v>675</v>
      </c>
      <c r="P160" s="887">
        <f t="shared" si="91"/>
        <v>1550</v>
      </c>
      <c r="Q160" s="887">
        <f t="shared" si="91"/>
        <v>2425</v>
      </c>
      <c r="R160" s="892">
        <f t="shared" si="91"/>
        <v>0.49749999999999989</v>
      </c>
      <c r="S160" s="893">
        <f t="shared" si="91"/>
        <v>0.56999999999999995</v>
      </c>
      <c r="T160" s="893">
        <f t="shared" si="91"/>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3">
      <c r="A161" s="429"/>
      <c r="B161" s="438"/>
      <c r="C161" s="431">
        <f t="shared" si="67"/>
        <v>4</v>
      </c>
      <c r="D161" s="460"/>
      <c r="E161" s="456"/>
      <c r="F161" s="456"/>
      <c r="G161" s="460"/>
      <c r="H161" s="481"/>
      <c r="I161" s="481"/>
      <c r="J161" s="481">
        <v>7</v>
      </c>
      <c r="K161" s="689">
        <f>Periods!N17</f>
        <v>43852</v>
      </c>
      <c r="L161" s="690">
        <f t="shared" ca="1" si="65"/>
        <v>39</v>
      </c>
      <c r="M161" s="497"/>
      <c r="N161" s="465"/>
      <c r="O161" s="615">
        <f t="shared" ref="O161:T161" si="92">O151</f>
        <v>350</v>
      </c>
      <c r="P161" s="887">
        <f t="shared" si="92"/>
        <v>900</v>
      </c>
      <c r="Q161" s="887">
        <f t="shared" si="92"/>
        <v>1450</v>
      </c>
      <c r="R161" s="892">
        <f t="shared" si="92"/>
        <v>0.48749999999999999</v>
      </c>
      <c r="S161" s="893">
        <f t="shared" si="92"/>
        <v>0.54</v>
      </c>
      <c r="T161" s="893">
        <f t="shared" si="92"/>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3">
      <c r="A162" s="429"/>
      <c r="B162" s="438"/>
      <c r="C162" s="431">
        <f t="shared" si="67"/>
        <v>4</v>
      </c>
      <c r="D162" s="460"/>
      <c r="E162" s="456"/>
      <c r="F162" s="456"/>
      <c r="G162" s="460"/>
      <c r="H162" s="481"/>
      <c r="I162" s="481"/>
      <c r="J162" s="481">
        <v>8</v>
      </c>
      <c r="K162" s="689">
        <f>Periods!N18</f>
        <v>43891</v>
      </c>
      <c r="L162" s="690">
        <f t="shared" ca="1" si="65"/>
        <v>35</v>
      </c>
      <c r="M162" s="497"/>
      <c r="N162" s="465"/>
      <c r="O162" s="615">
        <f t="shared" ref="O162:T162" si="93">O152</f>
        <v>100</v>
      </c>
      <c r="P162" s="887">
        <f t="shared" si="93"/>
        <v>400</v>
      </c>
      <c r="Q162" s="887">
        <f t="shared" si="93"/>
        <v>700</v>
      </c>
      <c r="R162" s="892">
        <f t="shared" si="93"/>
        <v>0.48249999999999998</v>
      </c>
      <c r="S162" s="893">
        <f t="shared" si="93"/>
        <v>0.52</v>
      </c>
      <c r="T162" s="893">
        <f t="shared" si="93"/>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3">
      <c r="A163" s="429"/>
      <c r="B163" s="438"/>
      <c r="C163" s="431">
        <f t="shared" si="67"/>
        <v>4</v>
      </c>
      <c r="D163" s="460"/>
      <c r="E163" s="456"/>
      <c r="F163" s="456"/>
      <c r="G163" s="460"/>
      <c r="H163" s="481"/>
      <c r="I163" s="537"/>
      <c r="J163" s="537">
        <v>9</v>
      </c>
      <c r="K163" s="737">
        <f>Periods!N19</f>
        <v>43926</v>
      </c>
      <c r="L163" s="760">
        <f t="shared" ca="1" si="65"/>
        <v>31</v>
      </c>
      <c r="M163" s="738"/>
      <c r="N163" s="538"/>
      <c r="O163" s="889">
        <f t="shared" ref="O163:T163" si="94">O153</f>
        <v>12.5</v>
      </c>
      <c r="P163" s="890">
        <f t="shared" si="94"/>
        <v>225</v>
      </c>
      <c r="Q163" s="890">
        <f t="shared" si="94"/>
        <v>438</v>
      </c>
      <c r="R163" s="894">
        <f t="shared" si="94"/>
        <v>0.47249999999999998</v>
      </c>
      <c r="S163" s="895">
        <f t="shared" si="94"/>
        <v>0.5</v>
      </c>
      <c r="T163" s="895">
        <f t="shared" si="94"/>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3">
      <c r="A164" s="429"/>
      <c r="B164" s="438"/>
      <c r="C164" s="431">
        <f t="shared" ref="C164" si="95">INT($C$40)+2</f>
        <v>3</v>
      </c>
      <c r="D164" s="460"/>
      <c r="E164" s="456"/>
      <c r="F164" s="456"/>
      <c r="G164" s="460"/>
      <c r="H164" s="481"/>
      <c r="I164" s="745" t="s">
        <v>885</v>
      </c>
      <c r="J164" s="745">
        <v>0</v>
      </c>
      <c r="K164" s="746">
        <f>Periods!O10</f>
        <v>43592</v>
      </c>
      <c r="L164" s="761">
        <f t="shared" ca="1" si="65"/>
        <v>18</v>
      </c>
      <c r="M164" s="747"/>
      <c r="N164" s="748"/>
      <c r="O164" s="888">
        <f t="shared" ref="O164:T164" si="96">O154</f>
        <v>50</v>
      </c>
      <c r="P164" s="891">
        <f t="shared" si="96"/>
        <v>273</v>
      </c>
      <c r="Q164" s="891">
        <f t="shared" si="96"/>
        <v>335</v>
      </c>
      <c r="R164" s="896">
        <f t="shared" si="96"/>
        <v>0.81</v>
      </c>
      <c r="S164" s="897">
        <f t="shared" si="96"/>
        <v>0.81</v>
      </c>
      <c r="T164" s="897">
        <f t="shared" si="96"/>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3">
      <c r="A165" s="429"/>
      <c r="B165" s="438"/>
      <c r="C165" s="431">
        <f t="shared" si="67"/>
        <v>4</v>
      </c>
      <c r="D165" s="460"/>
      <c r="E165" s="456"/>
      <c r="F165" s="456"/>
      <c r="G165" s="460"/>
      <c r="H165" s="481"/>
      <c r="I165" s="481"/>
      <c r="J165" s="481">
        <v>1</v>
      </c>
      <c r="K165" s="689">
        <f>Periods!O11</f>
        <v>43610</v>
      </c>
      <c r="L165" s="690">
        <f t="shared" ca="1" si="65"/>
        <v>26</v>
      </c>
      <c r="M165" s="497"/>
      <c r="N165" s="465"/>
      <c r="O165" s="615">
        <f t="shared" ref="O165:T165" si="97">O155</f>
        <v>133.25</v>
      </c>
      <c r="P165" s="887">
        <f t="shared" si="97"/>
        <v>530</v>
      </c>
      <c r="Q165" s="887">
        <f t="shared" si="97"/>
        <v>650</v>
      </c>
      <c r="R165" s="892">
        <f t="shared" si="97"/>
        <v>0.81</v>
      </c>
      <c r="S165" s="893">
        <f t="shared" si="97"/>
        <v>0.81</v>
      </c>
      <c r="T165" s="893">
        <f t="shared" si="97"/>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3">
      <c r="A166" s="429"/>
      <c r="B166" s="438"/>
      <c r="C166" s="431">
        <f t="shared" si="67"/>
        <v>4</v>
      </c>
      <c r="D166" s="460"/>
      <c r="E166" s="456"/>
      <c r="F166" s="456"/>
      <c r="G166" s="460"/>
      <c r="H166" s="481"/>
      <c r="I166" s="481"/>
      <c r="J166" s="481">
        <v>2</v>
      </c>
      <c r="K166" s="689">
        <f>Periods!O12</f>
        <v>43636</v>
      </c>
      <c r="L166" s="690">
        <f t="shared" ca="1" si="65"/>
        <v>48</v>
      </c>
      <c r="M166" s="497"/>
      <c r="N166" s="465"/>
      <c r="O166" s="615">
        <f t="shared" ref="O166:T166" si="98">O156</f>
        <v>217.75</v>
      </c>
      <c r="P166" s="887">
        <f t="shared" si="98"/>
        <v>1193</v>
      </c>
      <c r="Q166" s="887">
        <f t="shared" si="98"/>
        <v>1630</v>
      </c>
      <c r="R166" s="892">
        <f t="shared" si="98"/>
        <v>0.81</v>
      </c>
      <c r="S166" s="893">
        <f t="shared" si="98"/>
        <v>0.81</v>
      </c>
      <c r="T166" s="893">
        <f t="shared" si="98"/>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3">
      <c r="A167" s="429"/>
      <c r="B167" s="438"/>
      <c r="C167" s="431">
        <f t="shared" si="67"/>
        <v>4</v>
      </c>
      <c r="D167" s="460"/>
      <c r="E167" s="456"/>
      <c r="F167" s="456"/>
      <c r="G167" s="460"/>
      <c r="H167" s="481"/>
      <c r="I167" s="481"/>
      <c r="J167" s="481">
        <v>3</v>
      </c>
      <c r="K167" s="689">
        <f>Periods!O13</f>
        <v>43684</v>
      </c>
      <c r="L167" s="690">
        <f t="shared" ca="1" si="65"/>
        <v>49</v>
      </c>
      <c r="M167" s="497"/>
      <c r="N167" s="465"/>
      <c r="O167" s="615">
        <f t="shared" ref="O167:T167" si="99">O157</f>
        <v>275</v>
      </c>
      <c r="P167" s="887">
        <f t="shared" si="99"/>
        <v>1431</v>
      </c>
      <c r="Q167" s="887">
        <f t="shared" si="99"/>
        <v>3429</v>
      </c>
      <c r="R167" s="892">
        <f t="shared" si="99"/>
        <v>0.8</v>
      </c>
      <c r="S167" s="893">
        <f t="shared" si="99"/>
        <v>0.8</v>
      </c>
      <c r="T167" s="893">
        <f t="shared" si="99"/>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3">
      <c r="A168" s="429"/>
      <c r="B168" s="438"/>
      <c r="C168" s="431">
        <f t="shared" si="67"/>
        <v>4</v>
      </c>
      <c r="D168" s="460"/>
      <c r="E168" s="456"/>
      <c r="F168" s="456"/>
      <c r="G168" s="460"/>
      <c r="H168" s="481"/>
      <c r="I168" s="481"/>
      <c r="J168" s="481">
        <v>4</v>
      </c>
      <c r="K168" s="689">
        <f>Periods!O14</f>
        <v>43733</v>
      </c>
      <c r="L168" s="690">
        <f t="shared" ca="1" si="65"/>
        <v>35</v>
      </c>
      <c r="M168" s="497"/>
      <c r="N168" s="465"/>
      <c r="O168" s="615">
        <f t="shared" ref="O168:T168" si="100">O158</f>
        <v>325</v>
      </c>
      <c r="P168" s="887">
        <f t="shared" si="100"/>
        <v>1652</v>
      </c>
      <c r="Q168" s="887">
        <f t="shared" si="100"/>
        <v>5252</v>
      </c>
      <c r="R168" s="892">
        <f t="shared" si="100"/>
        <v>0.78</v>
      </c>
      <c r="S168" s="893">
        <f t="shared" si="100"/>
        <v>0.78</v>
      </c>
      <c r="T168" s="893">
        <f t="shared" si="100"/>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3">
      <c r="A169" s="429"/>
      <c r="B169" s="438"/>
      <c r="C169" s="431">
        <f t="shared" si="67"/>
        <v>4</v>
      </c>
      <c r="D169" s="460"/>
      <c r="E169" s="456"/>
      <c r="F169" s="456"/>
      <c r="G169" s="460"/>
      <c r="H169" s="481"/>
      <c r="I169" s="481"/>
      <c r="J169" s="481">
        <v>5</v>
      </c>
      <c r="K169" s="689">
        <f>Periods!O15</f>
        <v>43768</v>
      </c>
      <c r="L169" s="690">
        <f t="shared" ca="1" si="65"/>
        <v>28</v>
      </c>
      <c r="M169" s="497"/>
      <c r="N169" s="465"/>
      <c r="O169" s="615">
        <f t="shared" ref="O169:T169" si="101">O159</f>
        <v>800</v>
      </c>
      <c r="P169" s="887">
        <f t="shared" si="101"/>
        <v>1800</v>
      </c>
      <c r="Q169" s="887">
        <f t="shared" si="101"/>
        <v>2800</v>
      </c>
      <c r="R169" s="892">
        <f t="shared" si="101"/>
        <v>0.52249999999999996</v>
      </c>
      <c r="S169" s="893">
        <f t="shared" si="101"/>
        <v>0.6</v>
      </c>
      <c r="T169" s="893">
        <f t="shared" si="101"/>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3">
      <c r="A170" s="429"/>
      <c r="B170" s="438"/>
      <c r="C170" s="431">
        <f t="shared" si="67"/>
        <v>4</v>
      </c>
      <c r="D170" s="460"/>
      <c r="E170" s="456"/>
      <c r="F170" s="456"/>
      <c r="G170" s="460"/>
      <c r="H170" s="481"/>
      <c r="I170" s="481"/>
      <c r="J170" s="481">
        <v>6</v>
      </c>
      <c r="K170" s="689">
        <f>Periods!O16</f>
        <v>43796</v>
      </c>
      <c r="L170" s="690">
        <f t="shared" ref="L170:L173" ca="1" si="102">IF(K171-K170&gt;0,K171-K170,OFFSET(K171,-i_p6_len,0)+365-K170)</f>
        <v>56</v>
      </c>
      <c r="M170" s="497"/>
      <c r="N170" s="465"/>
      <c r="O170" s="615">
        <f t="shared" ref="O170:T170" si="103">O160</f>
        <v>675</v>
      </c>
      <c r="P170" s="887">
        <f t="shared" si="103"/>
        <v>1550</v>
      </c>
      <c r="Q170" s="887">
        <f t="shared" si="103"/>
        <v>2425</v>
      </c>
      <c r="R170" s="892">
        <f t="shared" si="103"/>
        <v>0.49749999999999989</v>
      </c>
      <c r="S170" s="893">
        <f t="shared" si="103"/>
        <v>0.56999999999999995</v>
      </c>
      <c r="T170" s="893">
        <f t="shared" si="103"/>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3">
      <c r="A171" s="429"/>
      <c r="B171" s="438"/>
      <c r="C171" s="431">
        <f t="shared" si="67"/>
        <v>4</v>
      </c>
      <c r="D171" s="460"/>
      <c r="E171" s="456"/>
      <c r="F171" s="456"/>
      <c r="G171" s="460"/>
      <c r="H171" s="481"/>
      <c r="I171" s="481"/>
      <c r="J171" s="481">
        <v>7</v>
      </c>
      <c r="K171" s="689">
        <f>Periods!O17</f>
        <v>43852</v>
      </c>
      <c r="L171" s="690">
        <f t="shared" ca="1" si="102"/>
        <v>39</v>
      </c>
      <c r="M171" s="497"/>
      <c r="N171" s="465"/>
      <c r="O171" s="615">
        <f t="shared" ref="O171:T171" si="104">O161</f>
        <v>350</v>
      </c>
      <c r="P171" s="887">
        <f t="shared" si="104"/>
        <v>900</v>
      </c>
      <c r="Q171" s="887">
        <f t="shared" si="104"/>
        <v>1450</v>
      </c>
      <c r="R171" s="892">
        <f t="shared" si="104"/>
        <v>0.48749999999999999</v>
      </c>
      <c r="S171" s="893">
        <f t="shared" si="104"/>
        <v>0.54</v>
      </c>
      <c r="T171" s="893">
        <f t="shared" si="104"/>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3">
      <c r="A172" s="429"/>
      <c r="B172" s="438"/>
      <c r="C172" s="431">
        <f t="shared" si="67"/>
        <v>4</v>
      </c>
      <c r="D172" s="460"/>
      <c r="E172" s="456"/>
      <c r="F172" s="456"/>
      <c r="G172" s="460"/>
      <c r="H172" s="481"/>
      <c r="I172" s="481"/>
      <c r="J172" s="481">
        <v>8</v>
      </c>
      <c r="K172" s="689">
        <f>Periods!O18</f>
        <v>43891</v>
      </c>
      <c r="L172" s="690">
        <f t="shared" ca="1" si="102"/>
        <v>35</v>
      </c>
      <c r="M172" s="497"/>
      <c r="N172" s="465"/>
      <c r="O172" s="615">
        <f t="shared" ref="O172:T172" si="105">O162</f>
        <v>100</v>
      </c>
      <c r="P172" s="887">
        <f t="shared" si="105"/>
        <v>400</v>
      </c>
      <c r="Q172" s="887">
        <f t="shared" si="105"/>
        <v>700</v>
      </c>
      <c r="R172" s="892">
        <f t="shared" si="105"/>
        <v>0.48249999999999998</v>
      </c>
      <c r="S172" s="893">
        <f t="shared" si="105"/>
        <v>0.52</v>
      </c>
      <c r="T172" s="893">
        <f t="shared" si="105"/>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3">
      <c r="A173" s="429"/>
      <c r="B173" s="438"/>
      <c r="C173" s="431">
        <f t="shared" si="67"/>
        <v>4</v>
      </c>
      <c r="D173" s="460"/>
      <c r="E173" s="456"/>
      <c r="F173" s="456"/>
      <c r="G173" s="460"/>
      <c r="H173" s="481"/>
      <c r="I173" s="481"/>
      <c r="J173" s="481">
        <v>9</v>
      </c>
      <c r="K173" s="689">
        <f>Periods!O19</f>
        <v>43926</v>
      </c>
      <c r="L173" s="690">
        <f t="shared" ca="1" si="102"/>
        <v>31</v>
      </c>
      <c r="M173" s="501"/>
      <c r="N173" s="465"/>
      <c r="O173" s="615">
        <f t="shared" ref="O173:T173" si="106">O163</f>
        <v>12.5</v>
      </c>
      <c r="P173" s="887">
        <f t="shared" si="106"/>
        <v>225</v>
      </c>
      <c r="Q173" s="887">
        <f t="shared" si="106"/>
        <v>438</v>
      </c>
      <c r="R173" s="892">
        <f t="shared" si="106"/>
        <v>0.47249999999999998</v>
      </c>
      <c r="S173" s="893">
        <f t="shared" si="106"/>
        <v>0.5</v>
      </c>
      <c r="T173" s="893">
        <f t="shared" si="106"/>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3">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3">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3">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3">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3">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3">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x14ac:dyDescent="0.3">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1050</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3">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outlineLevel="2" x14ac:dyDescent="0.3">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7">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outlineLevel="2" x14ac:dyDescent="0.3">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7"/>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outlineLevel="3" x14ac:dyDescent="0.3">
      <c r="A184" s="429"/>
      <c r="B184" s="438"/>
      <c r="C184" s="431">
        <f t="shared" ref="C184:C193" si="108">INT($C$40)+3</f>
        <v>4</v>
      </c>
      <c r="D184" s="460"/>
      <c r="E184" s="456"/>
      <c r="F184" s="456"/>
      <c r="G184" s="460"/>
      <c r="H184" s="481" t="s">
        <v>563</v>
      </c>
      <c r="I184" s="481"/>
      <c r="J184" s="482">
        <v>2</v>
      </c>
      <c r="K184" s="482">
        <v>0.4</v>
      </c>
      <c r="L184" s="482">
        <v>0.4</v>
      </c>
      <c r="M184" s="482">
        <v>0.4</v>
      </c>
      <c r="N184" s="465"/>
      <c r="O184" s="482">
        <v>12.7</v>
      </c>
      <c r="P184" s="482">
        <v>26.2</v>
      </c>
      <c r="Q184" s="465">
        <f t="shared" si="107"/>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outlineLevel="3" x14ac:dyDescent="0.3">
      <c r="A185" s="429"/>
      <c r="B185" s="438"/>
      <c r="C185" s="431">
        <f t="shared" si="108"/>
        <v>4</v>
      </c>
      <c r="D185" s="460"/>
      <c r="E185" s="456"/>
      <c r="F185" s="456"/>
      <c r="G185" s="460"/>
      <c r="H185" s="481" t="s">
        <v>564</v>
      </c>
      <c r="I185" s="481"/>
      <c r="J185" s="482">
        <v>2.1</v>
      </c>
      <c r="K185" s="482">
        <v>0.4</v>
      </c>
      <c r="L185" s="482">
        <v>0.4</v>
      </c>
      <c r="M185" s="482">
        <v>0.3</v>
      </c>
      <c r="N185" s="465"/>
      <c r="O185" s="482">
        <v>10.6</v>
      </c>
      <c r="P185" s="482">
        <v>22.2</v>
      </c>
      <c r="Q185" s="465">
        <f t="shared" si="107"/>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outlineLevel="3" x14ac:dyDescent="0.3">
      <c r="A186" s="429"/>
      <c r="B186" s="438"/>
      <c r="C186" s="431">
        <f t="shared" si="108"/>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7"/>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outlineLevel="3" x14ac:dyDescent="0.3">
      <c r="A187" s="429"/>
      <c r="B187" s="438"/>
      <c r="C187" s="431">
        <f t="shared" si="108"/>
        <v>4</v>
      </c>
      <c r="D187" s="460"/>
      <c r="E187" s="456"/>
      <c r="F187" s="456"/>
      <c r="G187" s="460"/>
      <c r="H187" s="481" t="s">
        <v>566</v>
      </c>
      <c r="I187" s="481"/>
      <c r="J187" s="482">
        <v>2</v>
      </c>
      <c r="K187" s="482">
        <v>0.4</v>
      </c>
      <c r="L187" s="482">
        <v>0.4</v>
      </c>
      <c r="M187" s="482">
        <v>0.3</v>
      </c>
      <c r="N187" s="465"/>
      <c r="O187" s="482">
        <v>6.7</v>
      </c>
      <c r="P187" s="482">
        <v>15.2</v>
      </c>
      <c r="Q187" s="465">
        <f t="shared" si="107"/>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outlineLevel="3" x14ac:dyDescent="0.3">
      <c r="A188" s="429"/>
      <c r="B188" s="438"/>
      <c r="C188" s="431">
        <f t="shared" si="108"/>
        <v>4</v>
      </c>
      <c r="D188" s="460"/>
      <c r="E188" s="456"/>
      <c r="F188" s="456"/>
      <c r="G188" s="460"/>
      <c r="H188" s="481" t="s">
        <v>567</v>
      </c>
      <c r="I188" s="481"/>
      <c r="J188" s="482">
        <v>1.9</v>
      </c>
      <c r="K188" s="482">
        <v>0.4</v>
      </c>
      <c r="L188" s="482">
        <v>0.4</v>
      </c>
      <c r="M188" s="482">
        <v>0.5</v>
      </c>
      <c r="N188" s="465"/>
      <c r="O188" s="482">
        <v>5.8</v>
      </c>
      <c r="P188" s="482">
        <v>14.4</v>
      </c>
      <c r="Q188" s="465">
        <f t="shared" si="107"/>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outlineLevel="3" x14ac:dyDescent="0.3">
      <c r="A189" s="429"/>
      <c r="B189" s="438"/>
      <c r="C189" s="431">
        <f t="shared" si="108"/>
        <v>4</v>
      </c>
      <c r="D189" s="460"/>
      <c r="E189" s="456"/>
      <c r="F189" s="456"/>
      <c r="G189" s="460"/>
      <c r="H189" s="481" t="s">
        <v>568</v>
      </c>
      <c r="I189" s="481"/>
      <c r="J189" s="482">
        <v>1.8</v>
      </c>
      <c r="K189" s="482">
        <v>0.4</v>
      </c>
      <c r="L189" s="482">
        <v>0.4</v>
      </c>
      <c r="M189" s="482">
        <v>0.65</v>
      </c>
      <c r="N189" s="465"/>
      <c r="O189" s="482">
        <v>5.6</v>
      </c>
      <c r="P189" s="482">
        <v>14.9</v>
      </c>
      <c r="Q189" s="465">
        <f t="shared" si="107"/>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outlineLevel="3" x14ac:dyDescent="0.3">
      <c r="A190" s="429"/>
      <c r="B190" s="438"/>
      <c r="C190" s="431">
        <f t="shared" si="108"/>
        <v>4</v>
      </c>
      <c r="D190" s="460"/>
      <c r="E190" s="456"/>
      <c r="F190" s="456"/>
      <c r="G190" s="460"/>
      <c r="H190" s="481" t="s">
        <v>569</v>
      </c>
      <c r="I190" s="481"/>
      <c r="J190" s="482">
        <v>1.6</v>
      </c>
      <c r="K190" s="482">
        <v>0.4</v>
      </c>
      <c r="L190" s="482">
        <v>0.4</v>
      </c>
      <c r="M190" s="482">
        <v>0.8</v>
      </c>
      <c r="N190" s="465"/>
      <c r="O190" s="482">
        <v>6.3</v>
      </c>
      <c r="P190" s="482">
        <v>17</v>
      </c>
      <c r="Q190" s="465">
        <f t="shared" si="107"/>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outlineLevel="3" x14ac:dyDescent="0.3">
      <c r="A191" s="429"/>
      <c r="B191" s="438"/>
      <c r="C191" s="431">
        <f t="shared" si="108"/>
        <v>4</v>
      </c>
      <c r="D191" s="460"/>
      <c r="E191" s="456"/>
      <c r="F191" s="456"/>
      <c r="G191" s="460"/>
      <c r="H191" s="481" t="s">
        <v>570</v>
      </c>
      <c r="I191" s="481"/>
      <c r="J191" s="482">
        <v>1.3</v>
      </c>
      <c r="K191" s="482">
        <v>0.4</v>
      </c>
      <c r="L191" s="482">
        <v>0.4</v>
      </c>
      <c r="M191" s="482">
        <v>0.8</v>
      </c>
      <c r="N191" s="465"/>
      <c r="O191" s="482">
        <v>7.5</v>
      </c>
      <c r="P191" s="482">
        <v>19.899999999999999</v>
      </c>
      <c r="Q191" s="465">
        <f t="shared" si="107"/>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outlineLevel="3" x14ac:dyDescent="0.3">
      <c r="A192" s="429"/>
      <c r="B192" s="438"/>
      <c r="C192" s="431">
        <f t="shared" si="108"/>
        <v>4</v>
      </c>
      <c r="D192" s="460"/>
      <c r="E192" s="456"/>
      <c r="F192" s="456"/>
      <c r="G192" s="460"/>
      <c r="H192" s="481" t="s">
        <v>571</v>
      </c>
      <c r="I192" s="481"/>
      <c r="J192" s="482">
        <v>1.3</v>
      </c>
      <c r="K192" s="482">
        <v>0.4</v>
      </c>
      <c r="L192" s="482">
        <v>0.4</v>
      </c>
      <c r="M192" s="482">
        <v>0.7</v>
      </c>
      <c r="N192" s="465"/>
      <c r="O192" s="482">
        <v>9.6999999999999993</v>
      </c>
      <c r="P192" s="482">
        <v>23.7</v>
      </c>
      <c r="Q192" s="465">
        <f t="shared" si="107"/>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outlineLevel="3" x14ac:dyDescent="0.3">
      <c r="A193" s="429"/>
      <c r="B193" s="438"/>
      <c r="C193" s="431">
        <f t="shared" si="108"/>
        <v>4</v>
      </c>
      <c r="D193" s="460"/>
      <c r="E193" s="456"/>
      <c r="F193" s="456"/>
      <c r="G193" s="460"/>
      <c r="H193" s="481" t="s">
        <v>572</v>
      </c>
      <c r="I193" s="481"/>
      <c r="J193" s="482">
        <v>1.4</v>
      </c>
      <c r="K193" s="482">
        <v>0.4</v>
      </c>
      <c r="L193" s="482">
        <v>0.4</v>
      </c>
      <c r="M193" s="482">
        <v>0.65</v>
      </c>
      <c r="N193" s="465"/>
      <c r="O193" s="482">
        <v>11.8</v>
      </c>
      <c r="P193" s="482">
        <v>27.6</v>
      </c>
      <c r="Q193" s="465">
        <f t="shared" si="107"/>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customHeight="1" outlineLevel="2" collapsed="1" x14ac:dyDescent="0.3">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3">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outlineLevel="2" x14ac:dyDescent="0.3">
      <c r="A196" s="429"/>
      <c r="B196" s="438"/>
      <c r="C196" s="431">
        <f>INT($C$40)+2</f>
        <v>3</v>
      </c>
      <c r="D196" s="460"/>
      <c r="E196" s="456"/>
      <c r="F196" s="456"/>
      <c r="G196" s="460"/>
      <c r="H196" s="481" t="s">
        <v>327</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customHeight="1" outlineLevel="2" x14ac:dyDescent="0.3">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x14ac:dyDescent="0.3">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3">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6.8" outlineLevel="2" x14ac:dyDescent="0.3">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outlineLevel="2" x14ac:dyDescent="0.3">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outlineLevel="2" collapsed="1" x14ac:dyDescent="0.3">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3">
      <c r="A203" s="429"/>
      <c r="B203" s="438"/>
      <c r="C203" s="431">
        <f t="shared" ref="C203:C211" si="109">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3">
      <c r="A204" s="429"/>
      <c r="B204" s="438"/>
      <c r="C204" s="431">
        <f t="shared" si="109"/>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3">
      <c r="A205" s="429"/>
      <c r="B205" s="438"/>
      <c r="C205" s="431">
        <f t="shared" si="109"/>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3">
      <c r="A206" s="429"/>
      <c r="B206" s="438"/>
      <c r="C206" s="431">
        <f t="shared" si="109"/>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3">
      <c r="A207" s="429"/>
      <c r="B207" s="438"/>
      <c r="C207" s="431">
        <f t="shared" si="109"/>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3">
      <c r="A208" s="429"/>
      <c r="B208" s="438"/>
      <c r="C208" s="431">
        <f t="shared" si="109"/>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3">
      <c r="A209" s="429"/>
      <c r="B209" s="438"/>
      <c r="C209" s="431">
        <f t="shared" si="109"/>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3">
      <c r="A210" s="429"/>
      <c r="B210" s="438"/>
      <c r="C210" s="431">
        <f t="shared" si="109"/>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3">
      <c r="A211" s="429"/>
      <c r="B211" s="438"/>
      <c r="C211" s="431">
        <f t="shared" si="109"/>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customHeight="1" outlineLevel="2" x14ac:dyDescent="0.3">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x14ac:dyDescent="0.3">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3">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outlineLevel="2" x14ac:dyDescent="0.3">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customHeight="1" outlineLevel="2" x14ac:dyDescent="0.3">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x14ac:dyDescent="0.3">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3">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outlineLevel="2" collapsed="1" x14ac:dyDescent="0.3">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3">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3">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3">
      <c r="A222" s="429"/>
      <c r="B222" s="438"/>
      <c r="C222" s="431">
        <f>INT($C$40)+3</f>
        <v>4</v>
      </c>
      <c r="D222" s="460"/>
      <c r="E222" s="456"/>
      <c r="F222" s="456"/>
      <c r="G222" s="460"/>
      <c r="H222" s="465"/>
      <c r="I222" s="481" t="s">
        <v>592</v>
      </c>
      <c r="J222" s="481" t="s">
        <v>593</v>
      </c>
      <c r="K222" s="481" t="s">
        <v>876</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3">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customHeight="1" outlineLevel="2" x14ac:dyDescent="0.3">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customHeight="1" outlineLevel="2" x14ac:dyDescent="0.3">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3">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x14ac:dyDescent="0.3">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outlineLevel="2" x14ac:dyDescent="0.3">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outlineLevel="2" x14ac:dyDescent="0.3">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5">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3">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3">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3">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x14ac:dyDescent="0.3">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customHeight="1" outlineLevel="2" x14ac:dyDescent="0.3">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outlineLevel="2" x14ac:dyDescent="0.3">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outlineLevel="2" x14ac:dyDescent="0.3">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outlineLevel="2" x14ac:dyDescent="0.3">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outlineLevel="2" x14ac:dyDescent="0.3">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 customHeight="1" outlineLevel="2" collapsed="1" x14ac:dyDescent="0.3">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3">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3">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3">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x14ac:dyDescent="0.3">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3">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outlineLevel="2" x14ac:dyDescent="0.3">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outlineLevel="2" collapsed="1" x14ac:dyDescent="0.3">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3">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customHeight="1" outlineLevel="2" x14ac:dyDescent="0.3">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3">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3">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3">
      <c r="A252" s="429"/>
      <c r="B252" s="438"/>
      <c r="C252" s="431">
        <f>INT($C$233)+2</f>
        <v>3</v>
      </c>
      <c r="D252" s="460"/>
      <c r="E252" s="518"/>
      <c r="F252" s="518"/>
      <c r="G252" s="460"/>
      <c r="H252" s="525" t="s">
        <v>1002</v>
      </c>
      <c r="I252" s="526" t="b">
        <v>0</v>
      </c>
      <c r="J252" s="482" t="b">
        <v>1</v>
      </c>
      <c r="K252" s="527">
        <f t="shared" ref="K252:Q252" si="110">DATE($I$255,MONTH(INDEX($N$261:$Q$261,1,K$241+1)),DAY(INDEX($N$261:$Q$261,1,K$241+1)))</f>
        <v>43600</v>
      </c>
      <c r="L252" s="527">
        <f t="shared" si="110"/>
        <v>43600</v>
      </c>
      <c r="M252" s="527">
        <f t="shared" si="110"/>
        <v>43600</v>
      </c>
      <c r="N252" s="527">
        <f t="shared" si="110"/>
        <v>43600</v>
      </c>
      <c r="O252" s="527">
        <f t="shared" si="110"/>
        <v>43600</v>
      </c>
      <c r="P252" s="527">
        <f t="shared" si="110"/>
        <v>43600</v>
      </c>
      <c r="Q252" s="527">
        <f t="shared" si="110"/>
        <v>43600</v>
      </c>
      <c r="R252" s="465"/>
      <c r="S252" s="465"/>
      <c r="T252" s="465"/>
      <c r="U252" s="465"/>
      <c r="V252" s="465"/>
      <c r="W252" s="487" t="s">
        <v>609</v>
      </c>
      <c r="X252" s="487"/>
      <c r="Y252" s="487"/>
      <c r="Z252" s="487"/>
      <c r="AA252" s="487"/>
      <c r="AB252" s="465"/>
      <c r="AC252" s="919" t="s">
        <v>610</v>
      </c>
      <c r="AD252" s="920"/>
      <c r="AE252" s="920"/>
      <c r="AF252" s="921"/>
      <c r="AG252" s="465"/>
      <c r="AH252" s="528" t="s">
        <v>611</v>
      </c>
      <c r="AI252" s="528"/>
      <c r="AJ252" s="528"/>
      <c r="AK252" s="528"/>
      <c r="AL252" s="465"/>
      <c r="AM252" s="465"/>
      <c r="AN252" s="465"/>
      <c r="AO252" s="465"/>
      <c r="AP252" s="460"/>
      <c r="AQ252" s="441"/>
      <c r="AR252" s="429"/>
      <c r="AS252" s="429"/>
      <c r="AT252" s="429"/>
    </row>
    <row r="253" spans="1:46" outlineLevel="2" x14ac:dyDescent="0.3">
      <c r="A253" s="429"/>
      <c r="B253" s="438"/>
      <c r="C253" s="431"/>
      <c r="D253" s="460"/>
      <c r="E253" s="518"/>
      <c r="F253" s="518"/>
      <c r="G253" s="460"/>
      <c r="H253" s="851" t="s">
        <v>1001</v>
      </c>
      <c r="I253" s="526" t="b">
        <v>0</v>
      </c>
      <c r="J253" s="482" t="b">
        <v>1</v>
      </c>
      <c r="K253" s="531">
        <f>DATE($I$255,MONTH(INDEX($N$269:$Q$269,1,K$241+1)),DAY(INDEX($N$269:$Q$269,1,K$241+1)))</f>
        <v>43634</v>
      </c>
      <c r="L253" s="531">
        <f t="shared" ref="L253:Q253" si="111">DATE($I$255,MONTH(INDEX($N$269:$Q$269,1,L$241+1)),DAY(INDEX($N$269:$Q$269,1,L$241+1)))</f>
        <v>43634</v>
      </c>
      <c r="M253" s="531">
        <f t="shared" si="111"/>
        <v>43634</v>
      </c>
      <c r="N253" s="531">
        <f t="shared" si="111"/>
        <v>43634</v>
      </c>
      <c r="O253" s="531">
        <f t="shared" si="111"/>
        <v>43634</v>
      </c>
      <c r="P253" s="531">
        <f t="shared" si="111"/>
        <v>43634</v>
      </c>
      <c r="Q253" s="531">
        <f t="shared" si="111"/>
        <v>43634</v>
      </c>
      <c r="R253" s="465"/>
      <c r="S253" s="465"/>
      <c r="T253" s="465"/>
      <c r="U253" s="465"/>
      <c r="V253" s="465"/>
      <c r="W253" s="487"/>
      <c r="X253" s="487"/>
      <c r="Y253" s="487"/>
      <c r="Z253" s="487"/>
      <c r="AA253" s="487"/>
      <c r="AB253" s="465"/>
      <c r="AC253" s="922"/>
      <c r="AD253" s="923"/>
      <c r="AE253" s="923"/>
      <c r="AF253" s="924"/>
      <c r="AG253" s="465"/>
      <c r="AH253" s="528"/>
      <c r="AI253" s="528"/>
      <c r="AJ253" s="528"/>
      <c r="AK253" s="528"/>
      <c r="AL253" s="465"/>
      <c r="AM253" s="465"/>
      <c r="AN253" s="465"/>
      <c r="AO253" s="465"/>
      <c r="AP253" s="460"/>
      <c r="AQ253" s="441"/>
      <c r="AR253" s="429"/>
      <c r="AS253" s="429"/>
      <c r="AT253" s="429"/>
    </row>
    <row r="254" spans="1:46" outlineLevel="2" x14ac:dyDescent="0.3">
      <c r="A254" s="429"/>
      <c r="B254" s="438"/>
      <c r="C254" s="431">
        <f>INT($C$233)+2</f>
        <v>3</v>
      </c>
      <c r="D254" s="460"/>
      <c r="E254" s="518"/>
      <c r="F254" s="518"/>
      <c r="G254" s="460"/>
      <c r="H254" s="529" t="s">
        <v>1000</v>
      </c>
      <c r="I254" s="530" t="b">
        <f>NOT(OR(I252,I253))</f>
        <v>1</v>
      </c>
      <c r="J254" s="482" t="b">
        <v>1</v>
      </c>
      <c r="K254" s="544">
        <f t="shared" ref="K254:Q254" si="112">DATE($I$255,MONTH(INDEX($N$277:$Q$277,1,K$241+1)),DAY(INDEX($N$277:$Q$277,1,K$241+1)))</f>
        <v>43669</v>
      </c>
      <c r="L254" s="544">
        <f t="shared" si="112"/>
        <v>43669</v>
      </c>
      <c r="M254" s="544">
        <f t="shared" si="112"/>
        <v>43669</v>
      </c>
      <c r="N254" s="544">
        <f t="shared" si="112"/>
        <v>43669</v>
      </c>
      <c r="O254" s="544">
        <f t="shared" si="112"/>
        <v>43669</v>
      </c>
      <c r="P254" s="544">
        <f t="shared" si="112"/>
        <v>43669</v>
      </c>
      <c r="Q254" s="544">
        <f t="shared" si="112"/>
        <v>43669</v>
      </c>
      <c r="R254" s="465"/>
      <c r="S254" s="465"/>
      <c r="T254" s="465"/>
      <c r="U254" s="465"/>
      <c r="V254" s="465"/>
      <c r="W254" s="481"/>
      <c r="X254" s="481"/>
      <c r="Y254" s="481"/>
      <c r="Z254" s="481"/>
      <c r="AA254" s="481"/>
      <c r="AB254" s="481"/>
      <c r="AC254" s="925"/>
      <c r="AD254" s="926"/>
      <c r="AE254" s="926"/>
      <c r="AF254" s="927"/>
      <c r="AG254" s="481"/>
      <c r="AH254" s="532"/>
      <c r="AI254" s="532"/>
      <c r="AJ254" s="532"/>
      <c r="AK254" s="532"/>
      <c r="AL254" s="481"/>
      <c r="AM254" s="481"/>
      <c r="AN254" s="481"/>
      <c r="AO254" s="481"/>
      <c r="AP254" s="460"/>
      <c r="AQ254" s="441"/>
      <c r="AR254" s="429"/>
      <c r="AS254" s="429"/>
      <c r="AT254" s="429"/>
    </row>
    <row r="255" spans="1:46" outlineLevel="2" x14ac:dyDescent="0.3">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19" t="s">
        <v>613</v>
      </c>
      <c r="AD255" s="920"/>
      <c r="AE255" s="920"/>
      <c r="AF255" s="921"/>
      <c r="AG255" s="465"/>
      <c r="AH255" s="533" t="s">
        <v>614</v>
      </c>
      <c r="AI255" s="528"/>
      <c r="AJ255" s="528"/>
      <c r="AK255" s="528"/>
      <c r="AL255" s="465"/>
      <c r="AM255" s="465"/>
      <c r="AN255" s="465"/>
      <c r="AO255" s="465"/>
      <c r="AP255" s="460"/>
      <c r="AQ255" s="441"/>
      <c r="AR255" s="429"/>
      <c r="AS255" s="429"/>
      <c r="AT255" s="429"/>
    </row>
    <row r="256" spans="1:46" outlineLevel="2" x14ac:dyDescent="0.3">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5"/>
      <c r="AD256" s="926"/>
      <c r="AE256" s="926"/>
      <c r="AF256" s="927"/>
      <c r="AG256" s="465"/>
      <c r="AH256" s="528"/>
      <c r="AI256" s="528"/>
      <c r="AJ256" s="528"/>
      <c r="AK256" s="528"/>
      <c r="AL256" s="465"/>
      <c r="AM256" s="465"/>
      <c r="AN256" s="465"/>
      <c r="AO256" s="465"/>
      <c r="AP256" s="460"/>
      <c r="AQ256" s="441"/>
      <c r="AR256" s="429"/>
      <c r="AS256" s="429"/>
      <c r="AT256" s="429"/>
    </row>
    <row r="257" spans="1:46" outlineLevel="2" x14ac:dyDescent="0.3">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942</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3">
      <c r="A258" s="429"/>
      <c r="B258" s="438"/>
      <c r="C258" s="431">
        <f>INT($C$233)+2</f>
        <v>3</v>
      </c>
      <c r="D258" s="460"/>
      <c r="E258" s="518">
        <v>1</v>
      </c>
      <c r="F258" s="518"/>
      <c r="G258" s="460"/>
      <c r="H258" s="481" t="str">
        <f>H$252</f>
        <v>Aut</v>
      </c>
      <c r="I258" s="540">
        <v>0</v>
      </c>
      <c r="J258" s="541" t="s">
        <v>624</v>
      </c>
      <c r="K258" s="542">
        <f>N258-150</f>
        <v>43872</v>
      </c>
      <c r="L258" s="542">
        <f>K258+17/2</f>
        <v>43880.5</v>
      </c>
      <c r="M258" s="465"/>
      <c r="N258" s="543">
        <v>44022</v>
      </c>
      <c r="O258" s="543">
        <v>44022</v>
      </c>
      <c r="P258" s="543">
        <v>44022</v>
      </c>
      <c r="Q258" s="543">
        <v>44022</v>
      </c>
      <c r="R258" s="544">
        <f t="shared" ref="R258:U281" si="113">DATE($I$255,MONTH(INDEX($N258:$Q258,1,R$241+1)),DAY(INDEX($N258:$Q258,1,R$241+1)))</f>
        <v>43656</v>
      </c>
      <c r="S258" s="544">
        <f t="shared" si="113"/>
        <v>43656</v>
      </c>
      <c r="T258" s="544">
        <f t="shared" si="113"/>
        <v>43656</v>
      </c>
      <c r="U258" s="544">
        <f t="shared" si="113"/>
        <v>43656</v>
      </c>
      <c r="V258" s="465"/>
      <c r="W258" s="545">
        <f t="shared" ref="W258:W281" si="114">((N258-150)-INDEX(N$252:N$254,$E258,1))/30.5</f>
        <v>8.9180327868852451</v>
      </c>
      <c r="X258" s="545">
        <f t="shared" ref="X258:X281" si="115">((O258-150)-INDEX(O$252:O$254,$E258,1))/30.5</f>
        <v>8.9180327868852451</v>
      </c>
      <c r="Y258" s="545">
        <f t="shared" ref="Y258:Y281" si="116">((P258-150)-INDEX(P$252:P$254,$E258,1))/30.5</f>
        <v>8.9180327868852451</v>
      </c>
      <c r="Z258" s="545">
        <f t="shared" ref="Z258:Z281" si="117">((Q258-150)-INDEX(Q$252:Q$254,$E258,1))/30.5</f>
        <v>8.9180327868852451</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3">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3"/>
        <v>43600</v>
      </c>
      <c r="S259" s="544">
        <f t="shared" si="113"/>
        <v>43600</v>
      </c>
      <c r="T259" s="544">
        <f t="shared" si="113"/>
        <v>43600</v>
      </c>
      <c r="U259" s="544">
        <f t="shared" si="113"/>
        <v>43600</v>
      </c>
      <c r="V259" s="465"/>
      <c r="W259" s="554">
        <f t="shared" si="114"/>
        <v>19.049180327868854</v>
      </c>
      <c r="X259" s="554">
        <f t="shared" si="115"/>
        <v>19.049180327868854</v>
      </c>
      <c r="Y259" s="554">
        <f t="shared" si="116"/>
        <v>19.049180327868854</v>
      </c>
      <c r="Z259" s="554">
        <f t="shared" si="117"/>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3">
      <c r="A260" s="429"/>
      <c r="B260" s="438"/>
      <c r="C260" s="431">
        <f t="shared" ref="C260:C265" si="118">INT($C$233+3)</f>
        <v>4</v>
      </c>
      <c r="D260" s="460"/>
      <c r="E260" s="518">
        <v>1</v>
      </c>
      <c r="F260" s="518"/>
      <c r="G260" s="460"/>
      <c r="H260" s="465"/>
      <c r="I260" s="540">
        <v>2</v>
      </c>
      <c r="J260" s="562" t="s">
        <v>626</v>
      </c>
      <c r="K260" s="563"/>
      <c r="L260" s="465"/>
      <c r="M260" s="465"/>
      <c r="N260" s="564">
        <f t="shared" ref="N260:Q265" si="119">DATEVALUE(DAY(N259)&amp;"/"&amp;MONTH(N259)&amp;"/"&amp;YEAR(N259)+1)</f>
        <v>44696</v>
      </c>
      <c r="O260" s="564">
        <f t="shared" si="119"/>
        <v>44696</v>
      </c>
      <c r="P260" s="564">
        <f t="shared" si="119"/>
        <v>44696</v>
      </c>
      <c r="Q260" s="564">
        <f t="shared" si="119"/>
        <v>44696</v>
      </c>
      <c r="R260" s="544">
        <f t="shared" si="113"/>
        <v>43600</v>
      </c>
      <c r="S260" s="544">
        <f t="shared" si="113"/>
        <v>43600</v>
      </c>
      <c r="T260" s="544">
        <f t="shared" si="113"/>
        <v>43600</v>
      </c>
      <c r="U260" s="544">
        <f t="shared" si="113"/>
        <v>43600</v>
      </c>
      <c r="V260" s="465"/>
      <c r="W260" s="554">
        <f t="shared" si="114"/>
        <v>31.016393442622952</v>
      </c>
      <c r="X260" s="554">
        <f t="shared" si="115"/>
        <v>31.016393442622952</v>
      </c>
      <c r="Y260" s="554">
        <f t="shared" si="116"/>
        <v>31.016393442622952</v>
      </c>
      <c r="Z260" s="554">
        <f t="shared" si="117"/>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3">
      <c r="A261" s="429"/>
      <c r="B261" s="438"/>
      <c r="C261" s="431">
        <f t="shared" si="118"/>
        <v>4</v>
      </c>
      <c r="D261" s="460"/>
      <c r="E261" s="518">
        <v>1</v>
      </c>
      <c r="F261" s="518"/>
      <c r="G261" s="460"/>
      <c r="H261" s="465"/>
      <c r="I261" s="465">
        <v>3</v>
      </c>
      <c r="J261" s="464" t="s">
        <v>627</v>
      </c>
      <c r="K261" s="465"/>
      <c r="L261" s="465"/>
      <c r="M261" s="465"/>
      <c r="N261" s="564">
        <f t="shared" si="119"/>
        <v>45061</v>
      </c>
      <c r="O261" s="564">
        <f t="shared" si="119"/>
        <v>45061</v>
      </c>
      <c r="P261" s="564">
        <f t="shared" si="119"/>
        <v>45061</v>
      </c>
      <c r="Q261" s="564">
        <f t="shared" si="119"/>
        <v>45061</v>
      </c>
      <c r="R261" s="544">
        <f t="shared" si="113"/>
        <v>43600</v>
      </c>
      <c r="S261" s="544">
        <f t="shared" si="113"/>
        <v>43600</v>
      </c>
      <c r="T261" s="544">
        <f t="shared" si="113"/>
        <v>43600</v>
      </c>
      <c r="U261" s="544">
        <f t="shared" si="113"/>
        <v>43600</v>
      </c>
      <c r="V261" s="465"/>
      <c r="W261" s="554">
        <f t="shared" si="114"/>
        <v>42.983606557377051</v>
      </c>
      <c r="X261" s="554">
        <f t="shared" si="115"/>
        <v>42.983606557377051</v>
      </c>
      <c r="Y261" s="554">
        <f t="shared" si="116"/>
        <v>42.983606557377051</v>
      </c>
      <c r="Z261" s="554">
        <f t="shared" si="117"/>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3">
      <c r="A262" s="429"/>
      <c r="B262" s="438"/>
      <c r="C262" s="431">
        <f t="shared" si="118"/>
        <v>4</v>
      </c>
      <c r="D262" s="460"/>
      <c r="E262" s="518">
        <v>1</v>
      </c>
      <c r="F262" s="518"/>
      <c r="G262" s="460"/>
      <c r="H262" s="465"/>
      <c r="I262" s="465">
        <v>4</v>
      </c>
      <c r="J262" s="465" t="s">
        <v>628</v>
      </c>
      <c r="K262" s="465"/>
      <c r="L262" s="465"/>
      <c r="M262" s="465"/>
      <c r="N262" s="564">
        <f t="shared" si="119"/>
        <v>45427</v>
      </c>
      <c r="O262" s="564">
        <f t="shared" si="119"/>
        <v>45427</v>
      </c>
      <c r="P262" s="564">
        <f t="shared" si="119"/>
        <v>45427</v>
      </c>
      <c r="Q262" s="564">
        <f t="shared" si="119"/>
        <v>45427</v>
      </c>
      <c r="R262" s="544">
        <f t="shared" si="113"/>
        <v>43600</v>
      </c>
      <c r="S262" s="544">
        <f t="shared" si="113"/>
        <v>43600</v>
      </c>
      <c r="T262" s="544">
        <f t="shared" si="113"/>
        <v>43600</v>
      </c>
      <c r="U262" s="544">
        <f t="shared" si="113"/>
        <v>43600</v>
      </c>
      <c r="V262" s="465"/>
      <c r="W262" s="554">
        <f t="shared" si="114"/>
        <v>54.983606557377051</v>
      </c>
      <c r="X262" s="554">
        <f t="shared" si="115"/>
        <v>54.983606557377051</v>
      </c>
      <c r="Y262" s="554">
        <f t="shared" si="116"/>
        <v>54.983606557377051</v>
      </c>
      <c r="Z262" s="554">
        <f t="shared" si="117"/>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3">
      <c r="A263" s="429"/>
      <c r="B263" s="438"/>
      <c r="C263" s="431">
        <f t="shared" si="118"/>
        <v>4</v>
      </c>
      <c r="D263" s="460"/>
      <c r="E263" s="518">
        <v>1</v>
      </c>
      <c r="F263" s="518"/>
      <c r="G263" s="460"/>
      <c r="H263" s="465"/>
      <c r="I263" s="465">
        <v>5</v>
      </c>
      <c r="J263" s="465" t="s">
        <v>629</v>
      </c>
      <c r="K263" s="465"/>
      <c r="L263" s="465"/>
      <c r="M263" s="465"/>
      <c r="N263" s="564">
        <f t="shared" si="119"/>
        <v>45792</v>
      </c>
      <c r="O263" s="564">
        <f t="shared" si="119"/>
        <v>45792</v>
      </c>
      <c r="P263" s="564">
        <f t="shared" si="119"/>
        <v>45792</v>
      </c>
      <c r="Q263" s="564">
        <f t="shared" si="119"/>
        <v>45792</v>
      </c>
      <c r="R263" s="544">
        <f t="shared" si="113"/>
        <v>43600</v>
      </c>
      <c r="S263" s="544">
        <f t="shared" si="113"/>
        <v>43600</v>
      </c>
      <c r="T263" s="544">
        <f t="shared" si="113"/>
        <v>43600</v>
      </c>
      <c r="U263" s="544">
        <f t="shared" si="113"/>
        <v>43600</v>
      </c>
      <c r="V263" s="465"/>
      <c r="W263" s="554">
        <f t="shared" si="114"/>
        <v>66.950819672131146</v>
      </c>
      <c r="X263" s="554">
        <f t="shared" si="115"/>
        <v>66.950819672131146</v>
      </c>
      <c r="Y263" s="554">
        <f t="shared" si="116"/>
        <v>66.950819672131146</v>
      </c>
      <c r="Z263" s="554">
        <f t="shared" si="117"/>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3">
      <c r="A264" s="429"/>
      <c r="B264" s="438"/>
      <c r="C264" s="431">
        <f t="shared" si="118"/>
        <v>4</v>
      </c>
      <c r="D264" s="460"/>
      <c r="E264" s="518">
        <v>1</v>
      </c>
      <c r="F264" s="518"/>
      <c r="G264" s="460"/>
      <c r="H264" s="465"/>
      <c r="I264" s="465">
        <v>6</v>
      </c>
      <c r="J264" s="465" t="s">
        <v>630</v>
      </c>
      <c r="K264" s="465"/>
      <c r="L264" s="465"/>
      <c r="M264" s="465"/>
      <c r="N264" s="564">
        <f t="shared" si="119"/>
        <v>46157</v>
      </c>
      <c r="O264" s="564">
        <f t="shared" si="119"/>
        <v>46157</v>
      </c>
      <c r="P264" s="564">
        <f t="shared" si="119"/>
        <v>46157</v>
      </c>
      <c r="Q264" s="564">
        <f t="shared" si="119"/>
        <v>46157</v>
      </c>
      <c r="R264" s="544">
        <f t="shared" si="113"/>
        <v>43600</v>
      </c>
      <c r="S264" s="544">
        <f t="shared" si="113"/>
        <v>43600</v>
      </c>
      <c r="T264" s="544">
        <f t="shared" si="113"/>
        <v>43600</v>
      </c>
      <c r="U264" s="544">
        <f t="shared" si="113"/>
        <v>43600</v>
      </c>
      <c r="V264" s="465"/>
      <c r="W264" s="554">
        <f t="shared" si="114"/>
        <v>78.918032786885249</v>
      </c>
      <c r="X264" s="554">
        <f t="shared" si="115"/>
        <v>78.918032786885249</v>
      </c>
      <c r="Y264" s="554">
        <f t="shared" si="116"/>
        <v>78.918032786885249</v>
      </c>
      <c r="Z264" s="554">
        <f t="shared" si="117"/>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3">
      <c r="A265" s="429"/>
      <c r="B265" s="438"/>
      <c r="C265" s="431">
        <f t="shared" si="118"/>
        <v>4</v>
      </c>
      <c r="D265" s="460"/>
      <c r="E265" s="518">
        <v>1</v>
      </c>
      <c r="F265" s="518"/>
      <c r="G265" s="460"/>
      <c r="H265" s="465"/>
      <c r="I265" s="465">
        <v>7</v>
      </c>
      <c r="J265" s="465" t="s">
        <v>631</v>
      </c>
      <c r="K265" s="465"/>
      <c r="L265" s="465"/>
      <c r="M265" s="465"/>
      <c r="N265" s="564">
        <f t="shared" si="119"/>
        <v>46522</v>
      </c>
      <c r="O265" s="564">
        <f t="shared" si="119"/>
        <v>46522</v>
      </c>
      <c r="P265" s="564">
        <f t="shared" si="119"/>
        <v>46522</v>
      </c>
      <c r="Q265" s="564">
        <f t="shared" si="119"/>
        <v>46522</v>
      </c>
      <c r="R265" s="544">
        <f t="shared" si="113"/>
        <v>43600</v>
      </c>
      <c r="S265" s="544">
        <f t="shared" si="113"/>
        <v>43600</v>
      </c>
      <c r="T265" s="544">
        <f t="shared" si="113"/>
        <v>43600</v>
      </c>
      <c r="U265" s="544">
        <f t="shared" si="113"/>
        <v>43600</v>
      </c>
      <c r="V265" s="465"/>
      <c r="W265" s="565">
        <f t="shared" si="114"/>
        <v>90.885245901639351</v>
      </c>
      <c r="X265" s="565">
        <f t="shared" si="115"/>
        <v>90.885245901639351</v>
      </c>
      <c r="Y265" s="565">
        <f t="shared" si="116"/>
        <v>90.885245901639351</v>
      </c>
      <c r="Z265" s="565">
        <f t="shared" si="117"/>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3">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3"/>
        <v>43666</v>
      </c>
      <c r="S266" s="544">
        <f t="shared" si="113"/>
        <v>43666</v>
      </c>
      <c r="T266" s="544">
        <f t="shared" si="113"/>
        <v>43666</v>
      </c>
      <c r="U266" s="544">
        <f t="shared" si="113"/>
        <v>43666</v>
      </c>
      <c r="V266" s="465"/>
      <c r="W266" s="545">
        <f t="shared" si="114"/>
        <v>8.1311475409836067</v>
      </c>
      <c r="X266" s="545">
        <f t="shared" si="115"/>
        <v>8.1311475409836067</v>
      </c>
      <c r="Y266" s="545">
        <f t="shared" si="116"/>
        <v>8.1311475409836067</v>
      </c>
      <c r="Z266" s="545">
        <f t="shared" si="117"/>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3">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3"/>
        <v>43634</v>
      </c>
      <c r="S267" s="544">
        <f t="shared" si="113"/>
        <v>43634</v>
      </c>
      <c r="T267" s="544">
        <f t="shared" si="113"/>
        <v>43634</v>
      </c>
      <c r="U267" s="544">
        <f t="shared" si="113"/>
        <v>43634</v>
      </c>
      <c r="V267" s="465"/>
      <c r="W267" s="554">
        <f t="shared" si="114"/>
        <v>19.049180327868854</v>
      </c>
      <c r="X267" s="554">
        <f t="shared" si="115"/>
        <v>19.049180327868854</v>
      </c>
      <c r="Y267" s="554">
        <f t="shared" si="116"/>
        <v>19.049180327868854</v>
      </c>
      <c r="Z267" s="554">
        <f t="shared" si="117"/>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3">
      <c r="A268" s="429"/>
      <c r="B268" s="438"/>
      <c r="C268" s="431">
        <f t="shared" ref="C268:C273" si="120">INT($C$233+3)</f>
        <v>4</v>
      </c>
      <c r="D268" s="460"/>
      <c r="E268" s="518">
        <v>2</v>
      </c>
      <c r="F268" s="518"/>
      <c r="G268" s="460"/>
      <c r="H268" s="465"/>
      <c r="I268" s="465">
        <v>2</v>
      </c>
      <c r="J268" s="553" t="s">
        <v>632</v>
      </c>
      <c r="K268" s="465"/>
      <c r="L268" s="465"/>
      <c r="M268" s="465"/>
      <c r="N268" s="564">
        <f t="shared" ref="N268:Q268" si="121">DATEVALUE(DAY(N267)&amp;"/"&amp;MONTH(N267)&amp;"/"&amp;YEAR(N267)+1)</f>
        <v>44730</v>
      </c>
      <c r="O268" s="564">
        <f t="shared" si="121"/>
        <v>44730</v>
      </c>
      <c r="P268" s="564">
        <f t="shared" si="121"/>
        <v>44730</v>
      </c>
      <c r="Q268" s="564">
        <f t="shared" si="121"/>
        <v>44730</v>
      </c>
      <c r="R268" s="544">
        <f t="shared" si="113"/>
        <v>43634</v>
      </c>
      <c r="S268" s="544">
        <f t="shared" si="113"/>
        <v>43634</v>
      </c>
      <c r="T268" s="544">
        <f t="shared" si="113"/>
        <v>43634</v>
      </c>
      <c r="U268" s="544">
        <f t="shared" si="113"/>
        <v>43634</v>
      </c>
      <c r="V268" s="465"/>
      <c r="W268" s="554">
        <f t="shared" si="114"/>
        <v>31.016393442622952</v>
      </c>
      <c r="X268" s="554">
        <f t="shared" si="115"/>
        <v>31.016393442622952</v>
      </c>
      <c r="Y268" s="554">
        <f t="shared" si="116"/>
        <v>31.016393442622952</v>
      </c>
      <c r="Z268" s="554">
        <f t="shared" si="117"/>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3">
      <c r="A269" s="429"/>
      <c r="B269" s="438"/>
      <c r="C269" s="431">
        <f t="shared" si="120"/>
        <v>4</v>
      </c>
      <c r="D269" s="460"/>
      <c r="E269" s="518">
        <v>2</v>
      </c>
      <c r="F269" s="518"/>
      <c r="G269" s="460"/>
      <c r="H269" s="465"/>
      <c r="I269" s="465">
        <v>3</v>
      </c>
      <c r="J269" s="553" t="s">
        <v>633</v>
      </c>
      <c r="K269" s="465"/>
      <c r="L269" s="465"/>
      <c r="M269" s="465"/>
      <c r="N269" s="564">
        <f t="shared" ref="N269:Q269" si="122">DATEVALUE(DAY(N268)&amp;"/"&amp;MONTH(N268)&amp;"/"&amp;YEAR(N268)+1)</f>
        <v>45095</v>
      </c>
      <c r="O269" s="564">
        <f t="shared" si="122"/>
        <v>45095</v>
      </c>
      <c r="P269" s="564">
        <f t="shared" si="122"/>
        <v>45095</v>
      </c>
      <c r="Q269" s="564">
        <f t="shared" si="122"/>
        <v>45095</v>
      </c>
      <c r="R269" s="544">
        <f t="shared" si="113"/>
        <v>43634</v>
      </c>
      <c r="S269" s="544">
        <f t="shared" si="113"/>
        <v>43634</v>
      </c>
      <c r="T269" s="544">
        <f t="shared" si="113"/>
        <v>43634</v>
      </c>
      <c r="U269" s="544">
        <f t="shared" si="113"/>
        <v>43634</v>
      </c>
      <c r="V269" s="465"/>
      <c r="W269" s="554">
        <f t="shared" si="114"/>
        <v>42.983606557377051</v>
      </c>
      <c r="X269" s="554">
        <f t="shared" si="115"/>
        <v>42.983606557377051</v>
      </c>
      <c r="Y269" s="554">
        <f t="shared" si="116"/>
        <v>42.983606557377051</v>
      </c>
      <c r="Z269" s="554">
        <f t="shared" si="117"/>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3">
      <c r="A270" s="429"/>
      <c r="B270" s="438"/>
      <c r="C270" s="431">
        <f t="shared" si="120"/>
        <v>4</v>
      </c>
      <c r="D270" s="460"/>
      <c r="E270" s="518">
        <v>2</v>
      </c>
      <c r="F270" s="518"/>
      <c r="G270" s="460"/>
      <c r="H270" s="465"/>
      <c r="I270" s="465">
        <v>4</v>
      </c>
      <c r="J270" s="553" t="s">
        <v>634</v>
      </c>
      <c r="K270" s="465"/>
      <c r="L270" s="465"/>
      <c r="M270" s="465"/>
      <c r="N270" s="564">
        <f t="shared" ref="N270:Q270" si="123">DATEVALUE(DAY(N269)&amp;"/"&amp;MONTH(N269)&amp;"/"&amp;YEAR(N269)+1)</f>
        <v>45461</v>
      </c>
      <c r="O270" s="564">
        <f t="shared" si="123"/>
        <v>45461</v>
      </c>
      <c r="P270" s="564">
        <f t="shared" si="123"/>
        <v>45461</v>
      </c>
      <c r="Q270" s="564">
        <f t="shared" si="123"/>
        <v>45461</v>
      </c>
      <c r="R270" s="544">
        <f t="shared" si="113"/>
        <v>43634</v>
      </c>
      <c r="S270" s="544">
        <f t="shared" si="113"/>
        <v>43634</v>
      </c>
      <c r="T270" s="544">
        <f t="shared" si="113"/>
        <v>43634</v>
      </c>
      <c r="U270" s="544">
        <f t="shared" si="113"/>
        <v>43634</v>
      </c>
      <c r="V270" s="465"/>
      <c r="W270" s="554">
        <f t="shared" si="114"/>
        <v>54.983606557377051</v>
      </c>
      <c r="X270" s="554">
        <f t="shared" si="115"/>
        <v>54.983606557377051</v>
      </c>
      <c r="Y270" s="554">
        <f t="shared" si="116"/>
        <v>54.983606557377051</v>
      </c>
      <c r="Z270" s="554">
        <f t="shared" si="117"/>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3">
      <c r="A271" s="429"/>
      <c r="B271" s="438"/>
      <c r="C271" s="431">
        <f t="shared" si="120"/>
        <v>4</v>
      </c>
      <c r="D271" s="460"/>
      <c r="E271" s="518">
        <v>2</v>
      </c>
      <c r="F271" s="518"/>
      <c r="G271" s="460"/>
      <c r="H271" s="465"/>
      <c r="I271" s="465">
        <v>5</v>
      </c>
      <c r="J271" s="553" t="s">
        <v>635</v>
      </c>
      <c r="K271" s="465"/>
      <c r="L271" s="465"/>
      <c r="M271" s="465"/>
      <c r="N271" s="564">
        <f t="shared" ref="N271:Q271" si="124">DATEVALUE(DAY(N270)&amp;"/"&amp;MONTH(N270)&amp;"/"&amp;YEAR(N270)+1)</f>
        <v>45826</v>
      </c>
      <c r="O271" s="564">
        <f t="shared" si="124"/>
        <v>45826</v>
      </c>
      <c r="P271" s="564">
        <f t="shared" si="124"/>
        <v>45826</v>
      </c>
      <c r="Q271" s="564">
        <f t="shared" si="124"/>
        <v>45826</v>
      </c>
      <c r="R271" s="544">
        <f t="shared" si="113"/>
        <v>43634</v>
      </c>
      <c r="S271" s="544">
        <f t="shared" si="113"/>
        <v>43634</v>
      </c>
      <c r="T271" s="544">
        <f t="shared" si="113"/>
        <v>43634</v>
      </c>
      <c r="U271" s="544">
        <f t="shared" si="113"/>
        <v>43634</v>
      </c>
      <c r="V271" s="465"/>
      <c r="W271" s="554">
        <f t="shared" si="114"/>
        <v>66.950819672131146</v>
      </c>
      <c r="X271" s="554">
        <f t="shared" si="115"/>
        <v>66.950819672131146</v>
      </c>
      <c r="Y271" s="554">
        <f t="shared" si="116"/>
        <v>66.950819672131146</v>
      </c>
      <c r="Z271" s="554">
        <f t="shared" si="117"/>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3">
      <c r="A272" s="429"/>
      <c r="B272" s="438"/>
      <c r="C272" s="431">
        <f t="shared" si="120"/>
        <v>4</v>
      </c>
      <c r="D272" s="460"/>
      <c r="E272" s="518">
        <v>2</v>
      </c>
      <c r="F272" s="518"/>
      <c r="G272" s="460"/>
      <c r="H272" s="465"/>
      <c r="I272" s="465">
        <v>6</v>
      </c>
      <c r="J272" s="553" t="s">
        <v>636</v>
      </c>
      <c r="K272" s="465"/>
      <c r="L272" s="465"/>
      <c r="M272" s="465"/>
      <c r="N272" s="564">
        <f t="shared" ref="N272:Q272" si="125">DATEVALUE(DAY(N271)&amp;"/"&amp;MONTH(N271)&amp;"/"&amp;YEAR(N271)+1)</f>
        <v>46191</v>
      </c>
      <c r="O272" s="564">
        <f t="shared" si="125"/>
        <v>46191</v>
      </c>
      <c r="P272" s="564">
        <f t="shared" si="125"/>
        <v>46191</v>
      </c>
      <c r="Q272" s="564">
        <f t="shared" si="125"/>
        <v>46191</v>
      </c>
      <c r="R272" s="544">
        <f t="shared" si="113"/>
        <v>43634</v>
      </c>
      <c r="S272" s="544">
        <f t="shared" si="113"/>
        <v>43634</v>
      </c>
      <c r="T272" s="544">
        <f t="shared" si="113"/>
        <v>43634</v>
      </c>
      <c r="U272" s="544">
        <f t="shared" si="113"/>
        <v>43634</v>
      </c>
      <c r="V272" s="465"/>
      <c r="W272" s="554">
        <f t="shared" si="114"/>
        <v>78.918032786885249</v>
      </c>
      <c r="X272" s="554">
        <f t="shared" si="115"/>
        <v>78.918032786885249</v>
      </c>
      <c r="Y272" s="554">
        <f t="shared" si="116"/>
        <v>78.918032786885249</v>
      </c>
      <c r="Z272" s="554">
        <f t="shared" si="117"/>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3">
      <c r="A273" s="429"/>
      <c r="B273" s="438"/>
      <c r="C273" s="431">
        <f t="shared" si="120"/>
        <v>4</v>
      </c>
      <c r="D273" s="460"/>
      <c r="E273" s="518">
        <v>2</v>
      </c>
      <c r="F273" s="518"/>
      <c r="G273" s="460"/>
      <c r="H273" s="465"/>
      <c r="I273" s="465">
        <v>7</v>
      </c>
      <c r="J273" s="853" t="s">
        <v>637</v>
      </c>
      <c r="K273" s="465"/>
      <c r="L273" s="465"/>
      <c r="M273" s="465"/>
      <c r="N273" s="564">
        <f t="shared" ref="N273:Q273" si="126">DATEVALUE(DAY(N272)&amp;"/"&amp;MONTH(N272)&amp;"/"&amp;YEAR(N272)+1)</f>
        <v>46556</v>
      </c>
      <c r="O273" s="564">
        <f t="shared" si="126"/>
        <v>46556</v>
      </c>
      <c r="P273" s="564">
        <f t="shared" si="126"/>
        <v>46556</v>
      </c>
      <c r="Q273" s="564">
        <f t="shared" si="126"/>
        <v>46556</v>
      </c>
      <c r="R273" s="544">
        <f t="shared" si="113"/>
        <v>43634</v>
      </c>
      <c r="S273" s="544">
        <f t="shared" si="113"/>
        <v>43634</v>
      </c>
      <c r="T273" s="544">
        <f t="shared" si="113"/>
        <v>43634</v>
      </c>
      <c r="U273" s="544">
        <f t="shared" si="113"/>
        <v>43634</v>
      </c>
      <c r="V273" s="465"/>
      <c r="W273" s="565">
        <f t="shared" si="114"/>
        <v>90.885245901639351</v>
      </c>
      <c r="X273" s="565">
        <f t="shared" si="115"/>
        <v>90.885245901639351</v>
      </c>
      <c r="Y273" s="565">
        <f t="shared" si="116"/>
        <v>90.885245901639351</v>
      </c>
      <c r="Z273" s="565">
        <f t="shared" si="117"/>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3">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3"/>
        <v>43669</v>
      </c>
      <c r="S274" s="544">
        <f t="shared" si="113"/>
        <v>43669</v>
      </c>
      <c r="T274" s="544">
        <f t="shared" si="113"/>
        <v>43669</v>
      </c>
      <c r="U274" s="544">
        <f t="shared" si="113"/>
        <v>43669</v>
      </c>
      <c r="V274" s="465"/>
      <c r="W274" s="545">
        <f t="shared" si="114"/>
        <v>7.081967213114754</v>
      </c>
      <c r="X274" s="545">
        <f t="shared" si="115"/>
        <v>7.081967213114754</v>
      </c>
      <c r="Y274" s="545">
        <f t="shared" si="116"/>
        <v>7.081967213114754</v>
      </c>
      <c r="Z274" s="545">
        <f t="shared" si="117"/>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3">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3"/>
        <v>43669</v>
      </c>
      <c r="S275" s="544">
        <f t="shared" si="113"/>
        <v>43669</v>
      </c>
      <c r="T275" s="544">
        <f t="shared" si="113"/>
        <v>43669</v>
      </c>
      <c r="U275" s="544">
        <f t="shared" si="113"/>
        <v>43669</v>
      </c>
      <c r="V275" s="465"/>
      <c r="W275" s="554">
        <f t="shared" si="114"/>
        <v>19.049180327868854</v>
      </c>
      <c r="X275" s="554">
        <f t="shared" si="115"/>
        <v>19.049180327868854</v>
      </c>
      <c r="Y275" s="554">
        <f t="shared" si="116"/>
        <v>19.049180327868854</v>
      </c>
      <c r="Z275" s="554">
        <f t="shared" si="117"/>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3">
      <c r="A276" s="429"/>
      <c r="B276" s="438"/>
      <c r="C276" s="431">
        <f t="shared" ref="C276:C281" si="127">INT($C$233+3)</f>
        <v>4</v>
      </c>
      <c r="D276" s="460"/>
      <c r="E276" s="518">
        <v>3</v>
      </c>
      <c r="F276" s="518"/>
      <c r="G276" s="460"/>
      <c r="H276" s="465"/>
      <c r="I276" s="540">
        <v>2</v>
      </c>
      <c r="J276" s="855" t="s">
        <v>632</v>
      </c>
      <c r="K276" s="563"/>
      <c r="L276" s="465"/>
      <c r="M276" s="465"/>
      <c r="N276" s="564">
        <f t="shared" ref="N276:Q281" si="128">DATEVALUE(DAY(N275)&amp;"/"&amp;MONTH(N275)&amp;"/"&amp;YEAR(N275)+1)</f>
        <v>44765</v>
      </c>
      <c r="O276" s="564">
        <f t="shared" si="128"/>
        <v>44765</v>
      </c>
      <c r="P276" s="564">
        <f t="shared" si="128"/>
        <v>44765</v>
      </c>
      <c r="Q276" s="564">
        <f t="shared" si="128"/>
        <v>44765</v>
      </c>
      <c r="R276" s="544">
        <f t="shared" si="113"/>
        <v>43669</v>
      </c>
      <c r="S276" s="544">
        <f t="shared" si="113"/>
        <v>43669</v>
      </c>
      <c r="T276" s="544">
        <f t="shared" si="113"/>
        <v>43669</v>
      </c>
      <c r="U276" s="544">
        <f t="shared" si="113"/>
        <v>43669</v>
      </c>
      <c r="V276" s="465"/>
      <c r="W276" s="554">
        <f t="shared" si="114"/>
        <v>31.016393442622952</v>
      </c>
      <c r="X276" s="554">
        <f t="shared" si="115"/>
        <v>31.016393442622952</v>
      </c>
      <c r="Y276" s="554">
        <f t="shared" si="116"/>
        <v>31.016393442622952</v>
      </c>
      <c r="Z276" s="554">
        <f t="shared" si="117"/>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3">
      <c r="A277" s="429"/>
      <c r="B277" s="438"/>
      <c r="C277" s="431">
        <f t="shared" si="127"/>
        <v>4</v>
      </c>
      <c r="D277" s="460"/>
      <c r="E277" s="518">
        <v>3</v>
      </c>
      <c r="F277" s="518"/>
      <c r="G277" s="460"/>
      <c r="H277" s="465"/>
      <c r="I277" s="540">
        <v>3</v>
      </c>
      <c r="J277" s="855" t="s">
        <v>633</v>
      </c>
      <c r="K277" s="563"/>
      <c r="L277" s="465"/>
      <c r="M277" s="465"/>
      <c r="N277" s="564">
        <f t="shared" si="128"/>
        <v>45130</v>
      </c>
      <c r="O277" s="564">
        <f t="shared" si="128"/>
        <v>45130</v>
      </c>
      <c r="P277" s="564">
        <f t="shared" si="128"/>
        <v>45130</v>
      </c>
      <c r="Q277" s="564">
        <f t="shared" si="128"/>
        <v>45130</v>
      </c>
      <c r="R277" s="544">
        <f t="shared" si="113"/>
        <v>43669</v>
      </c>
      <c r="S277" s="544">
        <f t="shared" si="113"/>
        <v>43669</v>
      </c>
      <c r="T277" s="544">
        <f t="shared" si="113"/>
        <v>43669</v>
      </c>
      <c r="U277" s="544">
        <f t="shared" si="113"/>
        <v>43669</v>
      </c>
      <c r="V277" s="465"/>
      <c r="W277" s="554">
        <f t="shared" si="114"/>
        <v>42.983606557377051</v>
      </c>
      <c r="X277" s="554">
        <f t="shared" si="115"/>
        <v>42.983606557377051</v>
      </c>
      <c r="Y277" s="554">
        <f t="shared" si="116"/>
        <v>42.983606557377051</v>
      </c>
      <c r="Z277" s="554">
        <f t="shared" si="117"/>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3">
      <c r="A278" s="429"/>
      <c r="B278" s="438"/>
      <c r="C278" s="431">
        <f t="shared" si="127"/>
        <v>4</v>
      </c>
      <c r="D278" s="460"/>
      <c r="E278" s="518">
        <v>3</v>
      </c>
      <c r="F278" s="518"/>
      <c r="G278" s="460"/>
      <c r="H278" s="465"/>
      <c r="I278" s="540">
        <v>4</v>
      </c>
      <c r="J278" s="855" t="s">
        <v>634</v>
      </c>
      <c r="K278" s="563"/>
      <c r="L278" s="465"/>
      <c r="M278" s="465"/>
      <c r="N278" s="564">
        <f t="shared" si="128"/>
        <v>45496</v>
      </c>
      <c r="O278" s="564">
        <f t="shared" si="128"/>
        <v>45496</v>
      </c>
      <c r="P278" s="564">
        <f t="shared" si="128"/>
        <v>45496</v>
      </c>
      <c r="Q278" s="564">
        <f t="shared" si="128"/>
        <v>45496</v>
      </c>
      <c r="R278" s="544">
        <f t="shared" si="113"/>
        <v>43669</v>
      </c>
      <c r="S278" s="544">
        <f t="shared" si="113"/>
        <v>43669</v>
      </c>
      <c r="T278" s="544">
        <f t="shared" si="113"/>
        <v>43669</v>
      </c>
      <c r="U278" s="544">
        <f t="shared" si="113"/>
        <v>43669</v>
      </c>
      <c r="V278" s="465"/>
      <c r="W278" s="554">
        <f t="shared" si="114"/>
        <v>54.983606557377051</v>
      </c>
      <c r="X278" s="554">
        <f t="shared" si="115"/>
        <v>54.983606557377051</v>
      </c>
      <c r="Y278" s="554">
        <f t="shared" si="116"/>
        <v>54.983606557377051</v>
      </c>
      <c r="Z278" s="554">
        <f t="shared" si="117"/>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3">
      <c r="A279" s="429"/>
      <c r="B279" s="438"/>
      <c r="C279" s="431">
        <f t="shared" si="127"/>
        <v>4</v>
      </c>
      <c r="D279" s="460"/>
      <c r="E279" s="518">
        <v>3</v>
      </c>
      <c r="F279" s="518"/>
      <c r="G279" s="460"/>
      <c r="H279" s="465"/>
      <c r="I279" s="540">
        <v>5</v>
      </c>
      <c r="J279" s="855" t="s">
        <v>635</v>
      </c>
      <c r="K279" s="563"/>
      <c r="L279" s="465"/>
      <c r="M279" s="465"/>
      <c r="N279" s="564">
        <f t="shared" si="128"/>
        <v>45861</v>
      </c>
      <c r="O279" s="564">
        <f t="shared" si="128"/>
        <v>45861</v>
      </c>
      <c r="P279" s="564">
        <f t="shared" si="128"/>
        <v>45861</v>
      </c>
      <c r="Q279" s="564">
        <f t="shared" si="128"/>
        <v>45861</v>
      </c>
      <c r="R279" s="544">
        <f t="shared" si="113"/>
        <v>43669</v>
      </c>
      <c r="S279" s="544">
        <f t="shared" si="113"/>
        <v>43669</v>
      </c>
      <c r="T279" s="544">
        <f t="shared" si="113"/>
        <v>43669</v>
      </c>
      <c r="U279" s="544">
        <f t="shared" si="113"/>
        <v>43669</v>
      </c>
      <c r="V279" s="465"/>
      <c r="W279" s="554">
        <f t="shared" si="114"/>
        <v>66.950819672131146</v>
      </c>
      <c r="X279" s="554">
        <f t="shared" si="115"/>
        <v>66.950819672131146</v>
      </c>
      <c r="Y279" s="554">
        <f t="shared" si="116"/>
        <v>66.950819672131146</v>
      </c>
      <c r="Z279" s="554">
        <f t="shared" si="117"/>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3">
      <c r="A280" s="429"/>
      <c r="B280" s="438"/>
      <c r="C280" s="431">
        <f t="shared" si="127"/>
        <v>4</v>
      </c>
      <c r="D280" s="460"/>
      <c r="E280" s="518">
        <v>3</v>
      </c>
      <c r="F280" s="518"/>
      <c r="G280" s="460"/>
      <c r="H280" s="465"/>
      <c r="I280" s="540">
        <v>6</v>
      </c>
      <c r="J280" s="855" t="s">
        <v>636</v>
      </c>
      <c r="K280" s="563"/>
      <c r="L280" s="465"/>
      <c r="M280" s="465"/>
      <c r="N280" s="564">
        <f t="shared" si="128"/>
        <v>46226</v>
      </c>
      <c r="O280" s="564">
        <f t="shared" si="128"/>
        <v>46226</v>
      </c>
      <c r="P280" s="564">
        <f t="shared" si="128"/>
        <v>46226</v>
      </c>
      <c r="Q280" s="564">
        <f t="shared" si="128"/>
        <v>46226</v>
      </c>
      <c r="R280" s="544">
        <f t="shared" si="113"/>
        <v>43669</v>
      </c>
      <c r="S280" s="544">
        <f t="shared" si="113"/>
        <v>43669</v>
      </c>
      <c r="T280" s="544">
        <f t="shared" si="113"/>
        <v>43669</v>
      </c>
      <c r="U280" s="544">
        <f t="shared" si="113"/>
        <v>43669</v>
      </c>
      <c r="V280" s="465"/>
      <c r="W280" s="554">
        <f t="shared" si="114"/>
        <v>78.918032786885249</v>
      </c>
      <c r="X280" s="554">
        <f t="shared" si="115"/>
        <v>78.918032786885249</v>
      </c>
      <c r="Y280" s="554">
        <f t="shared" si="116"/>
        <v>78.918032786885249</v>
      </c>
      <c r="Z280" s="554">
        <f t="shared" si="117"/>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3">
      <c r="A281" s="429"/>
      <c r="B281" s="438"/>
      <c r="C281" s="431">
        <f t="shared" si="127"/>
        <v>4</v>
      </c>
      <c r="D281" s="460"/>
      <c r="E281" s="518">
        <v>3</v>
      </c>
      <c r="F281" s="518"/>
      <c r="G281" s="460"/>
      <c r="H281" s="465"/>
      <c r="I281" s="540">
        <v>7</v>
      </c>
      <c r="J281" s="855" t="s">
        <v>637</v>
      </c>
      <c r="K281" s="563"/>
      <c r="L281" s="465"/>
      <c r="M281" s="465"/>
      <c r="N281" s="564">
        <f t="shared" si="128"/>
        <v>46591</v>
      </c>
      <c r="O281" s="564">
        <f t="shared" si="128"/>
        <v>46591</v>
      </c>
      <c r="P281" s="564">
        <f t="shared" si="128"/>
        <v>46591</v>
      </c>
      <c r="Q281" s="564">
        <f t="shared" si="128"/>
        <v>46591</v>
      </c>
      <c r="R281" s="544">
        <f t="shared" si="113"/>
        <v>43669</v>
      </c>
      <c r="S281" s="544">
        <f t="shared" si="113"/>
        <v>43669</v>
      </c>
      <c r="T281" s="544">
        <f t="shared" si="113"/>
        <v>43669</v>
      </c>
      <c r="U281" s="544">
        <f t="shared" si="113"/>
        <v>43669</v>
      </c>
      <c r="V281" s="465"/>
      <c r="W281" s="565">
        <f t="shared" si="114"/>
        <v>90.885245901639351</v>
      </c>
      <c r="X281" s="565">
        <f t="shared" si="115"/>
        <v>90.885245901639351</v>
      </c>
      <c r="Y281" s="565">
        <f t="shared" si="116"/>
        <v>90.885245901639351</v>
      </c>
      <c r="Z281" s="565">
        <f t="shared" si="117"/>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3">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3">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3">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9">N258-150</f>
        <v>43872</v>
      </c>
      <c r="S284" s="574">
        <f t="shared" ref="S284:S307" si="130">O258-150</f>
        <v>43872</v>
      </c>
      <c r="T284" s="574">
        <f t="shared" ref="T284:T307" si="131">P258-150</f>
        <v>43872</v>
      </c>
      <c r="U284" s="574">
        <f t="shared" ref="U284:U307" si="132">Q258-150</f>
        <v>43872</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3">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9"/>
        <v>44181</v>
      </c>
      <c r="S285" s="574">
        <f t="shared" si="130"/>
        <v>44181</v>
      </c>
      <c r="T285" s="574">
        <f t="shared" si="131"/>
        <v>44181</v>
      </c>
      <c r="U285" s="574">
        <f t="shared" si="132"/>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3">
      <c r="A286" s="429"/>
      <c r="B286" s="438"/>
      <c r="C286" s="431">
        <f t="shared" ref="C286:C291" si="133">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9"/>
        <v>44546</v>
      </c>
      <c r="S286" s="574">
        <f t="shared" si="130"/>
        <v>44546</v>
      </c>
      <c r="T286" s="574">
        <f t="shared" si="131"/>
        <v>44546</v>
      </c>
      <c r="U286" s="574">
        <f t="shared" si="132"/>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3">
      <c r="A287" s="429"/>
      <c r="B287" s="438"/>
      <c r="C287" s="431">
        <f t="shared" si="133"/>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9"/>
        <v>44911</v>
      </c>
      <c r="S287" s="574">
        <f t="shared" si="130"/>
        <v>44911</v>
      </c>
      <c r="T287" s="574">
        <f t="shared" si="131"/>
        <v>44911</v>
      </c>
      <c r="U287" s="574">
        <f t="shared" si="132"/>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3">
      <c r="A288" s="429"/>
      <c r="B288" s="438"/>
      <c r="C288" s="431">
        <f t="shared" si="133"/>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9"/>
        <v>45277</v>
      </c>
      <c r="S288" s="574">
        <f t="shared" si="130"/>
        <v>45277</v>
      </c>
      <c r="T288" s="574">
        <f t="shared" si="131"/>
        <v>45277</v>
      </c>
      <c r="U288" s="574">
        <f t="shared" si="132"/>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3">
      <c r="A289" s="429"/>
      <c r="B289" s="438"/>
      <c r="C289" s="431">
        <f t="shared" si="133"/>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9"/>
        <v>45642</v>
      </c>
      <c r="S289" s="574">
        <f t="shared" si="130"/>
        <v>45642</v>
      </c>
      <c r="T289" s="574">
        <f t="shared" si="131"/>
        <v>45642</v>
      </c>
      <c r="U289" s="574">
        <f t="shared" si="132"/>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3">
      <c r="A290" s="429"/>
      <c r="B290" s="438"/>
      <c r="C290" s="431">
        <f t="shared" si="133"/>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9"/>
        <v>46007</v>
      </c>
      <c r="S290" s="574">
        <f t="shared" si="130"/>
        <v>46007</v>
      </c>
      <c r="T290" s="574">
        <f t="shared" si="131"/>
        <v>46007</v>
      </c>
      <c r="U290" s="574">
        <f t="shared" si="132"/>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3">
      <c r="A291" s="429"/>
      <c r="B291" s="438"/>
      <c r="C291" s="431">
        <f t="shared" si="133"/>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9"/>
        <v>46372</v>
      </c>
      <c r="S291" s="574">
        <f t="shared" si="130"/>
        <v>46372</v>
      </c>
      <c r="T291" s="574">
        <f t="shared" si="131"/>
        <v>46372</v>
      </c>
      <c r="U291" s="574">
        <f t="shared" si="132"/>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3">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9"/>
        <v>43882</v>
      </c>
      <c r="S292" s="574">
        <f t="shared" si="130"/>
        <v>43882</v>
      </c>
      <c r="T292" s="574">
        <f t="shared" si="131"/>
        <v>43882</v>
      </c>
      <c r="U292" s="574">
        <f t="shared" si="132"/>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3">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9"/>
        <v>44215</v>
      </c>
      <c r="S293" s="574">
        <f t="shared" si="130"/>
        <v>44215</v>
      </c>
      <c r="T293" s="574">
        <f t="shared" si="131"/>
        <v>44215</v>
      </c>
      <c r="U293" s="574">
        <f t="shared" si="132"/>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3">
      <c r="A294" s="429"/>
      <c r="B294" s="438"/>
      <c r="C294" s="431">
        <f t="shared" ref="C294:C299" si="134">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9"/>
        <v>44580</v>
      </c>
      <c r="S294" s="574">
        <f t="shared" si="130"/>
        <v>44580</v>
      </c>
      <c r="T294" s="574">
        <f t="shared" si="131"/>
        <v>44580</v>
      </c>
      <c r="U294" s="574">
        <f t="shared" si="132"/>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3">
      <c r="A295" s="429"/>
      <c r="B295" s="438"/>
      <c r="C295" s="431">
        <f t="shared" si="134"/>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9"/>
        <v>44945</v>
      </c>
      <c r="S295" s="574">
        <f t="shared" si="130"/>
        <v>44945</v>
      </c>
      <c r="T295" s="574">
        <f t="shared" si="131"/>
        <v>44945</v>
      </c>
      <c r="U295" s="574">
        <f t="shared" si="132"/>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3">
      <c r="A296" s="429"/>
      <c r="B296" s="438"/>
      <c r="C296" s="431">
        <f t="shared" si="134"/>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9"/>
        <v>45311</v>
      </c>
      <c r="S296" s="574">
        <f t="shared" si="130"/>
        <v>45311</v>
      </c>
      <c r="T296" s="574">
        <f t="shared" si="131"/>
        <v>45311</v>
      </c>
      <c r="U296" s="574">
        <f t="shared" si="132"/>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3">
      <c r="A297" s="429"/>
      <c r="B297" s="438"/>
      <c r="C297" s="431">
        <f t="shared" si="134"/>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9"/>
        <v>45676</v>
      </c>
      <c r="S297" s="574">
        <f t="shared" si="130"/>
        <v>45676</v>
      </c>
      <c r="T297" s="574">
        <f t="shared" si="131"/>
        <v>45676</v>
      </c>
      <c r="U297" s="574">
        <f t="shared" si="132"/>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3">
      <c r="A298" s="429"/>
      <c r="B298" s="438"/>
      <c r="C298" s="431">
        <f t="shared" si="134"/>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9"/>
        <v>46041</v>
      </c>
      <c r="S298" s="574">
        <f t="shared" si="130"/>
        <v>46041</v>
      </c>
      <c r="T298" s="574">
        <f t="shared" si="131"/>
        <v>46041</v>
      </c>
      <c r="U298" s="574">
        <f t="shared" si="132"/>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3">
      <c r="A299" s="429"/>
      <c r="B299" s="438"/>
      <c r="C299" s="431">
        <f t="shared" si="134"/>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9"/>
        <v>46406</v>
      </c>
      <c r="S299" s="574">
        <f t="shared" si="130"/>
        <v>46406</v>
      </c>
      <c r="T299" s="574">
        <f t="shared" si="131"/>
        <v>46406</v>
      </c>
      <c r="U299" s="574">
        <f t="shared" si="132"/>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3">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9"/>
        <v>43885</v>
      </c>
      <c r="S300" s="574">
        <f t="shared" si="130"/>
        <v>43885</v>
      </c>
      <c r="T300" s="574">
        <f t="shared" si="131"/>
        <v>43885</v>
      </c>
      <c r="U300" s="574">
        <f t="shared" si="132"/>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3">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9"/>
        <v>44250</v>
      </c>
      <c r="S301" s="574">
        <f t="shared" si="130"/>
        <v>44250</v>
      </c>
      <c r="T301" s="574">
        <f t="shared" si="131"/>
        <v>44250</v>
      </c>
      <c r="U301" s="574">
        <f t="shared" si="132"/>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3">
      <c r="A302" s="429"/>
      <c r="B302" s="438"/>
      <c r="C302" s="431">
        <f t="shared" ref="C302:C307" si="135">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9"/>
        <v>44615</v>
      </c>
      <c r="S302" s="574">
        <f t="shared" si="130"/>
        <v>44615</v>
      </c>
      <c r="T302" s="574">
        <f t="shared" si="131"/>
        <v>44615</v>
      </c>
      <c r="U302" s="574">
        <f t="shared" si="132"/>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3">
      <c r="A303" s="429"/>
      <c r="B303" s="438"/>
      <c r="C303" s="431">
        <f t="shared" si="135"/>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9"/>
        <v>44980</v>
      </c>
      <c r="S303" s="574">
        <f t="shared" si="130"/>
        <v>44980</v>
      </c>
      <c r="T303" s="574">
        <f t="shared" si="131"/>
        <v>44980</v>
      </c>
      <c r="U303" s="574">
        <f t="shared" si="132"/>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3">
      <c r="A304" s="429"/>
      <c r="B304" s="438"/>
      <c r="C304" s="431">
        <f t="shared" si="135"/>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9"/>
        <v>45346</v>
      </c>
      <c r="S304" s="574">
        <f t="shared" si="130"/>
        <v>45346</v>
      </c>
      <c r="T304" s="574">
        <f t="shared" si="131"/>
        <v>45346</v>
      </c>
      <c r="U304" s="574">
        <f t="shared" si="132"/>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3">
      <c r="A305" s="429"/>
      <c r="B305" s="438"/>
      <c r="C305" s="431">
        <f t="shared" si="135"/>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9"/>
        <v>45711</v>
      </c>
      <c r="S305" s="574">
        <f t="shared" si="130"/>
        <v>45711</v>
      </c>
      <c r="T305" s="574">
        <f t="shared" si="131"/>
        <v>45711</v>
      </c>
      <c r="U305" s="574">
        <f t="shared" si="132"/>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3">
      <c r="A306" s="429"/>
      <c r="B306" s="438"/>
      <c r="C306" s="431">
        <f t="shared" si="135"/>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9"/>
        <v>46076</v>
      </c>
      <c r="S306" s="574">
        <f t="shared" si="130"/>
        <v>46076</v>
      </c>
      <c r="T306" s="574">
        <f t="shared" si="131"/>
        <v>46076</v>
      </c>
      <c r="U306" s="574">
        <f t="shared" si="132"/>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3">
      <c r="A307" s="429"/>
      <c r="B307" s="438"/>
      <c r="C307" s="431">
        <f t="shared" si="135"/>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9"/>
        <v>46441</v>
      </c>
      <c r="S307" s="574">
        <f t="shared" si="130"/>
        <v>46441</v>
      </c>
      <c r="T307" s="574">
        <f t="shared" si="131"/>
        <v>46441</v>
      </c>
      <c r="U307" s="574">
        <f t="shared" si="132"/>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3">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3">
      <c r="A309" s="429"/>
      <c r="B309" s="438"/>
      <c r="C309" s="431">
        <f>INT($C$233+3)</f>
        <v>4</v>
      </c>
      <c r="D309" s="460"/>
      <c r="E309" s="518"/>
      <c r="F309" s="518"/>
      <c r="G309" s="460"/>
      <c r="H309" s="534" t="s">
        <v>643</v>
      </c>
      <c r="I309" s="488" t="s">
        <v>644</v>
      </c>
      <c r="J309" s="487"/>
      <c r="K309" s="465"/>
      <c r="L309" s="465"/>
      <c r="M309" s="465"/>
      <c r="N309" s="465"/>
      <c r="O309" s="928" t="s">
        <v>645</v>
      </c>
      <c r="P309" s="929"/>
      <c r="Q309" s="929"/>
      <c r="R309" s="929"/>
      <c r="S309" s="929"/>
      <c r="T309" s="929"/>
      <c r="U309" s="929"/>
      <c r="V309" s="929"/>
      <c r="W309" s="929"/>
      <c r="X309" s="930"/>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3">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1"/>
      <c r="P310" s="932"/>
      <c r="Q310" s="932"/>
      <c r="R310" s="932"/>
      <c r="S310" s="932"/>
      <c r="T310" s="932"/>
      <c r="U310" s="932"/>
      <c r="V310" s="932"/>
      <c r="W310" s="932"/>
      <c r="X310" s="933"/>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3">
      <c r="A311" s="429"/>
      <c r="B311" s="438"/>
      <c r="C311" s="431">
        <f>INT($C$233+3)</f>
        <v>4</v>
      </c>
      <c r="D311" s="460"/>
      <c r="E311" s="518"/>
      <c r="F311" s="518"/>
      <c r="G311" s="460"/>
      <c r="H311" s="576" t="s">
        <v>646</v>
      </c>
      <c r="I311" s="465">
        <v>1</v>
      </c>
      <c r="J311" s="465" t="b">
        <f>COUNTA(K311:M311)&gt;0</f>
        <v>0</v>
      </c>
      <c r="K311" s="482"/>
      <c r="L311" s="482"/>
      <c r="M311" s="482"/>
      <c r="N311" s="465"/>
      <c r="O311" s="931"/>
      <c r="P311" s="932"/>
      <c r="Q311" s="932"/>
      <c r="R311" s="932"/>
      <c r="S311" s="932"/>
      <c r="T311" s="932"/>
      <c r="U311" s="932"/>
      <c r="V311" s="932"/>
      <c r="W311" s="932"/>
      <c r="X311" s="933"/>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3">
      <c r="A312" s="429"/>
      <c r="B312" s="438"/>
      <c r="C312" s="431">
        <f>INT($C$233+3)</f>
        <v>4</v>
      </c>
      <c r="D312" s="460"/>
      <c r="E312" s="518"/>
      <c r="F312" s="518"/>
      <c r="G312" s="460"/>
      <c r="H312" s="481"/>
      <c r="I312" s="465">
        <v>2</v>
      </c>
      <c r="J312" s="465" t="b">
        <f>COUNTA(K312:M312)&gt;0</f>
        <v>0</v>
      </c>
      <c r="K312" s="482"/>
      <c r="L312" s="482"/>
      <c r="M312" s="482"/>
      <c r="N312" s="465"/>
      <c r="O312" s="934"/>
      <c r="P312" s="935"/>
      <c r="Q312" s="935"/>
      <c r="R312" s="935"/>
      <c r="S312" s="935"/>
      <c r="T312" s="935"/>
      <c r="U312" s="935"/>
      <c r="V312" s="935"/>
      <c r="W312" s="935"/>
      <c r="X312" s="936"/>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3">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3">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3">
      <c r="A315" s="429"/>
      <c r="B315" s="438"/>
      <c r="C315" s="431">
        <f>INT($C$233+3)</f>
        <v>4</v>
      </c>
      <c r="D315" s="460"/>
      <c r="E315" s="518"/>
      <c r="F315" s="518"/>
      <c r="G315" s="460"/>
      <c r="H315" s="481" t="str">
        <f>H$252</f>
        <v>Aut</v>
      </c>
      <c r="I315" s="499">
        <v>0.7</v>
      </c>
      <c r="J315" s="465"/>
      <c r="K315" s="465"/>
      <c r="L315" s="467" t="s">
        <v>649</v>
      </c>
      <c r="M315" s="481">
        <f>$L$435-1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3">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3">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3">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3">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3">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3">
      <c r="A321" s="429"/>
      <c r="B321" s="438"/>
      <c r="C321" s="431">
        <f>INT($C$233)+3</f>
        <v>4</v>
      </c>
      <c r="D321" s="460"/>
      <c r="E321" s="518"/>
      <c r="F321" s="518"/>
      <c r="G321" s="460"/>
      <c r="H321" s="579" t="s">
        <v>955</v>
      </c>
      <c r="I321" s="526" t="b">
        <v>0</v>
      </c>
      <c r="J321" s="468">
        <v>1E-3</v>
      </c>
      <c r="K321" s="465"/>
      <c r="L321" s="465">
        <f>SUMPRODUCT(--i_mask_a)</f>
        <v>1</v>
      </c>
      <c r="M321" s="465"/>
      <c r="N321" s="465"/>
      <c r="O321" s="465"/>
      <c r="P321" s="465"/>
      <c r="Q321" s="465"/>
      <c r="R321" s="508">
        <f t="shared" ref="R321:R322" si="136">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3">
      <c r="A322" s="429"/>
      <c r="B322" s="438"/>
      <c r="C322" s="431">
        <f>INT($C$233)+3</f>
        <v>4</v>
      </c>
      <c r="D322" s="460"/>
      <c r="E322" s="518"/>
      <c r="F322" s="518"/>
      <c r="G322" s="460"/>
      <c r="H322" s="580" t="s">
        <v>956</v>
      </c>
      <c r="I322" s="526" t="b">
        <v>0</v>
      </c>
      <c r="J322" s="468">
        <v>1E-3</v>
      </c>
      <c r="K322" s="465"/>
      <c r="L322" s="465">
        <f>COUNTIF(i_mask_a,TRUE)</f>
        <v>1</v>
      </c>
      <c r="M322" s="465"/>
      <c r="N322" s="465"/>
      <c r="O322" s="465"/>
      <c r="P322" s="465"/>
      <c r="Q322" s="542"/>
      <c r="R322" s="508">
        <f t="shared" si="136"/>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3">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3">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3">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collapsed="1" x14ac:dyDescent="0.3">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3">
      <c r="A327" s="429"/>
      <c r="B327" s="438"/>
      <c r="C327" s="431">
        <f t="shared" ref="C327:C334" si="137">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8">INDEX(i_scan_day,N327+1,0)+17*N$315</f>
        <v>69</v>
      </c>
      <c r="W327" s="465">
        <f t="shared" si="138"/>
        <v>69</v>
      </c>
      <c r="X327" s="465">
        <f t="shared" si="138"/>
        <v>69</v>
      </c>
      <c r="Y327" s="465">
        <f t="shared" si="138"/>
        <v>69</v>
      </c>
      <c r="Z327" s="542">
        <f>R284+V327</f>
        <v>43941</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3">
      <c r="A328" s="429"/>
      <c r="B328" s="438"/>
      <c r="C328" s="431">
        <f t="shared" si="137"/>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8"/>
        <v>69</v>
      </c>
      <c r="W328" s="465">
        <f t="shared" si="138"/>
        <v>69</v>
      </c>
      <c r="X328" s="465">
        <f t="shared" si="138"/>
        <v>69</v>
      </c>
      <c r="Y328" s="465">
        <f t="shared" si="138"/>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3">
      <c r="A329" s="429"/>
      <c r="B329" s="438"/>
      <c r="C329" s="431">
        <f t="shared" si="137"/>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8"/>
        <v>69</v>
      </c>
      <c r="W329" s="465">
        <f t="shared" si="138"/>
        <v>69</v>
      </c>
      <c r="X329" s="465">
        <f t="shared" si="138"/>
        <v>69</v>
      </c>
      <c r="Y329" s="465">
        <f t="shared" si="138"/>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3">
      <c r="A330" s="429"/>
      <c r="B330" s="438"/>
      <c r="C330" s="431">
        <f t="shared" si="137"/>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8"/>
        <v>69</v>
      </c>
      <c r="W330" s="465">
        <f t="shared" si="138"/>
        <v>69</v>
      </c>
      <c r="X330" s="465">
        <f t="shared" si="138"/>
        <v>69</v>
      </c>
      <c r="Y330" s="465">
        <f t="shared" si="138"/>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3">
      <c r="A331" s="429"/>
      <c r="B331" s="438"/>
      <c r="C331" s="431">
        <f t="shared" si="137"/>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8"/>
        <v>69</v>
      </c>
      <c r="W331" s="465">
        <f t="shared" si="138"/>
        <v>69</v>
      </c>
      <c r="X331" s="465">
        <f t="shared" si="138"/>
        <v>69</v>
      </c>
      <c r="Y331" s="465">
        <f t="shared" si="138"/>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3">
      <c r="A332" s="429"/>
      <c r="B332" s="438"/>
      <c r="C332" s="431">
        <f t="shared" si="137"/>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8"/>
        <v>69</v>
      </c>
      <c r="W332" s="465">
        <f t="shared" si="138"/>
        <v>69</v>
      </c>
      <c r="X332" s="465">
        <f t="shared" si="138"/>
        <v>69</v>
      </c>
      <c r="Y332" s="465">
        <f t="shared" si="138"/>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3">
      <c r="A333" s="429"/>
      <c r="B333" s="438"/>
      <c r="C333" s="431">
        <f t="shared" si="137"/>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8"/>
        <v>69</v>
      </c>
      <c r="W333" s="465">
        <f t="shared" si="138"/>
        <v>69</v>
      </c>
      <c r="X333" s="465">
        <f t="shared" si="138"/>
        <v>69</v>
      </c>
      <c r="Y333" s="465">
        <f t="shared" si="138"/>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3">
      <c r="A334" s="429"/>
      <c r="B334" s="438"/>
      <c r="C334" s="431">
        <f t="shared" si="137"/>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8"/>
        <v>69</v>
      </c>
      <c r="W334" s="465">
        <f t="shared" si="138"/>
        <v>69</v>
      </c>
      <c r="X334" s="465">
        <f t="shared" si="138"/>
        <v>69</v>
      </c>
      <c r="Y334" s="465">
        <f t="shared" si="138"/>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3">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3">
      <c r="A336" s="429"/>
      <c r="B336" s="438"/>
      <c r="C336" s="431">
        <f>INT($C$233+3)</f>
        <v>4</v>
      </c>
      <c r="D336" s="460"/>
      <c r="E336" s="518"/>
      <c r="F336" s="518"/>
      <c r="G336" s="460"/>
      <c r="H336" s="534"/>
      <c r="I336" s="488" t="s">
        <v>618</v>
      </c>
      <c r="J336" s="488"/>
      <c r="K336" s="465"/>
      <c r="L336" s="465"/>
      <c r="M336" s="465"/>
      <c r="N336" s="488" t="s">
        <v>960</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3">
      <c r="A337" s="429"/>
      <c r="B337" s="438"/>
      <c r="C337" s="431">
        <f t="shared" ref="C337:C344" si="139">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3">
      <c r="A338" s="429"/>
      <c r="B338" s="438"/>
      <c r="C338" s="431">
        <f t="shared" si="139"/>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3">
      <c r="A339" s="429"/>
      <c r="B339" s="438"/>
      <c r="C339" s="431">
        <f t="shared" si="139"/>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3">
      <c r="A340" s="429"/>
      <c r="B340" s="438"/>
      <c r="C340" s="431">
        <f t="shared" si="139"/>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3">
      <c r="A341" s="429"/>
      <c r="B341" s="438"/>
      <c r="C341" s="431">
        <f t="shared" si="139"/>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3">
      <c r="A342" s="429"/>
      <c r="B342" s="438"/>
      <c r="C342" s="431">
        <f t="shared" si="139"/>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3">
      <c r="A343" s="429"/>
      <c r="B343" s="438"/>
      <c r="C343" s="431">
        <f t="shared" si="139"/>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3">
      <c r="A344" s="429"/>
      <c r="B344" s="438"/>
      <c r="C344" s="431">
        <f t="shared" si="139"/>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3">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3">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3">
      <c r="A347" s="429"/>
      <c r="B347" s="438"/>
      <c r="C347" s="431">
        <f t="shared" ref="C347:C354" si="140">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3">
      <c r="A348" s="429"/>
      <c r="B348" s="438"/>
      <c r="C348" s="431">
        <f t="shared" si="140"/>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3">
      <c r="A349" s="429"/>
      <c r="B349" s="438"/>
      <c r="C349" s="431">
        <f t="shared" si="140"/>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3">
      <c r="A350" s="429"/>
      <c r="B350" s="438"/>
      <c r="C350" s="431">
        <f t="shared" si="140"/>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3">
      <c r="A351" s="429"/>
      <c r="B351" s="438"/>
      <c r="C351" s="431">
        <f t="shared" si="140"/>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3">
      <c r="A352" s="429"/>
      <c r="B352" s="438"/>
      <c r="C352" s="431">
        <f t="shared" si="140"/>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3">
      <c r="A353" s="429"/>
      <c r="B353" s="438"/>
      <c r="C353" s="431">
        <f t="shared" si="140"/>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3">
      <c r="A354" s="429"/>
      <c r="B354" s="438"/>
      <c r="C354" s="431">
        <f t="shared" si="140"/>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3">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3">
      <c r="A356" s="429"/>
      <c r="B356" s="438"/>
      <c r="C356" s="431">
        <f t="shared" ref="C356:C361" si="141">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collapsed="1" x14ac:dyDescent="0.3">
      <c r="A357" s="429"/>
      <c r="B357" s="438"/>
      <c r="C357" s="431">
        <f t="shared" si="141"/>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3">
      <c r="A358" s="429"/>
      <c r="B358" s="438"/>
      <c r="C358" s="431">
        <f t="shared" si="141"/>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3">
      <c r="A359" s="429"/>
      <c r="B359" s="438"/>
      <c r="C359" s="431">
        <f t="shared" si="141"/>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3">
      <c r="A360" s="429"/>
      <c r="B360" s="438"/>
      <c r="C360" s="431">
        <f t="shared" si="141"/>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3">
      <c r="A361" s="429"/>
      <c r="B361" s="438"/>
      <c r="C361" s="431">
        <f t="shared" si="141"/>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3">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3">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3">
      <c r="A364" s="429"/>
      <c r="B364" s="438"/>
      <c r="C364" s="431">
        <v>4</v>
      </c>
      <c r="D364" s="460"/>
      <c r="E364" s="518"/>
      <c r="F364" s="518"/>
      <c r="G364" s="460"/>
      <c r="H364" s="581" t="s">
        <v>670</v>
      </c>
      <c r="I364" s="499">
        <v>1</v>
      </c>
      <c r="J364" s="465"/>
      <c r="K364" s="937" t="s">
        <v>671</v>
      </c>
      <c r="L364" s="938"/>
      <c r="M364" s="939"/>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3">
      <c r="A365" s="429"/>
      <c r="B365" s="438"/>
      <c r="C365" s="431">
        <f t="shared" ref="C365:C372" si="142">INT($C$233)+3</f>
        <v>4</v>
      </c>
      <c r="D365" s="460"/>
      <c r="E365" s="518"/>
      <c r="F365" s="518"/>
      <c r="G365" s="460"/>
      <c r="H365" s="581" t="s">
        <v>672</v>
      </c>
      <c r="I365" s="499">
        <v>1</v>
      </c>
      <c r="J365" s="465"/>
      <c r="K365" s="940"/>
      <c r="L365" s="941"/>
      <c r="M365" s="942"/>
      <c r="N365" s="465"/>
      <c r="O365" s="540"/>
      <c r="P365" s="943" t="s">
        <v>673</v>
      </c>
      <c r="Q365" s="944"/>
      <c r="R365" s="944"/>
      <c r="S365" s="944"/>
      <c r="T365" s="944"/>
      <c r="U365" s="944"/>
      <c r="V365" s="944"/>
      <c r="W365" s="944"/>
      <c r="X365" s="944"/>
      <c r="Y365" s="944"/>
      <c r="Z365" s="945"/>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3">
      <c r="A366" s="429"/>
      <c r="B366" s="438"/>
      <c r="C366" s="431">
        <f t="shared" si="142"/>
        <v>4</v>
      </c>
      <c r="D366" s="460"/>
      <c r="E366" s="518"/>
      <c r="F366" s="518"/>
      <c r="G366" s="460"/>
      <c r="H366" s="465" t="s">
        <v>675</v>
      </c>
      <c r="I366" s="582" t="b">
        <v>0</v>
      </c>
      <c r="J366" s="465" t="s">
        <v>676</v>
      </c>
      <c r="K366" s="465"/>
      <c r="L366" s="465"/>
      <c r="M366" s="465"/>
      <c r="N366" s="465"/>
      <c r="O366" s="540"/>
      <c r="P366" s="946"/>
      <c r="Q366" s="947"/>
      <c r="R366" s="947"/>
      <c r="S366" s="947"/>
      <c r="T366" s="947"/>
      <c r="U366" s="947"/>
      <c r="V366" s="947"/>
      <c r="W366" s="947"/>
      <c r="X366" s="947"/>
      <c r="Y366" s="947"/>
      <c r="Z366" s="948"/>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3">
      <c r="A367" s="429"/>
      <c r="B367" s="438"/>
      <c r="C367" s="431">
        <f t="shared" si="142"/>
        <v>4</v>
      </c>
      <c r="D367" s="460"/>
      <c r="E367" s="518"/>
      <c r="F367" s="518"/>
      <c r="G367" s="460"/>
      <c r="H367" s="538" t="s">
        <v>677</v>
      </c>
      <c r="I367" s="789" t="b">
        <v>1</v>
      </c>
      <c r="J367" s="538" t="s">
        <v>678</v>
      </c>
      <c r="K367" s="538"/>
      <c r="L367" s="538"/>
      <c r="M367" s="538"/>
      <c r="N367" s="538"/>
      <c r="O367" s="790"/>
      <c r="P367" s="946"/>
      <c r="Q367" s="947"/>
      <c r="R367" s="947"/>
      <c r="S367" s="947"/>
      <c r="T367" s="947"/>
      <c r="U367" s="947"/>
      <c r="V367" s="947"/>
      <c r="W367" s="947"/>
      <c r="X367" s="947"/>
      <c r="Y367" s="947"/>
      <c r="Z367" s="948"/>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3">
      <c r="A368" s="429"/>
      <c r="B368" s="438"/>
      <c r="C368" s="431">
        <f t="shared" si="142"/>
        <v>4</v>
      </c>
      <c r="D368" s="460"/>
      <c r="E368" s="518"/>
      <c r="F368" s="518"/>
      <c r="G368" s="460"/>
      <c r="H368" s="632" t="s">
        <v>674</v>
      </c>
      <c r="I368" s="632"/>
      <c r="J368" s="632"/>
      <c r="K368" s="632"/>
      <c r="L368" s="632"/>
      <c r="M368" s="632"/>
      <c r="N368" s="632"/>
      <c r="O368" s="793"/>
      <c r="P368" s="947"/>
      <c r="Q368" s="947"/>
      <c r="R368" s="947"/>
      <c r="S368" s="947"/>
      <c r="T368" s="947"/>
      <c r="U368" s="947"/>
      <c r="V368" s="947"/>
      <c r="W368" s="947"/>
      <c r="X368" s="947"/>
      <c r="Y368" s="947"/>
      <c r="Z368" s="948"/>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3">
      <c r="A369" s="429"/>
      <c r="B369" s="438"/>
      <c r="C369" s="431">
        <f t="shared" si="142"/>
        <v>4</v>
      </c>
      <c r="D369" s="460"/>
      <c r="E369" s="518"/>
      <c r="F369" s="518"/>
      <c r="G369" s="460"/>
      <c r="H369" s="540"/>
      <c r="I369" s="583"/>
      <c r="J369" s="583"/>
      <c r="K369" s="584" t="s">
        <v>679</v>
      </c>
      <c r="L369" s="487"/>
      <c r="M369" s="487"/>
      <c r="N369" s="585"/>
      <c r="O369" s="792"/>
      <c r="P369" s="946"/>
      <c r="Q369" s="947"/>
      <c r="R369" s="947"/>
      <c r="S369" s="947"/>
      <c r="T369" s="947"/>
      <c r="U369" s="947"/>
      <c r="V369" s="947"/>
      <c r="W369" s="947"/>
      <c r="X369" s="947"/>
      <c r="Y369" s="947"/>
      <c r="Z369" s="948"/>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3">
      <c r="A370" s="429"/>
      <c r="B370" s="438"/>
      <c r="C370" s="431">
        <f t="shared" si="142"/>
        <v>4</v>
      </c>
      <c r="D370" s="460"/>
      <c r="E370" s="518"/>
      <c r="F370" s="518"/>
      <c r="G370" s="460"/>
      <c r="H370" s="540"/>
      <c r="I370" s="586" t="s">
        <v>650</v>
      </c>
      <c r="J370" s="586" t="s">
        <v>680</v>
      </c>
      <c r="K370" s="587" t="s">
        <v>681</v>
      </c>
      <c r="L370" s="481" t="s">
        <v>682</v>
      </c>
      <c r="M370" s="481" t="s">
        <v>683</v>
      </c>
      <c r="N370" s="588" t="s">
        <v>650</v>
      </c>
      <c r="O370" s="791"/>
      <c r="P370" s="946"/>
      <c r="Q370" s="947"/>
      <c r="R370" s="947"/>
      <c r="S370" s="947"/>
      <c r="T370" s="947"/>
      <c r="U370" s="947"/>
      <c r="V370" s="947"/>
      <c r="W370" s="947"/>
      <c r="X370" s="947"/>
      <c r="Y370" s="947"/>
      <c r="Z370" s="948"/>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3">
      <c r="A371" s="429"/>
      <c r="B371" s="438"/>
      <c r="C371" s="431">
        <f t="shared" si="142"/>
        <v>4</v>
      </c>
      <c r="D371" s="460"/>
      <c r="E371" s="518"/>
      <c r="F371" s="518"/>
      <c r="G371" s="460"/>
      <c r="H371" s="589" t="s">
        <v>527</v>
      </c>
      <c r="I371" s="582" t="b">
        <v>1</v>
      </c>
      <c r="J371" s="582" t="b">
        <v>1</v>
      </c>
      <c r="K371" s="587" t="b">
        <v>0</v>
      </c>
      <c r="L371" s="482" t="b">
        <v>1</v>
      </c>
      <c r="M371" s="482" t="b">
        <v>1</v>
      </c>
      <c r="N371" s="590" t="b">
        <v>1</v>
      </c>
      <c r="O371" s="791"/>
      <c r="P371" s="946"/>
      <c r="Q371" s="947"/>
      <c r="R371" s="947"/>
      <c r="S371" s="947"/>
      <c r="T371" s="947"/>
      <c r="U371" s="947"/>
      <c r="V371" s="947"/>
      <c r="W371" s="947"/>
      <c r="X371" s="947"/>
      <c r="Y371" s="947"/>
      <c r="Z371" s="948"/>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3">
      <c r="A372" s="429"/>
      <c r="B372" s="438"/>
      <c r="C372" s="431">
        <f t="shared" si="142"/>
        <v>4</v>
      </c>
      <c r="D372" s="460"/>
      <c r="E372" s="518"/>
      <c r="F372" s="518"/>
      <c r="G372" s="460"/>
      <c r="H372" s="589" t="s">
        <v>529</v>
      </c>
      <c r="I372" s="582" t="b">
        <v>1</v>
      </c>
      <c r="J372" s="582" t="b">
        <v>1</v>
      </c>
      <c r="K372" s="587" t="b">
        <v>0</v>
      </c>
      <c r="L372" s="482" t="b">
        <v>1</v>
      </c>
      <c r="M372" s="482" t="b">
        <v>1</v>
      </c>
      <c r="N372" s="590" t="b">
        <v>1</v>
      </c>
      <c r="O372" s="791"/>
      <c r="P372" s="949"/>
      <c r="Q372" s="950"/>
      <c r="R372" s="950"/>
      <c r="S372" s="950"/>
      <c r="T372" s="950"/>
      <c r="U372" s="950"/>
      <c r="V372" s="950"/>
      <c r="W372" s="950"/>
      <c r="X372" s="950"/>
      <c r="Y372" s="950"/>
      <c r="Z372" s="951"/>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3">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3">
      <c r="A374" s="429"/>
      <c r="B374" s="438"/>
      <c r="C374" s="431">
        <f>INT($C$233)+1</f>
        <v>2</v>
      </c>
      <c r="D374" s="460"/>
      <c r="E374" s="518"/>
      <c r="F374" s="518"/>
      <c r="G374" s="460"/>
      <c r="H374" s="521" t="s">
        <v>684</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3">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collapsed="1" x14ac:dyDescent="0.3">
      <c r="A376" s="429"/>
      <c r="B376" s="438"/>
      <c r="C376" s="431">
        <f>INT($C$233)+2</f>
        <v>3</v>
      </c>
      <c r="D376" s="460"/>
      <c r="E376" s="518"/>
      <c r="F376" s="518"/>
      <c r="G376" s="460"/>
      <c r="H376" s="534" t="s">
        <v>685</v>
      </c>
      <c r="I376" s="488" t="s">
        <v>686</v>
      </c>
      <c r="J376" s="591"/>
      <c r="K376" s="488" t="s">
        <v>943</v>
      </c>
      <c r="L376" s="488"/>
      <c r="M376" s="488"/>
      <c r="N376" s="488" t="s">
        <v>944</v>
      </c>
      <c r="O376" s="488"/>
      <c r="P376" s="488"/>
      <c r="Q376" s="488"/>
      <c r="R376" s="488" t="s">
        <v>945</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3">
      <c r="A377" s="429"/>
      <c r="B377" s="438"/>
      <c r="C377" s="431">
        <f t="shared" ref="C377:C387" si="143">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946</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3">
      <c r="A378" s="429"/>
      <c r="B378" s="438"/>
      <c r="C378" s="431">
        <f t="shared" si="143"/>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3">
      <c r="A379" s="429"/>
      <c r="B379" s="438"/>
      <c r="C379" s="431">
        <f t="shared" si="143"/>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3">
      <c r="A380" s="429"/>
      <c r="B380" s="438"/>
      <c r="C380" s="431">
        <f t="shared" si="143"/>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3">
      <c r="A381" s="429"/>
      <c r="B381" s="438"/>
      <c r="C381" s="431">
        <f t="shared" si="143"/>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4">134-28</f>
        <v>106</v>
      </c>
      <c r="T381" s="482">
        <f t="shared" si="144"/>
        <v>106</v>
      </c>
      <c r="U381" s="482">
        <f t="shared" si="144"/>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3">
      <c r="A382" s="429"/>
      <c r="B382" s="438"/>
      <c r="C382" s="431">
        <f t="shared" si="143"/>
        <v>4</v>
      </c>
      <c r="D382" s="460"/>
      <c r="E382" s="518"/>
      <c r="F382" s="518"/>
      <c r="G382" s="460"/>
      <c r="H382" s="481" t="str">
        <f>H$253</f>
        <v>Win</v>
      </c>
      <c r="I382" s="487"/>
      <c r="J382" s="487"/>
      <c r="K382" s="465"/>
      <c r="L382" s="465"/>
      <c r="M382" s="465"/>
      <c r="N382" s="465"/>
      <c r="O382" s="465"/>
      <c r="P382" s="465"/>
      <c r="Q382" s="465"/>
      <c r="R382" s="482">
        <f t="shared" ref="R382:R383" si="145">134-28</f>
        <v>106</v>
      </c>
      <c r="S382" s="482">
        <f t="shared" si="144"/>
        <v>106</v>
      </c>
      <c r="T382" s="482">
        <f t="shared" si="144"/>
        <v>106</v>
      </c>
      <c r="U382" s="482">
        <f t="shared" si="144"/>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3">
      <c r="A383" s="429"/>
      <c r="B383" s="438"/>
      <c r="C383" s="431">
        <f t="shared" si="143"/>
        <v>4</v>
      </c>
      <c r="D383" s="460"/>
      <c r="E383" s="518"/>
      <c r="F383" s="518"/>
      <c r="G383" s="460"/>
      <c r="H383" s="481" t="str">
        <f>H$254</f>
        <v>Spr</v>
      </c>
      <c r="I383" s="487"/>
      <c r="J383" s="487"/>
      <c r="K383" s="465"/>
      <c r="L383" s="465"/>
      <c r="M383" s="465"/>
      <c r="N383" s="465"/>
      <c r="O383" s="465"/>
      <c r="P383" s="465"/>
      <c r="Q383" s="465"/>
      <c r="R383" s="482">
        <f t="shared" si="145"/>
        <v>106</v>
      </c>
      <c r="S383" s="482">
        <f t="shared" si="144"/>
        <v>106</v>
      </c>
      <c r="T383" s="482">
        <f t="shared" si="144"/>
        <v>106</v>
      </c>
      <c r="U383" s="482">
        <f t="shared" si="144"/>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3">
      <c r="A384" s="429"/>
      <c r="B384" s="438"/>
      <c r="C384" s="431">
        <f t="shared" si="143"/>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3">
      <c r="A385" s="429"/>
      <c r="B385" s="438"/>
      <c r="C385" s="431">
        <f t="shared" si="143"/>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6">254-28</f>
        <v>226</v>
      </c>
      <c r="T385" s="482">
        <f t="shared" si="146"/>
        <v>226</v>
      </c>
      <c r="U385" s="482">
        <f t="shared" si="146"/>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3">
      <c r="A386" s="429"/>
      <c r="B386" s="438"/>
      <c r="C386" s="431">
        <f t="shared" si="143"/>
        <v>4</v>
      </c>
      <c r="D386" s="460"/>
      <c r="E386" s="518"/>
      <c r="F386" s="518"/>
      <c r="G386" s="460"/>
      <c r="H386" s="481" t="str">
        <f>H$253</f>
        <v>Win</v>
      </c>
      <c r="I386" s="487"/>
      <c r="J386" s="487"/>
      <c r="K386" s="465"/>
      <c r="L386" s="465"/>
      <c r="M386" s="465"/>
      <c r="N386" s="465"/>
      <c r="O386" s="465"/>
      <c r="P386" s="465"/>
      <c r="Q386" s="465"/>
      <c r="R386" s="482">
        <f t="shared" ref="R386:R387" si="147">254-28</f>
        <v>226</v>
      </c>
      <c r="S386" s="482">
        <f t="shared" si="146"/>
        <v>226</v>
      </c>
      <c r="T386" s="482">
        <f t="shared" si="146"/>
        <v>226</v>
      </c>
      <c r="U386" s="482">
        <f t="shared" si="146"/>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3">
      <c r="A387" s="429"/>
      <c r="B387" s="438"/>
      <c r="C387" s="431">
        <f t="shared" si="143"/>
        <v>4</v>
      </c>
      <c r="D387" s="460"/>
      <c r="E387" s="518"/>
      <c r="F387" s="518"/>
      <c r="G387" s="460"/>
      <c r="H387" s="481" t="str">
        <f>H$254</f>
        <v>Spr</v>
      </c>
      <c r="I387" s="487"/>
      <c r="J387" s="487"/>
      <c r="K387" s="465"/>
      <c r="L387" s="465"/>
      <c r="M387" s="465"/>
      <c r="N387" s="465"/>
      <c r="O387" s="465"/>
      <c r="P387" s="465"/>
      <c r="Q387" s="465"/>
      <c r="R387" s="482">
        <f t="shared" si="147"/>
        <v>226</v>
      </c>
      <c r="S387" s="482">
        <f t="shared" si="146"/>
        <v>226</v>
      </c>
      <c r="T387" s="482">
        <f t="shared" si="146"/>
        <v>226</v>
      </c>
      <c r="U387" s="482">
        <f t="shared" si="146"/>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3">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2" collapsed="1" x14ac:dyDescent="0.3">
      <c r="A389" s="429"/>
      <c r="B389" s="438"/>
      <c r="C389" s="431">
        <f>INT($C$233)+2</f>
        <v>3</v>
      </c>
      <c r="D389" s="460"/>
      <c r="E389" s="518"/>
      <c r="F389" s="518"/>
      <c r="G389" s="460"/>
      <c r="H389" s="534" t="s">
        <v>685</v>
      </c>
      <c r="I389" s="488" t="s">
        <v>687</v>
      </c>
      <c r="J389" s="591"/>
      <c r="K389" s="592">
        <f>COUNTA($H390:$H$420)</f>
        <v>30</v>
      </c>
      <c r="L389" s="592">
        <f>COUNTA($I$390:$I$420)/K389</f>
        <v>1</v>
      </c>
      <c r="M389" s="468">
        <v>-9</v>
      </c>
      <c r="N389" s="488" t="s">
        <v>688</v>
      </c>
      <c r="O389" s="488"/>
      <c r="P389" s="488"/>
      <c r="Q389" s="488"/>
      <c r="R389" s="488"/>
      <c r="S389" s="593"/>
      <c r="T389" s="593"/>
      <c r="U389" s="593"/>
      <c r="V389" s="465"/>
      <c r="W389" s="465"/>
      <c r="X389" s="465"/>
      <c r="Y389" s="465"/>
      <c r="Z389" s="465"/>
      <c r="AA389" s="465"/>
      <c r="AB389" s="465"/>
      <c r="AC389" s="465"/>
      <c r="AD389" s="465"/>
      <c r="AE389" s="465"/>
      <c r="AF389" s="465"/>
      <c r="AG389" s="465"/>
      <c r="AH389" s="465"/>
      <c r="AI389" s="465"/>
      <c r="AJ389" s="465"/>
      <c r="AK389" s="465"/>
      <c r="AL389" s="465"/>
      <c r="AM389" s="465"/>
      <c r="AN389" s="465"/>
      <c r="AO389" s="465"/>
      <c r="AP389" s="460"/>
      <c r="AQ389" s="441"/>
      <c r="AR389" s="429"/>
      <c r="AS389" s="429"/>
      <c r="AT389" s="429"/>
    </row>
    <row r="390" spans="1:46" hidden="1" outlineLevel="3" x14ac:dyDescent="0.3">
      <c r="A390" s="429"/>
      <c r="B390" s="438"/>
      <c r="C390" s="431">
        <f t="shared" ref="C390:C419" si="148">INT($C$233)+3</f>
        <v>4</v>
      </c>
      <c r="D390" s="460"/>
      <c r="E390" s="518"/>
      <c r="F390" s="518"/>
      <c r="G390" s="460"/>
      <c r="H390" s="481" t="str">
        <f t="shared" ref="H390:H399" si="149">H$252</f>
        <v>Aut</v>
      </c>
      <c r="I390" s="487" t="s">
        <v>954</v>
      </c>
      <c r="J390" s="487"/>
      <c r="K390" s="482">
        <v>0</v>
      </c>
      <c r="L390" s="482">
        <v>0</v>
      </c>
      <c r="M390" s="482">
        <v>0</v>
      </c>
      <c r="N390" s="482">
        <v>1</v>
      </c>
      <c r="O390" s="482">
        <v>7</v>
      </c>
      <c r="P390" s="482">
        <v>7</v>
      </c>
      <c r="Q390" s="482">
        <v>13</v>
      </c>
      <c r="R390" s="482">
        <v>2</v>
      </c>
      <c r="S390" s="482">
        <v>8</v>
      </c>
      <c r="T390" s="482">
        <v>8</v>
      </c>
      <c r="U390" s="482">
        <v>14</v>
      </c>
      <c r="V390" s="465"/>
      <c r="W390" s="465"/>
      <c r="X390" s="465"/>
      <c r="Y390" s="465"/>
      <c r="Z390" s="465"/>
      <c r="AA390" s="465"/>
      <c r="AB390" s="465"/>
      <c r="AC390" s="465"/>
      <c r="AD390" s="465"/>
      <c r="AE390" s="465"/>
      <c r="AF390" s="465"/>
      <c r="AG390" s="465"/>
      <c r="AH390" s="465"/>
      <c r="AI390" s="465"/>
      <c r="AJ390" s="465"/>
      <c r="AK390" s="465"/>
      <c r="AL390" s="465"/>
      <c r="AM390" s="465"/>
      <c r="AN390" s="465"/>
      <c r="AO390" s="465"/>
      <c r="AP390" s="460"/>
      <c r="AQ390" s="441"/>
      <c r="AR390" s="429"/>
      <c r="AS390" s="429"/>
      <c r="AT390" s="429"/>
    </row>
    <row r="391" spans="1:46" hidden="1" outlineLevel="3" x14ac:dyDescent="0.3">
      <c r="A391" s="429"/>
      <c r="B391" s="438"/>
      <c r="C391" s="431">
        <f t="shared" si="148"/>
        <v>4</v>
      </c>
      <c r="D391" s="460"/>
      <c r="E391" s="518"/>
      <c r="F391" s="518"/>
      <c r="G391" s="460"/>
      <c r="H391" s="481" t="str">
        <f t="shared" si="149"/>
        <v>Aut</v>
      </c>
      <c r="I391" s="487">
        <v>0</v>
      </c>
      <c r="J391" s="487"/>
      <c r="K391" s="482">
        <v>0</v>
      </c>
      <c r="L391" s="482">
        <v>0</v>
      </c>
      <c r="M391" s="482">
        <v>0</v>
      </c>
      <c r="N391" s="482">
        <v>1</v>
      </c>
      <c r="O391" s="482">
        <v>7</v>
      </c>
      <c r="P391" s="482">
        <v>7</v>
      </c>
      <c r="Q391" s="482">
        <v>13</v>
      </c>
      <c r="R391" s="482">
        <v>2</v>
      </c>
      <c r="S391" s="482">
        <v>8</v>
      </c>
      <c r="T391" s="482">
        <v>8</v>
      </c>
      <c r="U391" s="482">
        <v>14</v>
      </c>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x14ac:dyDescent="0.3">
      <c r="A392" s="429"/>
      <c r="B392" s="438"/>
      <c r="C392" s="431">
        <f t="shared" si="148"/>
        <v>4</v>
      </c>
      <c r="D392" s="460"/>
      <c r="E392" s="518"/>
      <c r="F392" s="518"/>
      <c r="G392" s="460"/>
      <c r="H392" s="481" t="str">
        <f t="shared" si="149"/>
        <v>Aut</v>
      </c>
      <c r="I392" s="487">
        <v>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3" x14ac:dyDescent="0.3">
      <c r="A393" s="429"/>
      <c r="B393" s="438"/>
      <c r="C393" s="431">
        <f t="shared" si="148"/>
        <v>4</v>
      </c>
      <c r="D393" s="460"/>
      <c r="E393" s="518"/>
      <c r="F393" s="518"/>
      <c r="G393" s="460"/>
      <c r="H393" s="481" t="str">
        <f t="shared" si="149"/>
        <v>Aut</v>
      </c>
      <c r="I393" s="487">
        <v>2</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3" x14ac:dyDescent="0.3">
      <c r="A394" s="429"/>
      <c r="B394" s="438"/>
      <c r="C394" s="431">
        <f t="shared" si="148"/>
        <v>4</v>
      </c>
      <c r="D394" s="460"/>
      <c r="E394" s="518"/>
      <c r="F394" s="518"/>
      <c r="G394" s="460"/>
      <c r="H394" s="481" t="str">
        <f t="shared" si="149"/>
        <v>Aut</v>
      </c>
      <c r="I394" s="487">
        <v>3</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3" x14ac:dyDescent="0.3">
      <c r="A395" s="429"/>
      <c r="B395" s="438"/>
      <c r="C395" s="431">
        <f t="shared" si="148"/>
        <v>4</v>
      </c>
      <c r="D395" s="460"/>
      <c r="E395" s="518"/>
      <c r="F395" s="518"/>
      <c r="G395" s="460"/>
      <c r="H395" s="481" t="str">
        <f t="shared" si="149"/>
        <v>Aut</v>
      </c>
      <c r="I395" s="487">
        <v>4</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3" x14ac:dyDescent="0.3">
      <c r="A396" s="429"/>
      <c r="B396" s="438"/>
      <c r="C396" s="431">
        <f t="shared" si="148"/>
        <v>4</v>
      </c>
      <c r="D396" s="460"/>
      <c r="E396" s="518"/>
      <c r="F396" s="518"/>
      <c r="G396" s="460"/>
      <c r="H396" s="481" t="str">
        <f t="shared" si="149"/>
        <v>Aut</v>
      </c>
      <c r="I396" s="487">
        <v>5</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3" x14ac:dyDescent="0.3">
      <c r="A397" s="429"/>
      <c r="B397" s="438"/>
      <c r="C397" s="431">
        <f t="shared" si="148"/>
        <v>4</v>
      </c>
      <c r="D397" s="460"/>
      <c r="E397" s="518"/>
      <c r="F397" s="518"/>
      <c r="G397" s="460"/>
      <c r="H397" s="481" t="str">
        <f t="shared" si="149"/>
        <v>Aut</v>
      </c>
      <c r="I397" s="487">
        <v>6</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3" x14ac:dyDescent="0.3">
      <c r="A398" s="429"/>
      <c r="B398" s="438"/>
      <c r="C398" s="431">
        <f t="shared" si="148"/>
        <v>4</v>
      </c>
      <c r="D398" s="460"/>
      <c r="E398" s="518"/>
      <c r="F398" s="518"/>
      <c r="G398" s="460"/>
      <c r="H398" s="481" t="str">
        <f t="shared" si="149"/>
        <v>Aut</v>
      </c>
      <c r="I398" s="487">
        <v>7</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3" x14ac:dyDescent="0.3">
      <c r="A399" s="429"/>
      <c r="B399" s="438"/>
      <c r="C399" s="431">
        <f t="shared" si="148"/>
        <v>4</v>
      </c>
      <c r="D399" s="460"/>
      <c r="E399" s="518"/>
      <c r="F399" s="518"/>
      <c r="G399" s="460"/>
      <c r="H399" s="481" t="str">
        <f t="shared" si="149"/>
        <v>Aut</v>
      </c>
      <c r="I399" s="487">
        <v>8</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3" x14ac:dyDescent="0.3">
      <c r="A400" s="429"/>
      <c r="B400" s="438"/>
      <c r="C400" s="431">
        <f t="shared" si="148"/>
        <v>4</v>
      </c>
      <c r="D400" s="460"/>
      <c r="E400" s="518"/>
      <c r="F400" s="518"/>
      <c r="G400" s="460"/>
      <c r="H400" s="481" t="str">
        <f>H$253</f>
        <v>Win</v>
      </c>
      <c r="I400" s="487" t="s">
        <v>954</v>
      </c>
      <c r="J400" s="487"/>
      <c r="K400" s="482">
        <v>0</v>
      </c>
      <c r="L400" s="482">
        <v>0</v>
      </c>
      <c r="M400" s="482">
        <v>0</v>
      </c>
      <c r="N400" s="482">
        <v>3</v>
      </c>
      <c r="O400" s="482">
        <v>9</v>
      </c>
      <c r="P400" s="482">
        <v>9</v>
      </c>
      <c r="Q400" s="482">
        <v>15</v>
      </c>
      <c r="R400" s="482">
        <v>4</v>
      </c>
      <c r="S400" s="482">
        <v>10</v>
      </c>
      <c r="T400" s="482">
        <v>10</v>
      </c>
      <c r="U400" s="482">
        <v>16</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3" x14ac:dyDescent="0.3">
      <c r="A401" s="429"/>
      <c r="B401" s="438"/>
      <c r="C401" s="431">
        <f t="shared" si="148"/>
        <v>4</v>
      </c>
      <c r="D401" s="460"/>
      <c r="E401" s="518"/>
      <c r="F401" s="518"/>
      <c r="G401" s="460"/>
      <c r="H401" s="481" t="str">
        <f t="shared" ref="H401:H409" si="150">H$253</f>
        <v>Win</v>
      </c>
      <c r="I401" s="487">
        <v>0</v>
      </c>
      <c r="J401" s="487"/>
      <c r="K401" s="482">
        <v>0</v>
      </c>
      <c r="L401" s="482">
        <v>0</v>
      </c>
      <c r="M401" s="482">
        <v>0</v>
      </c>
      <c r="N401" s="482">
        <v>3</v>
      </c>
      <c r="O401" s="482">
        <v>9</v>
      </c>
      <c r="P401" s="482">
        <v>9</v>
      </c>
      <c r="Q401" s="482">
        <v>15</v>
      </c>
      <c r="R401" s="482">
        <v>4</v>
      </c>
      <c r="S401" s="482">
        <v>10</v>
      </c>
      <c r="T401" s="482">
        <v>10</v>
      </c>
      <c r="U401" s="482">
        <v>16</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x14ac:dyDescent="0.3">
      <c r="A402" s="429"/>
      <c r="B402" s="438"/>
      <c r="C402" s="431">
        <f t="shared" si="148"/>
        <v>4</v>
      </c>
      <c r="D402" s="460"/>
      <c r="E402" s="518"/>
      <c r="F402" s="518"/>
      <c r="G402" s="460"/>
      <c r="H402" s="481" t="str">
        <f t="shared" si="150"/>
        <v>Win</v>
      </c>
      <c r="I402" s="487">
        <v>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3" x14ac:dyDescent="0.3">
      <c r="A403" s="429"/>
      <c r="B403" s="438"/>
      <c r="C403" s="431">
        <f t="shared" si="148"/>
        <v>4</v>
      </c>
      <c r="D403" s="460"/>
      <c r="E403" s="518"/>
      <c r="F403" s="518"/>
      <c r="G403" s="460"/>
      <c r="H403" s="481" t="str">
        <f t="shared" si="150"/>
        <v>Win</v>
      </c>
      <c r="I403" s="487">
        <v>2</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3" x14ac:dyDescent="0.3">
      <c r="A404" s="429"/>
      <c r="B404" s="438"/>
      <c r="C404" s="431">
        <f t="shared" si="148"/>
        <v>4</v>
      </c>
      <c r="D404" s="460"/>
      <c r="E404" s="518"/>
      <c r="F404" s="518"/>
      <c r="G404" s="460"/>
      <c r="H404" s="481" t="str">
        <f t="shared" si="150"/>
        <v>Win</v>
      </c>
      <c r="I404" s="487">
        <v>3</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3" x14ac:dyDescent="0.3">
      <c r="A405" s="429"/>
      <c r="B405" s="438"/>
      <c r="C405" s="431">
        <f t="shared" si="148"/>
        <v>4</v>
      </c>
      <c r="D405" s="460"/>
      <c r="E405" s="518"/>
      <c r="F405" s="518"/>
      <c r="G405" s="460"/>
      <c r="H405" s="481" t="str">
        <f t="shared" si="150"/>
        <v>Win</v>
      </c>
      <c r="I405" s="487">
        <v>4</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3" x14ac:dyDescent="0.3">
      <c r="A406" s="429"/>
      <c r="B406" s="438"/>
      <c r="C406" s="431">
        <f t="shared" si="148"/>
        <v>4</v>
      </c>
      <c r="D406" s="460"/>
      <c r="E406" s="518"/>
      <c r="F406" s="518"/>
      <c r="G406" s="460"/>
      <c r="H406" s="481" t="str">
        <f t="shared" si="150"/>
        <v>Win</v>
      </c>
      <c r="I406" s="487">
        <v>5</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3" x14ac:dyDescent="0.3">
      <c r="A407" s="429"/>
      <c r="B407" s="438"/>
      <c r="C407" s="431">
        <f t="shared" si="148"/>
        <v>4</v>
      </c>
      <c r="D407" s="460"/>
      <c r="E407" s="518"/>
      <c r="F407" s="518"/>
      <c r="G407" s="460"/>
      <c r="H407" s="481" t="str">
        <f t="shared" si="150"/>
        <v>Win</v>
      </c>
      <c r="I407" s="487">
        <v>6</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3" x14ac:dyDescent="0.3">
      <c r="A408" s="429"/>
      <c r="B408" s="438"/>
      <c r="C408" s="431">
        <f t="shared" si="148"/>
        <v>4</v>
      </c>
      <c r="D408" s="460"/>
      <c r="E408" s="518"/>
      <c r="F408" s="518"/>
      <c r="G408" s="460"/>
      <c r="H408" s="481" t="str">
        <f t="shared" si="150"/>
        <v>Win</v>
      </c>
      <c r="I408" s="487">
        <v>7</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3" x14ac:dyDescent="0.3">
      <c r="A409" s="429"/>
      <c r="B409" s="438"/>
      <c r="C409" s="431">
        <f t="shared" si="148"/>
        <v>4</v>
      </c>
      <c r="D409" s="460"/>
      <c r="E409" s="518"/>
      <c r="F409" s="518"/>
      <c r="G409" s="460"/>
      <c r="H409" s="481" t="str">
        <f t="shared" si="150"/>
        <v>Win</v>
      </c>
      <c r="I409" s="487">
        <v>8</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3" x14ac:dyDescent="0.3">
      <c r="A410" s="429"/>
      <c r="B410" s="438"/>
      <c r="C410" s="431">
        <f t="shared" si="148"/>
        <v>4</v>
      </c>
      <c r="D410" s="460"/>
      <c r="E410" s="518"/>
      <c r="F410" s="518"/>
      <c r="G410" s="460"/>
      <c r="H410" s="481" t="str">
        <f t="shared" ref="H410:H419" si="151">H$254</f>
        <v>Spr</v>
      </c>
      <c r="I410" s="487" t="s">
        <v>954</v>
      </c>
      <c r="J410" s="487"/>
      <c r="K410" s="482">
        <v>0</v>
      </c>
      <c r="L410" s="482">
        <v>0</v>
      </c>
      <c r="M410" s="482">
        <v>0</v>
      </c>
      <c r="N410" s="482">
        <v>5</v>
      </c>
      <c r="O410" s="482">
        <v>11</v>
      </c>
      <c r="P410" s="482">
        <v>11</v>
      </c>
      <c r="Q410" s="482">
        <v>17</v>
      </c>
      <c r="R410" s="482">
        <v>6</v>
      </c>
      <c r="S410" s="482">
        <v>12</v>
      </c>
      <c r="T410" s="482">
        <v>12</v>
      </c>
      <c r="U410" s="482">
        <v>18</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3" x14ac:dyDescent="0.3">
      <c r="A411" s="429"/>
      <c r="B411" s="438"/>
      <c r="C411" s="431">
        <f t="shared" si="148"/>
        <v>4</v>
      </c>
      <c r="D411" s="460"/>
      <c r="E411" s="518"/>
      <c r="F411" s="518"/>
      <c r="G411" s="460"/>
      <c r="H411" s="481" t="str">
        <f t="shared" si="151"/>
        <v>Spr</v>
      </c>
      <c r="I411" s="487">
        <v>0</v>
      </c>
      <c r="J411" s="487"/>
      <c r="K411" s="482">
        <v>0</v>
      </c>
      <c r="L411" s="482">
        <v>0</v>
      </c>
      <c r="M411" s="482">
        <v>0</v>
      </c>
      <c r="N411" s="482">
        <v>5</v>
      </c>
      <c r="O411" s="482">
        <v>11</v>
      </c>
      <c r="P411" s="482">
        <v>11</v>
      </c>
      <c r="Q411" s="482">
        <v>17</v>
      </c>
      <c r="R411" s="482">
        <v>6</v>
      </c>
      <c r="S411" s="482">
        <v>12</v>
      </c>
      <c r="T411" s="482">
        <v>12</v>
      </c>
      <c r="U411" s="482">
        <v>18</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x14ac:dyDescent="0.3">
      <c r="A412" s="429"/>
      <c r="B412" s="438"/>
      <c r="C412" s="431">
        <f t="shared" si="148"/>
        <v>4</v>
      </c>
      <c r="D412" s="460"/>
      <c r="E412" s="518"/>
      <c r="F412" s="518"/>
      <c r="G412" s="460"/>
      <c r="H412" s="481" t="str">
        <f t="shared" si="151"/>
        <v>Spr</v>
      </c>
      <c r="I412" s="487">
        <v>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3" x14ac:dyDescent="0.3">
      <c r="A413" s="429"/>
      <c r="B413" s="438"/>
      <c r="C413" s="431">
        <f t="shared" si="148"/>
        <v>4</v>
      </c>
      <c r="D413" s="460"/>
      <c r="E413" s="518"/>
      <c r="F413" s="518"/>
      <c r="G413" s="460"/>
      <c r="H413" s="481" t="str">
        <f t="shared" si="151"/>
        <v>Spr</v>
      </c>
      <c r="I413" s="487">
        <v>2</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3" x14ac:dyDescent="0.3">
      <c r="A414" s="429"/>
      <c r="B414" s="438"/>
      <c r="C414" s="431">
        <f t="shared" si="148"/>
        <v>4</v>
      </c>
      <c r="D414" s="460"/>
      <c r="E414" s="518"/>
      <c r="F414" s="518"/>
      <c r="G414" s="460"/>
      <c r="H414" s="481" t="str">
        <f t="shared" si="151"/>
        <v>Spr</v>
      </c>
      <c r="I414" s="487">
        <v>3</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3" x14ac:dyDescent="0.3">
      <c r="A415" s="429"/>
      <c r="B415" s="438"/>
      <c r="C415" s="431">
        <f t="shared" si="148"/>
        <v>4</v>
      </c>
      <c r="D415" s="460"/>
      <c r="E415" s="518"/>
      <c r="F415" s="518"/>
      <c r="G415" s="460"/>
      <c r="H415" s="481" t="str">
        <f t="shared" si="151"/>
        <v>Spr</v>
      </c>
      <c r="I415" s="487">
        <v>4</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3" x14ac:dyDescent="0.3">
      <c r="A416" s="429"/>
      <c r="B416" s="438"/>
      <c r="C416" s="431">
        <f t="shared" si="148"/>
        <v>4</v>
      </c>
      <c r="D416" s="460"/>
      <c r="E416" s="518"/>
      <c r="F416" s="518"/>
      <c r="G416" s="460"/>
      <c r="H416" s="481" t="str">
        <f t="shared" si="151"/>
        <v>Spr</v>
      </c>
      <c r="I416" s="487">
        <v>5</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3" x14ac:dyDescent="0.3">
      <c r="A417" s="429"/>
      <c r="B417" s="438"/>
      <c r="C417" s="431">
        <f t="shared" si="148"/>
        <v>4</v>
      </c>
      <c r="D417" s="460"/>
      <c r="E417" s="518"/>
      <c r="F417" s="518"/>
      <c r="G417" s="460"/>
      <c r="H417" s="481" t="str">
        <f t="shared" si="151"/>
        <v>Spr</v>
      </c>
      <c r="I417" s="487">
        <v>6</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3" x14ac:dyDescent="0.3">
      <c r="A418" s="429"/>
      <c r="B418" s="438"/>
      <c r="C418" s="431">
        <f t="shared" si="148"/>
        <v>4</v>
      </c>
      <c r="D418" s="460"/>
      <c r="E418" s="518"/>
      <c r="F418" s="518"/>
      <c r="G418" s="460"/>
      <c r="H418" s="481" t="str">
        <f t="shared" si="151"/>
        <v>Spr</v>
      </c>
      <c r="I418" s="487">
        <v>7</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3" x14ac:dyDescent="0.3">
      <c r="A419" s="429"/>
      <c r="B419" s="438"/>
      <c r="C419" s="431">
        <f t="shared" si="148"/>
        <v>4</v>
      </c>
      <c r="D419" s="460"/>
      <c r="E419" s="518"/>
      <c r="F419" s="518"/>
      <c r="G419" s="460"/>
      <c r="H419" s="481" t="str">
        <f t="shared" si="151"/>
        <v>Spr</v>
      </c>
      <c r="I419" s="487">
        <v>8</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t="5.0999999999999996" customHeight="1" outlineLevel="2" x14ac:dyDescent="0.3">
      <c r="A420" s="429"/>
      <c r="B420" s="438"/>
      <c r="C420" s="431">
        <f>INT($C$233)+2.005</f>
        <v>3.0049999999999999</v>
      </c>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t="s">
        <v>495</v>
      </c>
      <c r="AQ420" s="441"/>
      <c r="AR420" s="429"/>
      <c r="AS420" s="429"/>
      <c r="AT420" s="429"/>
    </row>
    <row r="421" spans="1:46" outlineLevel="2" collapsed="1" x14ac:dyDescent="0.3">
      <c r="A421" s="429"/>
      <c r="B421" s="438"/>
      <c r="C421" s="431">
        <f>INT($C$233)+2</f>
        <v>3</v>
      </c>
      <c r="D421" s="460"/>
      <c r="E421" s="518"/>
      <c r="F421" s="518"/>
      <c r="G421" s="460"/>
      <c r="H421" s="534" t="s">
        <v>685</v>
      </c>
      <c r="I421" s="488" t="s">
        <v>689</v>
      </c>
      <c r="J421" s="488"/>
      <c r="K421" s="594">
        <f>COUNTA($H422:$H$434)</f>
        <v>3</v>
      </c>
      <c r="L421" s="592">
        <f>COUNTA($I$422:$I$434)/K421</f>
        <v>4</v>
      </c>
      <c r="M421" s="563"/>
      <c r="N421" s="468">
        <v>-14</v>
      </c>
      <c r="O421" s="488" t="s">
        <v>690</v>
      </c>
      <c r="P421" s="488"/>
      <c r="Q421" s="488"/>
      <c r="R421" s="488" t="s">
        <v>691</v>
      </c>
      <c r="S421" s="488"/>
      <c r="T421" s="488"/>
      <c r="U421" s="488"/>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idden="1" outlineLevel="3" x14ac:dyDescent="0.3">
      <c r="A422" s="429"/>
      <c r="B422" s="438"/>
      <c r="C422" s="431">
        <f t="shared" ref="C422:C433" si="152">INT($C$233)+3</f>
        <v>4</v>
      </c>
      <c r="D422" s="460"/>
      <c r="E422" s="518"/>
      <c r="F422" s="518"/>
      <c r="G422" s="460"/>
      <c r="H422" s="481" t="str">
        <f>H$252</f>
        <v>Aut</v>
      </c>
      <c r="I422" s="487" t="s">
        <v>692</v>
      </c>
      <c r="J422" s="487"/>
      <c r="K422" s="465"/>
      <c r="L422" s="464"/>
      <c r="M422" s="465"/>
      <c r="N422" s="465">
        <v>0</v>
      </c>
      <c r="O422" s="465">
        <v>0</v>
      </c>
      <c r="P422" s="465">
        <v>0</v>
      </c>
      <c r="Q422" s="465">
        <v>0</v>
      </c>
      <c r="R422" s="465">
        <v>0</v>
      </c>
      <c r="S422" s="465">
        <v>0</v>
      </c>
      <c r="T422" s="465">
        <v>0</v>
      </c>
      <c r="U422" s="465">
        <v>0</v>
      </c>
      <c r="V422" s="465"/>
      <c r="W422" s="465"/>
      <c r="X422" s="465"/>
      <c r="Y422" s="465"/>
      <c r="Z422" s="465"/>
      <c r="AA422" s="465"/>
      <c r="AB422" s="465"/>
      <c r="AC422" s="465"/>
      <c r="AD422" s="465"/>
      <c r="AE422" s="465"/>
      <c r="AF422" s="465"/>
      <c r="AG422" s="465"/>
      <c r="AH422" s="465"/>
      <c r="AI422" s="465"/>
      <c r="AJ422" s="465"/>
      <c r="AK422" s="465"/>
      <c r="AL422" s="465"/>
      <c r="AM422" s="465"/>
      <c r="AN422" s="465"/>
      <c r="AO422" s="465"/>
      <c r="AP422" s="460"/>
      <c r="AQ422" s="441"/>
      <c r="AR422" s="429"/>
      <c r="AS422" s="429"/>
      <c r="AT422" s="429"/>
    </row>
    <row r="423" spans="1:46" hidden="1" outlineLevel="3" x14ac:dyDescent="0.3">
      <c r="A423" s="429"/>
      <c r="B423" s="438"/>
      <c r="C423" s="431">
        <f t="shared" si="152"/>
        <v>4</v>
      </c>
      <c r="D423" s="460"/>
      <c r="E423" s="518"/>
      <c r="F423" s="518"/>
      <c r="G423" s="460"/>
      <c r="H423" s="481"/>
      <c r="I423" s="487" t="str">
        <f>H320</f>
        <v>aStd</v>
      </c>
      <c r="J423" s="487"/>
      <c r="K423" s="465"/>
      <c r="L423" s="465"/>
      <c r="M423" s="465"/>
      <c r="N423" s="482">
        <v>0</v>
      </c>
      <c r="O423" s="482">
        <v>0</v>
      </c>
      <c r="P423" s="482">
        <v>0</v>
      </c>
      <c r="Q423" s="482">
        <v>0</v>
      </c>
      <c r="R423" s="482">
        <v>0</v>
      </c>
      <c r="S423" s="482">
        <v>0</v>
      </c>
      <c r="T423" s="482">
        <v>0</v>
      </c>
      <c r="U423" s="482">
        <v>0</v>
      </c>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3">
      <c r="A424" s="429"/>
      <c r="B424" s="438"/>
      <c r="C424" s="431">
        <f t="shared" si="152"/>
        <v>4</v>
      </c>
      <c r="D424" s="460"/>
      <c r="E424" s="518"/>
      <c r="F424" s="518"/>
      <c r="G424" s="460"/>
      <c r="H424" s="481"/>
      <c r="I424" s="487" t="str">
        <f>H321</f>
        <v>a1</v>
      </c>
      <c r="J424" s="487"/>
      <c r="K424" s="465"/>
      <c r="L424" s="465"/>
      <c r="M424" s="465"/>
      <c r="N424" s="482">
        <v>11</v>
      </c>
      <c r="O424" s="482">
        <v>59</v>
      </c>
      <c r="P424" s="482">
        <v>59</v>
      </c>
      <c r="Q424" s="482">
        <v>107</v>
      </c>
      <c r="R424" s="482">
        <v>0</v>
      </c>
      <c r="S424" s="482">
        <v>0</v>
      </c>
      <c r="T424" s="482">
        <v>0</v>
      </c>
      <c r="U424" s="482">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3">
      <c r="A425" s="429"/>
      <c r="B425" s="438"/>
      <c r="C425" s="431">
        <f t="shared" si="152"/>
        <v>4</v>
      </c>
      <c r="D425" s="460"/>
      <c r="E425" s="518"/>
      <c r="F425" s="518"/>
      <c r="G425" s="460"/>
      <c r="H425" s="481"/>
      <c r="I425" s="487" t="str">
        <f>H322</f>
        <v>a2</v>
      </c>
      <c r="J425" s="487"/>
      <c r="K425" s="465"/>
      <c r="L425" s="465"/>
      <c r="M425" s="465"/>
      <c r="N425" s="482">
        <v>11</v>
      </c>
      <c r="O425" s="482">
        <v>59</v>
      </c>
      <c r="P425" s="482">
        <v>59</v>
      </c>
      <c r="Q425" s="482">
        <v>107</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3">
      <c r="A426" s="429"/>
      <c r="B426" s="438"/>
      <c r="C426" s="431">
        <f t="shared" si="152"/>
        <v>4</v>
      </c>
      <c r="D426" s="460"/>
      <c r="E426" s="518"/>
      <c r="F426" s="518"/>
      <c r="G426" s="460"/>
      <c r="H426" s="481" t="str">
        <f>H$253</f>
        <v>Win</v>
      </c>
      <c r="I426" s="487" t="str">
        <f>I422</f>
        <v>Not differentiated</v>
      </c>
      <c r="J426" s="487"/>
      <c r="K426" s="465"/>
      <c r="L426" s="465"/>
      <c r="M426" s="465"/>
      <c r="N426" s="465">
        <v>0</v>
      </c>
      <c r="O426" s="465">
        <v>0</v>
      </c>
      <c r="P426" s="465">
        <v>0</v>
      </c>
      <c r="Q426" s="465">
        <v>0</v>
      </c>
      <c r="R426" s="465">
        <v>0</v>
      </c>
      <c r="S426" s="465">
        <v>0</v>
      </c>
      <c r="T426" s="465">
        <v>0</v>
      </c>
      <c r="U426" s="465">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3">
      <c r="A427" s="429"/>
      <c r="B427" s="438"/>
      <c r="C427" s="431">
        <f t="shared" si="152"/>
        <v>4</v>
      </c>
      <c r="D427" s="460"/>
      <c r="E427" s="518"/>
      <c r="F427" s="518"/>
      <c r="G427" s="460"/>
      <c r="H427" s="481"/>
      <c r="I427" s="487" t="str">
        <f t="shared" ref="I427:I429" si="153">I423</f>
        <v>aStd</v>
      </c>
      <c r="J427" s="487"/>
      <c r="K427" s="465"/>
      <c r="L427" s="465"/>
      <c r="M427" s="465"/>
      <c r="N427" s="482">
        <v>0</v>
      </c>
      <c r="O427" s="482">
        <v>0</v>
      </c>
      <c r="P427" s="482">
        <v>0</v>
      </c>
      <c r="Q427" s="482">
        <v>0</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3">
      <c r="A428" s="429"/>
      <c r="B428" s="438"/>
      <c r="C428" s="431">
        <f t="shared" si="152"/>
        <v>4</v>
      </c>
      <c r="D428" s="460"/>
      <c r="E428" s="518"/>
      <c r="F428" s="518"/>
      <c r="G428" s="460"/>
      <c r="H428" s="481"/>
      <c r="I428" s="487" t="str">
        <f t="shared" si="153"/>
        <v>a1</v>
      </c>
      <c r="J428" s="487"/>
      <c r="K428" s="465"/>
      <c r="L428" s="465"/>
      <c r="M428" s="465"/>
      <c r="N428" s="482">
        <v>27</v>
      </c>
      <c r="O428" s="482">
        <v>75</v>
      </c>
      <c r="P428" s="482">
        <v>75</v>
      </c>
      <c r="Q428" s="482">
        <v>123</v>
      </c>
      <c r="R428" s="482">
        <v>0</v>
      </c>
      <c r="S428" s="482">
        <v>0</v>
      </c>
      <c r="T428" s="482">
        <v>0</v>
      </c>
      <c r="U428" s="482">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3">
      <c r="A429" s="429"/>
      <c r="B429" s="438"/>
      <c r="C429" s="431">
        <f t="shared" si="152"/>
        <v>4</v>
      </c>
      <c r="D429" s="460"/>
      <c r="E429" s="518"/>
      <c r="F429" s="518"/>
      <c r="G429" s="460"/>
      <c r="H429" s="481"/>
      <c r="I429" s="487" t="str">
        <f t="shared" si="153"/>
        <v>a2</v>
      </c>
      <c r="J429" s="487"/>
      <c r="K429" s="465"/>
      <c r="L429" s="465"/>
      <c r="M429" s="465"/>
      <c r="N429" s="482">
        <v>27</v>
      </c>
      <c r="O429" s="482">
        <v>75</v>
      </c>
      <c r="P429" s="482">
        <v>75</v>
      </c>
      <c r="Q429" s="482">
        <v>123</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3">
      <c r="A430" s="429"/>
      <c r="B430" s="438"/>
      <c r="C430" s="431">
        <f t="shared" si="152"/>
        <v>4</v>
      </c>
      <c r="D430" s="460"/>
      <c r="E430" s="518"/>
      <c r="F430" s="518"/>
      <c r="G430" s="460"/>
      <c r="H430" s="481" t="str">
        <f>H$254</f>
        <v>Spr</v>
      </c>
      <c r="I430" s="487" t="str">
        <f>I422</f>
        <v>Not differentiated</v>
      </c>
      <c r="J430" s="487"/>
      <c r="K430" s="465"/>
      <c r="L430" s="465"/>
      <c r="M430" s="465"/>
      <c r="N430" s="465">
        <v>0</v>
      </c>
      <c r="O430" s="465">
        <v>0</v>
      </c>
      <c r="P430" s="465">
        <v>0</v>
      </c>
      <c r="Q430" s="465">
        <v>0</v>
      </c>
      <c r="R430" s="465">
        <v>0</v>
      </c>
      <c r="S430" s="465">
        <v>0</v>
      </c>
      <c r="T430" s="465">
        <v>0</v>
      </c>
      <c r="U430" s="465">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3">
      <c r="A431" s="429"/>
      <c r="B431" s="438"/>
      <c r="C431" s="431">
        <f t="shared" si="152"/>
        <v>4</v>
      </c>
      <c r="D431" s="460"/>
      <c r="E431" s="518"/>
      <c r="F431" s="518"/>
      <c r="G431" s="460"/>
      <c r="H431" s="481"/>
      <c r="I431" s="487" t="str">
        <f>I423</f>
        <v>aStd</v>
      </c>
      <c r="J431" s="487"/>
      <c r="K431" s="465"/>
      <c r="L431" s="465"/>
      <c r="M431" s="465"/>
      <c r="N431" s="482">
        <v>0</v>
      </c>
      <c r="O431" s="482">
        <v>0</v>
      </c>
      <c r="P431" s="482">
        <v>0</v>
      </c>
      <c r="Q431" s="482">
        <v>0</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3">
      <c r="A432" s="429"/>
      <c r="B432" s="438"/>
      <c r="C432" s="431">
        <f t="shared" si="152"/>
        <v>4</v>
      </c>
      <c r="D432" s="460"/>
      <c r="E432" s="518"/>
      <c r="F432" s="518"/>
      <c r="G432" s="460"/>
      <c r="H432" s="481"/>
      <c r="I432" s="487" t="str">
        <f>I424</f>
        <v>a1</v>
      </c>
      <c r="J432" s="487"/>
      <c r="K432" s="465"/>
      <c r="L432" s="465"/>
      <c r="M432" s="465"/>
      <c r="N432" s="482">
        <v>43</v>
      </c>
      <c r="O432" s="482">
        <v>91</v>
      </c>
      <c r="P432" s="482">
        <v>91</v>
      </c>
      <c r="Q432" s="482">
        <v>139</v>
      </c>
      <c r="R432" s="482">
        <v>0</v>
      </c>
      <c r="S432" s="482">
        <v>0</v>
      </c>
      <c r="T432" s="482">
        <v>0</v>
      </c>
      <c r="U432" s="482">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3">
      <c r="A433" s="429"/>
      <c r="B433" s="438"/>
      <c r="C433" s="431">
        <f t="shared" si="152"/>
        <v>4</v>
      </c>
      <c r="D433" s="460"/>
      <c r="E433" s="518"/>
      <c r="F433" s="518"/>
      <c r="G433" s="460"/>
      <c r="H433" s="481"/>
      <c r="I433" s="487" t="str">
        <f>I425</f>
        <v>a2</v>
      </c>
      <c r="J433" s="487"/>
      <c r="K433" s="465"/>
      <c r="L433" s="465"/>
      <c r="M433" s="465"/>
      <c r="N433" s="482">
        <v>43</v>
      </c>
      <c r="O433" s="482">
        <v>91</v>
      </c>
      <c r="P433" s="482">
        <v>91</v>
      </c>
      <c r="Q433" s="482">
        <v>139</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t="5.0999999999999996" customHeight="1" outlineLevel="2" x14ac:dyDescent="0.3">
      <c r="A434" s="429"/>
      <c r="B434" s="438"/>
      <c r="C434" s="431">
        <f>INT($C$233)+2.005</f>
        <v>3.0049999999999999</v>
      </c>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t="s">
        <v>495</v>
      </c>
      <c r="AQ434" s="441"/>
      <c r="AR434" s="429"/>
      <c r="AS434" s="429"/>
      <c r="AT434" s="429"/>
    </row>
    <row r="435" spans="1:46" outlineLevel="2" collapsed="1" x14ac:dyDescent="0.3">
      <c r="A435" s="429"/>
      <c r="B435" s="438"/>
      <c r="C435" s="431">
        <f>INT($C$233)+2</f>
        <v>3</v>
      </c>
      <c r="D435" s="460"/>
      <c r="E435" s="518"/>
      <c r="F435" s="518"/>
      <c r="G435" s="460"/>
      <c r="H435" s="534" t="s">
        <v>685</v>
      </c>
      <c r="I435" s="488" t="s">
        <v>693</v>
      </c>
      <c r="J435" s="488"/>
      <c r="K435" s="594">
        <f>COUNTA($H436:$H$448)</f>
        <v>3</v>
      </c>
      <c r="L435" s="592">
        <f>COUNTA($I$436:$I$448)/K435</f>
        <v>4</v>
      </c>
      <c r="M435" s="468">
        <v>-13</v>
      </c>
      <c r="N435" s="488" t="s">
        <v>694</v>
      </c>
      <c r="O435" s="488"/>
      <c r="P435" s="488"/>
      <c r="Q435" s="488"/>
      <c r="R435" s="595"/>
      <c r="S435" s="593"/>
      <c r="T435" s="593"/>
      <c r="U435" s="593"/>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idden="1" outlineLevel="3" x14ac:dyDescent="0.3">
      <c r="A436" s="429"/>
      <c r="B436" s="438"/>
      <c r="C436" s="431">
        <f t="shared" ref="C436:C447" si="154">INT($C$233)+3</f>
        <v>4</v>
      </c>
      <c r="D436" s="460"/>
      <c r="E436" s="518"/>
      <c r="F436" s="518"/>
      <c r="G436" s="460"/>
      <c r="H436" s="481" t="str">
        <f>H$252</f>
        <v>Aut</v>
      </c>
      <c r="I436" s="487" t="s">
        <v>692</v>
      </c>
      <c r="J436" s="487"/>
      <c r="K436" s="465"/>
      <c r="L436" s="464"/>
      <c r="M436" s="465"/>
      <c r="N436" s="465">
        <v>0</v>
      </c>
      <c r="O436" s="465">
        <v>0</v>
      </c>
      <c r="P436" s="465">
        <v>0</v>
      </c>
      <c r="Q436" s="465">
        <v>0</v>
      </c>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0"/>
      <c r="AQ436" s="441"/>
      <c r="AR436" s="429"/>
      <c r="AS436" s="429"/>
      <c r="AT436" s="429"/>
    </row>
    <row r="437" spans="1:46" hidden="1" outlineLevel="3" x14ac:dyDescent="0.3">
      <c r="A437" s="429"/>
      <c r="B437" s="438"/>
      <c r="C437" s="431">
        <f t="shared" si="154"/>
        <v>4</v>
      </c>
      <c r="D437" s="460"/>
      <c r="E437" s="518"/>
      <c r="F437" s="518"/>
      <c r="G437" s="460"/>
      <c r="H437" s="481"/>
      <c r="I437" s="487" t="s">
        <v>695</v>
      </c>
      <c r="J437" s="487"/>
      <c r="K437" s="465"/>
      <c r="L437" s="465"/>
      <c r="M437" s="465"/>
      <c r="N437" s="482">
        <v>7</v>
      </c>
      <c r="O437" s="482">
        <v>55</v>
      </c>
      <c r="P437" s="482">
        <v>55</v>
      </c>
      <c r="Q437" s="482">
        <v>103</v>
      </c>
      <c r="R437" s="465"/>
      <c r="S437" s="465"/>
      <c r="T437" s="465"/>
      <c r="U437" s="465"/>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3">
      <c r="A438" s="429"/>
      <c r="B438" s="438"/>
      <c r="C438" s="431">
        <f t="shared" si="154"/>
        <v>4</v>
      </c>
      <c r="D438" s="460"/>
      <c r="E438" s="518"/>
      <c r="F438" s="518"/>
      <c r="G438" s="460"/>
      <c r="H438" s="481"/>
      <c r="I438" s="487" t="s">
        <v>696</v>
      </c>
      <c r="J438" s="487"/>
      <c r="K438" s="465"/>
      <c r="L438" s="465"/>
      <c r="M438" s="465"/>
      <c r="N438" s="482">
        <v>8</v>
      </c>
      <c r="O438" s="482">
        <v>56</v>
      </c>
      <c r="P438" s="482">
        <v>56</v>
      </c>
      <c r="Q438" s="482">
        <v>104</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3">
      <c r="A439" s="429"/>
      <c r="B439" s="438"/>
      <c r="C439" s="431">
        <f t="shared" si="154"/>
        <v>4</v>
      </c>
      <c r="D439" s="460"/>
      <c r="E439" s="518"/>
      <c r="F439" s="518"/>
      <c r="G439" s="460"/>
      <c r="H439" s="481"/>
      <c r="I439" s="487" t="s">
        <v>697</v>
      </c>
      <c r="J439" s="487"/>
      <c r="K439" s="465"/>
      <c r="L439" s="465"/>
      <c r="M439" s="465"/>
      <c r="N439" s="482">
        <v>9</v>
      </c>
      <c r="O439" s="482">
        <v>57</v>
      </c>
      <c r="P439" s="482">
        <v>57</v>
      </c>
      <c r="Q439" s="482">
        <v>105</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3">
      <c r="A440" s="429"/>
      <c r="B440" s="438"/>
      <c r="C440" s="431">
        <f t="shared" si="154"/>
        <v>4</v>
      </c>
      <c r="D440" s="460"/>
      <c r="E440" s="518"/>
      <c r="F440" s="518"/>
      <c r="G440" s="460"/>
      <c r="H440" s="481" t="str">
        <f>H$253</f>
        <v>Win</v>
      </c>
      <c r="I440" s="487" t="s">
        <v>692</v>
      </c>
      <c r="J440" s="487"/>
      <c r="K440" s="465"/>
      <c r="L440" s="465"/>
      <c r="M440" s="465"/>
      <c r="N440" s="465">
        <v>0</v>
      </c>
      <c r="O440" s="465">
        <v>0</v>
      </c>
      <c r="P440" s="465">
        <v>0</v>
      </c>
      <c r="Q440" s="465">
        <v>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3">
      <c r="A441" s="429"/>
      <c r="B441" s="438"/>
      <c r="C441" s="431">
        <f t="shared" si="154"/>
        <v>4</v>
      </c>
      <c r="D441" s="460"/>
      <c r="E441" s="518"/>
      <c r="F441" s="518"/>
      <c r="G441" s="460"/>
      <c r="H441" s="481"/>
      <c r="I441" s="487" t="s">
        <v>695</v>
      </c>
      <c r="J441" s="487"/>
      <c r="K441" s="465"/>
      <c r="L441" s="465"/>
      <c r="M441" s="465">
        <v>16</v>
      </c>
      <c r="N441" s="482">
        <v>23</v>
      </c>
      <c r="O441" s="482">
        <v>71</v>
      </c>
      <c r="P441" s="482">
        <v>71</v>
      </c>
      <c r="Q441" s="482">
        <v>119</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3">
      <c r="A442" s="429"/>
      <c r="B442" s="438"/>
      <c r="C442" s="431">
        <f t="shared" si="154"/>
        <v>4</v>
      </c>
      <c r="D442" s="460"/>
      <c r="E442" s="518"/>
      <c r="F442" s="518"/>
      <c r="G442" s="460"/>
      <c r="H442" s="481"/>
      <c r="I442" s="487" t="s">
        <v>696</v>
      </c>
      <c r="J442" s="487"/>
      <c r="K442" s="465"/>
      <c r="L442" s="465"/>
      <c r="M442" s="465"/>
      <c r="N442" s="482">
        <v>24</v>
      </c>
      <c r="O442" s="482">
        <v>72</v>
      </c>
      <c r="P442" s="482">
        <v>72</v>
      </c>
      <c r="Q442" s="482">
        <v>120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3">
      <c r="A443" s="429"/>
      <c r="B443" s="438"/>
      <c r="C443" s="431">
        <f t="shared" si="154"/>
        <v>4</v>
      </c>
      <c r="D443" s="460"/>
      <c r="E443" s="518"/>
      <c r="F443" s="518"/>
      <c r="G443" s="460"/>
      <c r="H443" s="481"/>
      <c r="I443" s="487" t="s">
        <v>697</v>
      </c>
      <c r="J443" s="487"/>
      <c r="K443" s="465"/>
      <c r="L443" s="465"/>
      <c r="M443" s="465"/>
      <c r="N443" s="482">
        <v>25</v>
      </c>
      <c r="O443" s="482">
        <v>73</v>
      </c>
      <c r="P443" s="482">
        <v>73</v>
      </c>
      <c r="Q443" s="482">
        <v>121</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3">
      <c r="A444" s="429"/>
      <c r="B444" s="438"/>
      <c r="C444" s="431">
        <f t="shared" si="154"/>
        <v>4</v>
      </c>
      <c r="D444" s="460"/>
      <c r="E444" s="518"/>
      <c r="F444" s="518"/>
      <c r="G444" s="460"/>
      <c r="H444" s="481" t="str">
        <f>H$254</f>
        <v>Spr</v>
      </c>
      <c r="I444" s="487" t="s">
        <v>692</v>
      </c>
      <c r="J444" s="487"/>
      <c r="K444" s="465"/>
      <c r="L444" s="465"/>
      <c r="M444" s="465"/>
      <c r="N444" s="465">
        <v>0</v>
      </c>
      <c r="O444" s="465">
        <v>0</v>
      </c>
      <c r="P444" s="465">
        <v>0</v>
      </c>
      <c r="Q444" s="465">
        <v>0</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3">
      <c r="A445" s="429"/>
      <c r="B445" s="438"/>
      <c r="C445" s="431">
        <f t="shared" si="154"/>
        <v>4</v>
      </c>
      <c r="D445" s="460"/>
      <c r="E445" s="518"/>
      <c r="F445" s="518"/>
      <c r="G445" s="460"/>
      <c r="H445" s="481"/>
      <c r="I445" s="487" t="s">
        <v>695</v>
      </c>
      <c r="J445" s="487"/>
      <c r="K445" s="465"/>
      <c r="L445" s="465"/>
      <c r="M445" s="465"/>
      <c r="N445" s="482">
        <v>39</v>
      </c>
      <c r="O445" s="482">
        <v>87</v>
      </c>
      <c r="P445" s="482">
        <v>87</v>
      </c>
      <c r="Q445" s="482">
        <v>135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3">
      <c r="A446" s="429"/>
      <c r="B446" s="438"/>
      <c r="C446" s="431">
        <f t="shared" si="154"/>
        <v>4</v>
      </c>
      <c r="D446" s="460"/>
      <c r="E446" s="518"/>
      <c r="F446" s="518"/>
      <c r="G446" s="460"/>
      <c r="H446" s="481"/>
      <c r="I446" s="487" t="s">
        <v>696</v>
      </c>
      <c r="J446" s="487"/>
      <c r="K446" s="465"/>
      <c r="L446" s="465"/>
      <c r="M446" s="465"/>
      <c r="N446" s="482">
        <v>40</v>
      </c>
      <c r="O446" s="482">
        <v>88</v>
      </c>
      <c r="P446" s="482">
        <v>88</v>
      </c>
      <c r="Q446" s="482">
        <v>136</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3">
      <c r="A447" s="429"/>
      <c r="B447" s="438"/>
      <c r="C447" s="431">
        <f t="shared" si="154"/>
        <v>4</v>
      </c>
      <c r="D447" s="460"/>
      <c r="E447" s="518"/>
      <c r="F447" s="518"/>
      <c r="G447" s="460"/>
      <c r="H447" s="481"/>
      <c r="I447" s="487" t="s">
        <v>697</v>
      </c>
      <c r="J447" s="487"/>
      <c r="K447" s="465"/>
      <c r="L447" s="465"/>
      <c r="M447" s="465"/>
      <c r="N447" s="482">
        <v>41</v>
      </c>
      <c r="O447" s="482">
        <v>89</v>
      </c>
      <c r="P447" s="482">
        <v>89</v>
      </c>
      <c r="Q447" s="482">
        <v>137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t="5.0999999999999996" customHeight="1" outlineLevel="2" x14ac:dyDescent="0.3">
      <c r="A448" s="429"/>
      <c r="B448" s="438"/>
      <c r="C448" s="431">
        <f>INT($C$233)+2.005</f>
        <v>3.0049999999999999</v>
      </c>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t="s">
        <v>495</v>
      </c>
      <c r="AQ448" s="441"/>
      <c r="AR448" s="429"/>
      <c r="AS448" s="429"/>
      <c r="AT448" s="429"/>
    </row>
    <row r="449" spans="1:46" outlineLevel="2" collapsed="1" x14ac:dyDescent="0.3">
      <c r="A449" s="429"/>
      <c r="B449" s="438"/>
      <c r="C449" s="431">
        <f>INT($C$233)+2</f>
        <v>3</v>
      </c>
      <c r="D449" s="460"/>
      <c r="E449" s="518"/>
      <c r="F449" s="518"/>
      <c r="G449" s="460"/>
      <c r="H449" s="534" t="s">
        <v>685</v>
      </c>
      <c r="I449" s="488" t="s">
        <v>698</v>
      </c>
      <c r="J449" s="488"/>
      <c r="K449" s="481">
        <f>COUNTA($H450:$H$471)</f>
        <v>3</v>
      </c>
      <c r="L449" s="481">
        <f>COUNTA($I$450:$I$471)/K449</f>
        <v>7</v>
      </c>
      <c r="M449" s="468">
        <v>-12</v>
      </c>
      <c r="N449" s="488" t="s">
        <v>694</v>
      </c>
      <c r="O449" s="488"/>
      <c r="P449" s="488"/>
      <c r="Q449" s="488"/>
      <c r="R449" s="595"/>
      <c r="S449" s="593"/>
      <c r="T449" s="593"/>
      <c r="U449" s="593"/>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idden="1" outlineLevel="3" x14ac:dyDescent="0.3">
      <c r="A450" s="429"/>
      <c r="B450" s="438"/>
      <c r="C450" s="431">
        <f t="shared" ref="C450:C470" si="155">INT($C$233)+3</f>
        <v>4</v>
      </c>
      <c r="D450" s="460"/>
      <c r="E450" s="518"/>
      <c r="F450" s="518"/>
      <c r="G450" s="460"/>
      <c r="H450" s="481" t="str">
        <f>H$252</f>
        <v>Aut</v>
      </c>
      <c r="I450" s="487" t="s">
        <v>692</v>
      </c>
      <c r="J450" s="487"/>
      <c r="K450" s="465"/>
      <c r="L450" s="465"/>
      <c r="M450" s="465"/>
      <c r="N450" s="465">
        <v>0</v>
      </c>
      <c r="O450" s="465">
        <v>0</v>
      </c>
      <c r="P450" s="465">
        <v>0</v>
      </c>
      <c r="Q450" s="465">
        <v>0</v>
      </c>
      <c r="R450" s="465"/>
      <c r="S450" s="465"/>
      <c r="T450" s="465"/>
      <c r="U450" s="465"/>
      <c r="V450" s="465"/>
      <c r="W450" s="465"/>
      <c r="X450" s="465"/>
      <c r="Y450" s="465"/>
      <c r="Z450" s="465"/>
      <c r="AA450" s="465"/>
      <c r="AB450" s="465"/>
      <c r="AC450" s="465"/>
      <c r="AD450" s="465"/>
      <c r="AE450" s="465"/>
      <c r="AF450" s="465"/>
      <c r="AG450" s="465"/>
      <c r="AH450" s="465"/>
      <c r="AI450" s="465"/>
      <c r="AJ450" s="465"/>
      <c r="AK450" s="465"/>
      <c r="AL450" s="465"/>
      <c r="AM450" s="465"/>
      <c r="AN450" s="465"/>
      <c r="AO450" s="465"/>
      <c r="AP450" s="460"/>
      <c r="AQ450" s="441"/>
      <c r="AR450" s="429"/>
      <c r="AS450" s="429"/>
      <c r="AT450" s="429"/>
    </row>
    <row r="451" spans="1:46" hidden="1" outlineLevel="3" x14ac:dyDescent="0.3">
      <c r="A451" s="429"/>
      <c r="B451" s="438"/>
      <c r="C451" s="431">
        <f t="shared" si="155"/>
        <v>4</v>
      </c>
      <c r="D451" s="460"/>
      <c r="E451" s="518"/>
      <c r="F451" s="518"/>
      <c r="G451" s="460"/>
      <c r="H451" s="465"/>
      <c r="I451" s="487" t="s">
        <v>164</v>
      </c>
      <c r="J451" s="487"/>
      <c r="K451" s="465"/>
      <c r="L451" s="465"/>
      <c r="M451" s="465"/>
      <c r="N451" s="482">
        <v>1</v>
      </c>
      <c r="O451" s="482">
        <v>49</v>
      </c>
      <c r="P451" s="482">
        <v>49</v>
      </c>
      <c r="Q451" s="482">
        <v>97</v>
      </c>
      <c r="R451" s="465"/>
      <c r="S451" s="465"/>
      <c r="T451" s="465"/>
      <c r="U451" s="465"/>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3">
      <c r="A452" s="429"/>
      <c r="B452" s="438"/>
      <c r="C452" s="431">
        <f t="shared" si="155"/>
        <v>4</v>
      </c>
      <c r="D452" s="460"/>
      <c r="E452" s="518"/>
      <c r="F452" s="518"/>
      <c r="G452" s="460"/>
      <c r="H452" s="465"/>
      <c r="I452" s="487" t="s">
        <v>699</v>
      </c>
      <c r="J452" s="487"/>
      <c r="K452" s="465"/>
      <c r="L452" s="465"/>
      <c r="M452" s="465"/>
      <c r="N452" s="482">
        <v>2</v>
      </c>
      <c r="O452" s="482">
        <v>50</v>
      </c>
      <c r="P452" s="482">
        <v>50</v>
      </c>
      <c r="Q452" s="482">
        <v>98</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3">
      <c r="A453" s="429"/>
      <c r="B453" s="438"/>
      <c r="C453" s="431">
        <f t="shared" si="155"/>
        <v>4</v>
      </c>
      <c r="D453" s="460"/>
      <c r="E453" s="518"/>
      <c r="F453" s="518"/>
      <c r="G453" s="460"/>
      <c r="H453" s="465"/>
      <c r="I453" s="487" t="s">
        <v>700</v>
      </c>
      <c r="J453" s="487"/>
      <c r="K453" s="465"/>
      <c r="L453" s="465"/>
      <c r="M453" s="465"/>
      <c r="N453" s="482">
        <v>3</v>
      </c>
      <c r="O453" s="482">
        <v>51</v>
      </c>
      <c r="P453" s="482">
        <v>51</v>
      </c>
      <c r="Q453" s="482">
        <v>99</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3">
      <c r="A454" s="429"/>
      <c r="B454" s="438"/>
      <c r="C454" s="431">
        <f t="shared" si="155"/>
        <v>4</v>
      </c>
      <c r="D454" s="460"/>
      <c r="E454" s="518"/>
      <c r="F454" s="518"/>
      <c r="G454" s="460"/>
      <c r="H454" s="465"/>
      <c r="I454" s="487" t="s">
        <v>701</v>
      </c>
      <c r="J454" s="487"/>
      <c r="K454" s="465"/>
      <c r="L454" s="465"/>
      <c r="M454" s="465"/>
      <c r="N454" s="482">
        <v>4</v>
      </c>
      <c r="O454" s="482">
        <v>52</v>
      </c>
      <c r="P454" s="482">
        <v>52</v>
      </c>
      <c r="Q454" s="482">
        <v>100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3">
      <c r="A455" s="429"/>
      <c r="B455" s="438"/>
      <c r="C455" s="431">
        <f t="shared" si="155"/>
        <v>4</v>
      </c>
      <c r="D455" s="460"/>
      <c r="E455" s="518"/>
      <c r="F455" s="518"/>
      <c r="G455" s="460"/>
      <c r="H455" s="465"/>
      <c r="I455" s="487" t="s">
        <v>702</v>
      </c>
      <c r="J455" s="487"/>
      <c r="K455" s="465"/>
      <c r="L455" s="465"/>
      <c r="M455" s="465"/>
      <c r="N455" s="482">
        <v>5</v>
      </c>
      <c r="O455" s="482">
        <v>53</v>
      </c>
      <c r="P455" s="482">
        <v>53</v>
      </c>
      <c r="Q455" s="482">
        <v>101</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3">
      <c r="A456" s="429"/>
      <c r="B456" s="438"/>
      <c r="C456" s="431">
        <f t="shared" si="155"/>
        <v>4</v>
      </c>
      <c r="D456" s="460"/>
      <c r="E456" s="518"/>
      <c r="F456" s="518"/>
      <c r="G456" s="460"/>
      <c r="H456" s="465"/>
      <c r="I456" s="487" t="s">
        <v>667</v>
      </c>
      <c r="J456" s="487"/>
      <c r="K456" s="465"/>
      <c r="L456" s="465"/>
      <c r="M456" s="465"/>
      <c r="N456" s="482">
        <v>6</v>
      </c>
      <c r="O456" s="482">
        <v>54</v>
      </c>
      <c r="P456" s="482">
        <v>54</v>
      </c>
      <c r="Q456" s="482">
        <v>102</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3">
      <c r="A457" s="429"/>
      <c r="B457" s="438"/>
      <c r="C457" s="431">
        <f t="shared" si="155"/>
        <v>4</v>
      </c>
      <c r="D457" s="460"/>
      <c r="E457" s="518"/>
      <c r="F457" s="518"/>
      <c r="G457" s="460"/>
      <c r="H457" s="481" t="str">
        <f>H$253</f>
        <v>Win</v>
      </c>
      <c r="I457" s="487" t="s">
        <v>692</v>
      </c>
      <c r="J457" s="487"/>
      <c r="K457" s="465"/>
      <c r="L457" s="465"/>
      <c r="M457" s="465"/>
      <c r="N457" s="465">
        <v>0</v>
      </c>
      <c r="O457" s="465">
        <v>0</v>
      </c>
      <c r="P457" s="465">
        <v>0</v>
      </c>
      <c r="Q457" s="465">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3">
      <c r="A458" s="429"/>
      <c r="B458" s="438"/>
      <c r="C458" s="431">
        <f t="shared" si="155"/>
        <v>4</v>
      </c>
      <c r="D458" s="460"/>
      <c r="E458" s="518"/>
      <c r="F458" s="518"/>
      <c r="G458" s="460"/>
      <c r="H458" s="465"/>
      <c r="I458" s="487" t="s">
        <v>164</v>
      </c>
      <c r="J458" s="487"/>
      <c r="K458" s="465"/>
      <c r="L458" s="465"/>
      <c r="M458" s="465"/>
      <c r="N458" s="482">
        <v>17</v>
      </c>
      <c r="O458" s="482">
        <v>65</v>
      </c>
      <c r="P458" s="482">
        <v>65</v>
      </c>
      <c r="Q458" s="482">
        <v>113</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3">
      <c r="A459" s="429"/>
      <c r="B459" s="438"/>
      <c r="C459" s="431">
        <f t="shared" si="155"/>
        <v>4</v>
      </c>
      <c r="D459" s="460"/>
      <c r="E459" s="518"/>
      <c r="F459" s="518"/>
      <c r="G459" s="460"/>
      <c r="H459" s="465"/>
      <c r="I459" s="487" t="s">
        <v>699</v>
      </c>
      <c r="J459" s="487"/>
      <c r="K459" s="465"/>
      <c r="L459" s="465"/>
      <c r="M459" s="465"/>
      <c r="N459" s="482">
        <v>18</v>
      </c>
      <c r="O459" s="482">
        <v>66</v>
      </c>
      <c r="P459" s="482">
        <v>66</v>
      </c>
      <c r="Q459" s="482">
        <v>114</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3">
      <c r="A460" s="429"/>
      <c r="B460" s="438"/>
      <c r="C460" s="431">
        <f t="shared" si="155"/>
        <v>4</v>
      </c>
      <c r="D460" s="460"/>
      <c r="E460" s="518"/>
      <c r="F460" s="518"/>
      <c r="G460" s="460"/>
      <c r="H460" s="465"/>
      <c r="I460" s="487" t="s">
        <v>700</v>
      </c>
      <c r="J460" s="487"/>
      <c r="K460" s="465"/>
      <c r="L460" s="465"/>
      <c r="M460" s="465"/>
      <c r="N460" s="482">
        <v>19</v>
      </c>
      <c r="O460" s="482">
        <v>67</v>
      </c>
      <c r="P460" s="482">
        <v>67</v>
      </c>
      <c r="Q460" s="482">
        <v>115</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3">
      <c r="A461" s="429"/>
      <c r="B461" s="438"/>
      <c r="C461" s="431">
        <f t="shared" si="155"/>
        <v>4</v>
      </c>
      <c r="D461" s="460"/>
      <c r="E461" s="518"/>
      <c r="F461" s="518"/>
      <c r="G461" s="460"/>
      <c r="H461" s="465"/>
      <c r="I461" s="487" t="s">
        <v>701</v>
      </c>
      <c r="J461" s="487"/>
      <c r="K461" s="465"/>
      <c r="L461" s="465"/>
      <c r="M461" s="465"/>
      <c r="N461" s="482">
        <v>20</v>
      </c>
      <c r="O461" s="482">
        <v>68</v>
      </c>
      <c r="P461" s="482">
        <v>68</v>
      </c>
      <c r="Q461" s="482">
        <v>116</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3">
      <c r="A462" s="429"/>
      <c r="B462" s="438"/>
      <c r="C462" s="431">
        <f t="shared" si="155"/>
        <v>4</v>
      </c>
      <c r="D462" s="460"/>
      <c r="E462" s="518"/>
      <c r="F462" s="518"/>
      <c r="G462" s="460"/>
      <c r="H462" s="465"/>
      <c r="I462" s="487" t="s">
        <v>702</v>
      </c>
      <c r="J462" s="487"/>
      <c r="K462" s="465"/>
      <c r="L462" s="465"/>
      <c r="M462" s="465"/>
      <c r="N462" s="482">
        <v>21</v>
      </c>
      <c r="O462" s="482">
        <v>69</v>
      </c>
      <c r="P462" s="482">
        <v>69</v>
      </c>
      <c r="Q462" s="482">
        <v>117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3">
      <c r="A463" s="429"/>
      <c r="B463" s="438"/>
      <c r="C463" s="431">
        <f t="shared" si="155"/>
        <v>4</v>
      </c>
      <c r="D463" s="460"/>
      <c r="E463" s="518"/>
      <c r="F463" s="518"/>
      <c r="G463" s="460"/>
      <c r="H463" s="465"/>
      <c r="I463" s="487" t="s">
        <v>667</v>
      </c>
      <c r="J463" s="487"/>
      <c r="K463" s="465"/>
      <c r="L463" s="465"/>
      <c r="M463" s="465"/>
      <c r="N463" s="482">
        <v>22</v>
      </c>
      <c r="O463" s="482">
        <v>70</v>
      </c>
      <c r="P463" s="482">
        <v>70</v>
      </c>
      <c r="Q463" s="482">
        <v>118</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3">
      <c r="A464" s="429"/>
      <c r="B464" s="438"/>
      <c r="C464" s="431">
        <f t="shared" si="155"/>
        <v>4</v>
      </c>
      <c r="D464" s="460"/>
      <c r="E464" s="518"/>
      <c r="F464" s="518"/>
      <c r="G464" s="460"/>
      <c r="H464" s="481" t="str">
        <f>H$254</f>
        <v>Spr</v>
      </c>
      <c r="I464" s="487" t="s">
        <v>692</v>
      </c>
      <c r="J464" s="487"/>
      <c r="K464" s="465"/>
      <c r="L464" s="465"/>
      <c r="M464" s="465"/>
      <c r="N464" s="465">
        <v>0</v>
      </c>
      <c r="O464" s="465">
        <v>0</v>
      </c>
      <c r="P464" s="465">
        <v>0</v>
      </c>
      <c r="Q464" s="465">
        <v>0</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3">
      <c r="A465" s="429"/>
      <c r="B465" s="438"/>
      <c r="C465" s="431">
        <f t="shared" si="155"/>
        <v>4</v>
      </c>
      <c r="D465" s="460"/>
      <c r="E465" s="518"/>
      <c r="F465" s="518"/>
      <c r="G465" s="460"/>
      <c r="H465" s="465"/>
      <c r="I465" s="487" t="s">
        <v>164</v>
      </c>
      <c r="J465" s="487"/>
      <c r="K465" s="465"/>
      <c r="L465" s="465"/>
      <c r="M465" s="465"/>
      <c r="N465" s="482">
        <v>33</v>
      </c>
      <c r="O465" s="482">
        <v>81</v>
      </c>
      <c r="P465" s="482">
        <v>81</v>
      </c>
      <c r="Q465" s="482">
        <v>129</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3">
      <c r="A466" s="429"/>
      <c r="B466" s="438"/>
      <c r="C466" s="431">
        <f t="shared" si="155"/>
        <v>4</v>
      </c>
      <c r="D466" s="460"/>
      <c r="E466" s="518"/>
      <c r="F466" s="518"/>
      <c r="G466" s="460"/>
      <c r="H466" s="465"/>
      <c r="I466" s="487" t="s">
        <v>699</v>
      </c>
      <c r="J466" s="487"/>
      <c r="K466" s="465"/>
      <c r="L466" s="465"/>
      <c r="M466" s="465"/>
      <c r="N466" s="482">
        <v>34</v>
      </c>
      <c r="O466" s="482">
        <v>82</v>
      </c>
      <c r="P466" s="482">
        <v>82</v>
      </c>
      <c r="Q466" s="482">
        <v>130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3">
      <c r="A467" s="429"/>
      <c r="B467" s="438"/>
      <c r="C467" s="431">
        <f t="shared" si="155"/>
        <v>4</v>
      </c>
      <c r="D467" s="460"/>
      <c r="E467" s="518"/>
      <c r="F467" s="518"/>
      <c r="G467" s="460"/>
      <c r="H467" s="465"/>
      <c r="I467" s="487" t="s">
        <v>700</v>
      </c>
      <c r="J467" s="487"/>
      <c r="K467" s="465"/>
      <c r="L467" s="465"/>
      <c r="M467" s="465"/>
      <c r="N467" s="482">
        <v>35</v>
      </c>
      <c r="O467" s="482">
        <v>83</v>
      </c>
      <c r="P467" s="482">
        <v>83</v>
      </c>
      <c r="Q467" s="482">
        <v>131</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3">
      <c r="A468" s="429"/>
      <c r="B468" s="438"/>
      <c r="C468" s="431">
        <f t="shared" si="155"/>
        <v>4</v>
      </c>
      <c r="D468" s="460"/>
      <c r="E468" s="518"/>
      <c r="F468" s="518"/>
      <c r="G468" s="460"/>
      <c r="H468" s="465"/>
      <c r="I468" s="487" t="s">
        <v>701</v>
      </c>
      <c r="J468" s="487"/>
      <c r="K468" s="465"/>
      <c r="L468" s="465"/>
      <c r="M468" s="465"/>
      <c r="N468" s="482">
        <v>36</v>
      </c>
      <c r="O468" s="482">
        <v>84</v>
      </c>
      <c r="P468" s="482">
        <v>84</v>
      </c>
      <c r="Q468" s="482">
        <v>132</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3">
      <c r="A469" s="429"/>
      <c r="B469" s="438"/>
      <c r="C469" s="431">
        <f t="shared" si="155"/>
        <v>4</v>
      </c>
      <c r="D469" s="460"/>
      <c r="E469" s="518"/>
      <c r="F469" s="518"/>
      <c r="G469" s="460"/>
      <c r="H469" s="465"/>
      <c r="I469" s="487" t="s">
        <v>702</v>
      </c>
      <c r="J469" s="487"/>
      <c r="K469" s="465"/>
      <c r="L469" s="465"/>
      <c r="M469" s="465"/>
      <c r="N469" s="482">
        <v>37</v>
      </c>
      <c r="O469" s="482">
        <v>85</v>
      </c>
      <c r="P469" s="482">
        <v>85</v>
      </c>
      <c r="Q469" s="482">
        <v>133</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3">
      <c r="A470" s="429"/>
      <c r="B470" s="438"/>
      <c r="C470" s="431">
        <f t="shared" si="155"/>
        <v>4</v>
      </c>
      <c r="D470" s="460"/>
      <c r="E470" s="518"/>
      <c r="F470" s="518"/>
      <c r="G470" s="460"/>
      <c r="H470" s="465"/>
      <c r="I470" s="487" t="s">
        <v>667</v>
      </c>
      <c r="J470" s="487"/>
      <c r="K470" s="465"/>
      <c r="L470" s="465"/>
      <c r="M470" s="465"/>
      <c r="N470" s="482">
        <v>38</v>
      </c>
      <c r="O470" s="482">
        <v>86</v>
      </c>
      <c r="P470" s="482">
        <v>86</v>
      </c>
      <c r="Q470" s="482">
        <v>134</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t="5.0999999999999996" customHeight="1" outlineLevel="2" x14ac:dyDescent="0.3">
      <c r="A471" s="429"/>
      <c r="B471" s="438"/>
      <c r="C471" s="431">
        <f>INT($C$233)+2.005</f>
        <v>3.0049999999999999</v>
      </c>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t="s">
        <v>495</v>
      </c>
      <c r="AQ471" s="441"/>
      <c r="AR471" s="429"/>
      <c r="AS471" s="429"/>
      <c r="AT471" s="429"/>
    </row>
    <row r="472" spans="1:46" outlineLevel="2" collapsed="1" x14ac:dyDescent="0.3">
      <c r="A472" s="429"/>
      <c r="B472" s="438"/>
      <c r="C472" s="431">
        <f>INT($C$233)+2</f>
        <v>3</v>
      </c>
      <c r="D472" s="460"/>
      <c r="E472" s="518"/>
      <c r="F472" s="518"/>
      <c r="G472" s="460"/>
      <c r="H472" s="534" t="s">
        <v>685</v>
      </c>
      <c r="I472" s="488" t="s">
        <v>703</v>
      </c>
      <c r="J472" s="488"/>
      <c r="K472" s="594">
        <f>COUNTA($H473:$H$497)</f>
        <v>3</v>
      </c>
      <c r="L472" s="592">
        <f>COUNTA($I$473:$I$497)/K472</f>
        <v>8</v>
      </c>
      <c r="M472" s="468">
        <v>-7</v>
      </c>
      <c r="N472" s="488"/>
      <c r="O472" s="488"/>
      <c r="P472" s="488"/>
      <c r="Q472" s="488"/>
      <c r="R472" s="488" t="s">
        <v>704</v>
      </c>
      <c r="S472" s="488"/>
      <c r="T472" s="488"/>
      <c r="U472" s="488"/>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3">
      <c r="A473" s="429"/>
      <c r="B473" s="438"/>
      <c r="C473" s="431">
        <f t="shared" ref="C473:C496" si="156">INT($C$233)+3</f>
        <v>4</v>
      </c>
      <c r="D473" s="460"/>
      <c r="E473" s="518"/>
      <c r="F473" s="518"/>
      <c r="G473" s="460"/>
      <c r="H473" s="481" t="str">
        <f>H$252</f>
        <v>Aut</v>
      </c>
      <c r="I473" s="487" t="s">
        <v>640</v>
      </c>
      <c r="J473" s="487"/>
      <c r="K473" s="465"/>
      <c r="L473" s="464"/>
      <c r="M473" s="465"/>
      <c r="N473" s="465"/>
      <c r="O473" s="465"/>
      <c r="P473" s="465"/>
      <c r="Q473" s="465"/>
      <c r="R473" s="482">
        <v>12</v>
      </c>
      <c r="S473" s="482">
        <v>60</v>
      </c>
      <c r="T473" s="482">
        <v>60</v>
      </c>
      <c r="U473" s="482">
        <v>108</v>
      </c>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3">
      <c r="A474" s="429"/>
      <c r="B474" s="438"/>
      <c r="C474" s="431">
        <f t="shared" si="156"/>
        <v>4</v>
      </c>
      <c r="D474" s="460"/>
      <c r="E474" s="518"/>
      <c r="F474" s="518"/>
      <c r="G474" s="460"/>
      <c r="H474" s="481"/>
      <c r="I474" s="487" t="s">
        <v>641</v>
      </c>
      <c r="J474" s="487"/>
      <c r="K474" s="465"/>
      <c r="L474" s="465"/>
      <c r="M474" s="465"/>
      <c r="N474" s="465"/>
      <c r="O474" s="465"/>
      <c r="P474" s="465"/>
      <c r="Q474" s="465"/>
      <c r="R474" s="482">
        <v>13</v>
      </c>
      <c r="S474" s="482">
        <v>61</v>
      </c>
      <c r="T474" s="482">
        <v>61</v>
      </c>
      <c r="U474" s="482">
        <v>109</v>
      </c>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3">
      <c r="A475" s="429"/>
      <c r="B475" s="438"/>
      <c r="C475" s="431">
        <f t="shared" si="156"/>
        <v>4</v>
      </c>
      <c r="D475" s="460"/>
      <c r="E475" s="518"/>
      <c r="F475" s="518"/>
      <c r="G475" s="460"/>
      <c r="H475" s="481"/>
      <c r="I475" s="487" t="s">
        <v>642</v>
      </c>
      <c r="J475" s="487"/>
      <c r="K475" s="465"/>
      <c r="L475" s="465"/>
      <c r="M475" s="465"/>
      <c r="N475" s="465"/>
      <c r="O475" s="465"/>
      <c r="P475" s="465"/>
      <c r="Q475" s="465"/>
      <c r="R475" s="465">
        <v>0</v>
      </c>
      <c r="S475" s="465">
        <v>0</v>
      </c>
      <c r="T475" s="465">
        <v>0</v>
      </c>
      <c r="U475" s="465">
        <v>0</v>
      </c>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3">
      <c r="A476" s="429"/>
      <c r="B476" s="438"/>
      <c r="C476" s="431">
        <f t="shared" si="156"/>
        <v>4</v>
      </c>
      <c r="D476" s="460"/>
      <c r="E476" s="518"/>
      <c r="F476" s="518"/>
      <c r="G476" s="460"/>
      <c r="H476" s="481"/>
      <c r="I476" s="487" t="s">
        <v>627</v>
      </c>
      <c r="J476" s="487"/>
      <c r="K476" s="465"/>
      <c r="L476" s="465"/>
      <c r="M476" s="465"/>
      <c r="N476" s="465"/>
      <c r="O476" s="465"/>
      <c r="P476" s="465"/>
      <c r="Q476" s="465"/>
      <c r="R476" s="465">
        <v>0</v>
      </c>
      <c r="S476" s="465">
        <v>0</v>
      </c>
      <c r="T476" s="465">
        <v>0</v>
      </c>
      <c r="U476" s="465">
        <v>0</v>
      </c>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3">
      <c r="A477" s="429"/>
      <c r="B477" s="438"/>
      <c r="C477" s="431">
        <f t="shared" si="156"/>
        <v>4</v>
      </c>
      <c r="D477" s="460"/>
      <c r="E477" s="518"/>
      <c r="F477" s="518"/>
      <c r="G477" s="460"/>
      <c r="H477" s="481"/>
      <c r="I477" s="487" t="s">
        <v>628</v>
      </c>
      <c r="J477" s="487"/>
      <c r="K477" s="465"/>
      <c r="L477" s="465"/>
      <c r="M477" s="465"/>
      <c r="N477" s="465"/>
      <c r="O477" s="465"/>
      <c r="P477" s="465"/>
      <c r="Q477" s="465"/>
      <c r="R477" s="465">
        <v>0</v>
      </c>
      <c r="S477" s="465">
        <v>0</v>
      </c>
      <c r="T477" s="465">
        <v>0</v>
      </c>
      <c r="U477" s="465">
        <v>0</v>
      </c>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3">
      <c r="A478" s="429"/>
      <c r="B478" s="438"/>
      <c r="C478" s="431">
        <f t="shared" si="156"/>
        <v>4</v>
      </c>
      <c r="D478" s="460"/>
      <c r="E478" s="518"/>
      <c r="F478" s="518"/>
      <c r="G478" s="460"/>
      <c r="H478" s="481"/>
      <c r="I478" s="487" t="s">
        <v>629</v>
      </c>
      <c r="J478" s="487"/>
      <c r="K478" s="465"/>
      <c r="L478" s="465"/>
      <c r="M478" s="465"/>
      <c r="N478" s="465"/>
      <c r="O478" s="465"/>
      <c r="P478" s="465"/>
      <c r="Q478" s="465"/>
      <c r="R478" s="465">
        <v>0</v>
      </c>
      <c r="S478" s="465">
        <v>0</v>
      </c>
      <c r="T478" s="465">
        <v>0</v>
      </c>
      <c r="U478" s="465">
        <v>0</v>
      </c>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3">
      <c r="A479" s="429"/>
      <c r="B479" s="438"/>
      <c r="C479" s="431">
        <f t="shared" si="156"/>
        <v>4</v>
      </c>
      <c r="D479" s="460"/>
      <c r="E479" s="518"/>
      <c r="F479" s="518"/>
      <c r="G479" s="460"/>
      <c r="H479" s="481"/>
      <c r="I479" s="487" t="s">
        <v>630</v>
      </c>
      <c r="J479" s="487"/>
      <c r="K479" s="465"/>
      <c r="L479" s="465"/>
      <c r="M479" s="465"/>
      <c r="N479" s="465"/>
      <c r="O479" s="465"/>
      <c r="P479" s="465"/>
      <c r="Q479" s="465"/>
      <c r="R479" s="465">
        <v>0</v>
      </c>
      <c r="S479" s="465">
        <v>0</v>
      </c>
      <c r="T479" s="465">
        <v>0</v>
      </c>
      <c r="U479" s="465">
        <v>0</v>
      </c>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3">
      <c r="A480" s="429"/>
      <c r="B480" s="438"/>
      <c r="C480" s="431">
        <f t="shared" si="156"/>
        <v>4</v>
      </c>
      <c r="D480" s="460"/>
      <c r="E480" s="518"/>
      <c r="F480" s="518"/>
      <c r="G480" s="460"/>
      <c r="H480" s="481"/>
      <c r="I480" s="487" t="s">
        <v>631</v>
      </c>
      <c r="J480" s="487"/>
      <c r="K480" s="465"/>
      <c r="L480" s="465"/>
      <c r="M480" s="465"/>
      <c r="N480" s="465"/>
      <c r="O480" s="465"/>
      <c r="P480" s="465"/>
      <c r="Q480" s="465"/>
      <c r="R480" s="465">
        <v>0</v>
      </c>
      <c r="S480" s="465">
        <v>0</v>
      </c>
      <c r="T480" s="465">
        <v>0</v>
      </c>
      <c r="U480" s="465">
        <v>0</v>
      </c>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3">
      <c r="A481" s="429"/>
      <c r="B481" s="438"/>
      <c r="C481" s="431">
        <f t="shared" si="156"/>
        <v>4</v>
      </c>
      <c r="D481" s="460"/>
      <c r="E481" s="518"/>
      <c r="F481" s="518"/>
      <c r="G481" s="460"/>
      <c r="H481" s="481" t="str">
        <f>H$253</f>
        <v>Win</v>
      </c>
      <c r="I481" s="487" t="s">
        <v>640</v>
      </c>
      <c r="J481" s="487"/>
      <c r="K481" s="465"/>
      <c r="L481" s="465"/>
      <c r="M481" s="465"/>
      <c r="N481" s="465"/>
      <c r="O481" s="465"/>
      <c r="P481" s="465"/>
      <c r="Q481" s="465"/>
      <c r="R481" s="482">
        <v>28</v>
      </c>
      <c r="S481" s="482">
        <v>76</v>
      </c>
      <c r="T481" s="482">
        <v>76</v>
      </c>
      <c r="U481" s="482">
        <v>124</v>
      </c>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3">
      <c r="A482" s="429"/>
      <c r="B482" s="438"/>
      <c r="C482" s="431">
        <f t="shared" si="156"/>
        <v>4</v>
      </c>
      <c r="D482" s="460"/>
      <c r="E482" s="518"/>
      <c r="F482" s="518"/>
      <c r="G482" s="460"/>
      <c r="H482" s="481"/>
      <c r="I482" s="487" t="s">
        <v>641</v>
      </c>
      <c r="J482" s="487"/>
      <c r="K482" s="465"/>
      <c r="L482" s="465"/>
      <c r="M482" s="465"/>
      <c r="N482" s="465"/>
      <c r="O482" s="465"/>
      <c r="P482" s="465"/>
      <c r="Q482" s="465"/>
      <c r="R482" s="482">
        <v>29</v>
      </c>
      <c r="S482" s="482">
        <v>77</v>
      </c>
      <c r="T482" s="482">
        <v>77</v>
      </c>
      <c r="U482" s="482">
        <v>125</v>
      </c>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3">
      <c r="A483" s="429"/>
      <c r="B483" s="438"/>
      <c r="C483" s="431">
        <f t="shared" si="156"/>
        <v>4</v>
      </c>
      <c r="D483" s="460"/>
      <c r="E483" s="518"/>
      <c r="F483" s="518"/>
      <c r="G483" s="460"/>
      <c r="H483" s="481"/>
      <c r="I483" s="487" t="s">
        <v>642</v>
      </c>
      <c r="J483" s="487"/>
      <c r="K483" s="465"/>
      <c r="L483" s="465"/>
      <c r="M483" s="465"/>
      <c r="N483" s="465"/>
      <c r="O483" s="465"/>
      <c r="P483" s="465"/>
      <c r="Q483" s="465"/>
      <c r="R483" s="465">
        <v>0</v>
      </c>
      <c r="S483" s="465">
        <v>0</v>
      </c>
      <c r="T483" s="465">
        <v>0</v>
      </c>
      <c r="U483" s="465">
        <v>0</v>
      </c>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3">
      <c r="A484" s="429"/>
      <c r="B484" s="438"/>
      <c r="C484" s="431">
        <f t="shared" si="156"/>
        <v>4</v>
      </c>
      <c r="D484" s="460"/>
      <c r="E484" s="518"/>
      <c r="F484" s="518"/>
      <c r="G484" s="460"/>
      <c r="H484" s="481"/>
      <c r="I484" s="487" t="s">
        <v>627</v>
      </c>
      <c r="J484" s="487"/>
      <c r="K484" s="465"/>
      <c r="L484" s="465"/>
      <c r="M484" s="465"/>
      <c r="N484" s="465"/>
      <c r="O484" s="465"/>
      <c r="P484" s="465"/>
      <c r="Q484" s="465"/>
      <c r="R484" s="465">
        <v>0</v>
      </c>
      <c r="S484" s="465">
        <v>0</v>
      </c>
      <c r="T484" s="465">
        <v>0</v>
      </c>
      <c r="U484" s="465">
        <v>0</v>
      </c>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3">
      <c r="A485" s="429"/>
      <c r="B485" s="438"/>
      <c r="C485" s="431">
        <f t="shared" si="156"/>
        <v>4</v>
      </c>
      <c r="D485" s="460"/>
      <c r="E485" s="518"/>
      <c r="F485" s="518"/>
      <c r="G485" s="460"/>
      <c r="H485" s="481"/>
      <c r="I485" s="487" t="s">
        <v>628</v>
      </c>
      <c r="J485" s="487"/>
      <c r="K485" s="465"/>
      <c r="L485" s="465"/>
      <c r="M485" s="465"/>
      <c r="N485" s="465"/>
      <c r="O485" s="465"/>
      <c r="P485" s="465"/>
      <c r="Q485" s="465"/>
      <c r="R485" s="465">
        <v>0</v>
      </c>
      <c r="S485" s="465">
        <v>0</v>
      </c>
      <c r="T485" s="465">
        <v>0</v>
      </c>
      <c r="U485" s="465">
        <v>0</v>
      </c>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3">
      <c r="A486" s="429"/>
      <c r="B486" s="438"/>
      <c r="C486" s="431">
        <f t="shared" si="156"/>
        <v>4</v>
      </c>
      <c r="D486" s="460"/>
      <c r="E486" s="518"/>
      <c r="F486" s="518"/>
      <c r="G486" s="460"/>
      <c r="H486" s="481"/>
      <c r="I486" s="487" t="s">
        <v>629</v>
      </c>
      <c r="J486" s="487"/>
      <c r="K486" s="465"/>
      <c r="L486" s="465"/>
      <c r="M486" s="465"/>
      <c r="N486" s="465"/>
      <c r="O486" s="465"/>
      <c r="P486" s="465"/>
      <c r="Q486" s="465"/>
      <c r="R486" s="465">
        <v>0</v>
      </c>
      <c r="S486" s="465">
        <v>0</v>
      </c>
      <c r="T486" s="465">
        <v>0</v>
      </c>
      <c r="U486" s="465">
        <v>0</v>
      </c>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3">
      <c r="A487" s="429"/>
      <c r="B487" s="438"/>
      <c r="C487" s="431">
        <f t="shared" si="156"/>
        <v>4</v>
      </c>
      <c r="D487" s="460"/>
      <c r="E487" s="518"/>
      <c r="F487" s="518"/>
      <c r="G487" s="460"/>
      <c r="H487" s="481"/>
      <c r="I487" s="487" t="s">
        <v>630</v>
      </c>
      <c r="J487" s="487"/>
      <c r="K487" s="465"/>
      <c r="L487" s="465"/>
      <c r="M487" s="465"/>
      <c r="N487" s="465"/>
      <c r="O487" s="465"/>
      <c r="P487" s="465"/>
      <c r="Q487" s="465"/>
      <c r="R487" s="465">
        <v>0</v>
      </c>
      <c r="S487" s="465">
        <v>0</v>
      </c>
      <c r="T487" s="465">
        <v>0</v>
      </c>
      <c r="U487" s="465">
        <v>0</v>
      </c>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3">
      <c r="A488" s="429"/>
      <c r="B488" s="438"/>
      <c r="C488" s="431">
        <f t="shared" si="156"/>
        <v>4</v>
      </c>
      <c r="D488" s="460"/>
      <c r="E488" s="518"/>
      <c r="F488" s="518"/>
      <c r="G488" s="460"/>
      <c r="H488" s="481"/>
      <c r="I488" s="487" t="s">
        <v>631</v>
      </c>
      <c r="J488" s="487"/>
      <c r="K488" s="465"/>
      <c r="L488" s="465"/>
      <c r="M488" s="465"/>
      <c r="N488" s="465"/>
      <c r="O488" s="465"/>
      <c r="P488" s="465"/>
      <c r="Q488" s="465"/>
      <c r="R488" s="465">
        <v>0</v>
      </c>
      <c r="S488" s="465">
        <v>0</v>
      </c>
      <c r="T488" s="465">
        <v>0</v>
      </c>
      <c r="U488" s="465">
        <v>0</v>
      </c>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3">
      <c r="A489" s="429"/>
      <c r="B489" s="438"/>
      <c r="C489" s="431">
        <f t="shared" si="156"/>
        <v>4</v>
      </c>
      <c r="D489" s="460"/>
      <c r="E489" s="518"/>
      <c r="F489" s="518"/>
      <c r="G489" s="460"/>
      <c r="H489" s="481" t="str">
        <f>H$254</f>
        <v>Spr</v>
      </c>
      <c r="I489" s="487" t="s">
        <v>640</v>
      </c>
      <c r="J489" s="487"/>
      <c r="K489" s="465"/>
      <c r="L489" s="465"/>
      <c r="M489" s="465"/>
      <c r="N489" s="465"/>
      <c r="O489" s="465"/>
      <c r="P489" s="465"/>
      <c r="Q489" s="465"/>
      <c r="R489" s="482">
        <v>44</v>
      </c>
      <c r="S489" s="482">
        <v>92</v>
      </c>
      <c r="T489" s="482">
        <v>92</v>
      </c>
      <c r="U489" s="482">
        <v>140</v>
      </c>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3">
      <c r="A490" s="429"/>
      <c r="B490" s="438"/>
      <c r="C490" s="431">
        <f t="shared" si="156"/>
        <v>4</v>
      </c>
      <c r="D490" s="460"/>
      <c r="E490" s="518"/>
      <c r="F490" s="518"/>
      <c r="G490" s="460"/>
      <c r="H490" s="481"/>
      <c r="I490" s="487" t="s">
        <v>641</v>
      </c>
      <c r="J490" s="487"/>
      <c r="K490" s="465"/>
      <c r="L490" s="465"/>
      <c r="M490" s="465"/>
      <c r="N490" s="465"/>
      <c r="O490" s="465"/>
      <c r="P490" s="465"/>
      <c r="Q490" s="465"/>
      <c r="R490" s="482">
        <v>45</v>
      </c>
      <c r="S490" s="482">
        <v>93</v>
      </c>
      <c r="T490" s="482">
        <v>93</v>
      </c>
      <c r="U490" s="482">
        <v>141</v>
      </c>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3">
      <c r="A491" s="429"/>
      <c r="B491" s="438"/>
      <c r="C491" s="431">
        <f t="shared" si="156"/>
        <v>4</v>
      </c>
      <c r="D491" s="460"/>
      <c r="E491" s="518"/>
      <c r="F491" s="518"/>
      <c r="G491" s="460"/>
      <c r="H491" s="481"/>
      <c r="I491" s="487" t="s">
        <v>642</v>
      </c>
      <c r="J491" s="487"/>
      <c r="K491" s="465"/>
      <c r="L491" s="465"/>
      <c r="M491" s="465"/>
      <c r="N491" s="465"/>
      <c r="O491" s="465"/>
      <c r="P491" s="465"/>
      <c r="Q491" s="465"/>
      <c r="R491" s="465">
        <v>0</v>
      </c>
      <c r="S491" s="465">
        <v>0</v>
      </c>
      <c r="T491" s="465">
        <v>0</v>
      </c>
      <c r="U491" s="465">
        <v>0</v>
      </c>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3" x14ac:dyDescent="0.3">
      <c r="A492" s="429"/>
      <c r="B492" s="438"/>
      <c r="C492" s="431">
        <f t="shared" si="156"/>
        <v>4</v>
      </c>
      <c r="D492" s="460"/>
      <c r="E492" s="518"/>
      <c r="F492" s="518"/>
      <c r="G492" s="460"/>
      <c r="H492" s="481"/>
      <c r="I492" s="487" t="s">
        <v>627</v>
      </c>
      <c r="J492" s="487"/>
      <c r="K492" s="465"/>
      <c r="L492" s="465"/>
      <c r="M492" s="465"/>
      <c r="N492" s="465"/>
      <c r="O492" s="465"/>
      <c r="P492" s="465"/>
      <c r="Q492" s="465"/>
      <c r="R492" s="465">
        <v>0</v>
      </c>
      <c r="S492" s="465">
        <v>0</v>
      </c>
      <c r="T492" s="465">
        <v>0</v>
      </c>
      <c r="U492" s="465">
        <v>0</v>
      </c>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3">
      <c r="A493" s="429"/>
      <c r="B493" s="438"/>
      <c r="C493" s="431">
        <f t="shared" si="156"/>
        <v>4</v>
      </c>
      <c r="D493" s="460"/>
      <c r="E493" s="518"/>
      <c r="F493" s="518"/>
      <c r="G493" s="460"/>
      <c r="H493" s="481"/>
      <c r="I493" s="487" t="s">
        <v>628</v>
      </c>
      <c r="J493" s="487"/>
      <c r="K493" s="465"/>
      <c r="L493" s="465"/>
      <c r="M493" s="465"/>
      <c r="N493" s="465"/>
      <c r="O493" s="465"/>
      <c r="P493" s="465"/>
      <c r="Q493" s="465"/>
      <c r="R493" s="465">
        <v>0</v>
      </c>
      <c r="S493" s="465">
        <v>0</v>
      </c>
      <c r="T493" s="465">
        <v>0</v>
      </c>
      <c r="U493" s="465">
        <v>0</v>
      </c>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3" x14ac:dyDescent="0.3">
      <c r="A494" s="429"/>
      <c r="B494" s="438"/>
      <c r="C494" s="431">
        <f t="shared" si="156"/>
        <v>4</v>
      </c>
      <c r="D494" s="460"/>
      <c r="E494" s="518"/>
      <c r="F494" s="518"/>
      <c r="G494" s="460"/>
      <c r="H494" s="481"/>
      <c r="I494" s="487" t="s">
        <v>629</v>
      </c>
      <c r="J494" s="487"/>
      <c r="K494" s="465"/>
      <c r="L494" s="465"/>
      <c r="M494" s="465"/>
      <c r="N494" s="465"/>
      <c r="O494" s="465"/>
      <c r="P494" s="465"/>
      <c r="Q494" s="465"/>
      <c r="R494" s="465">
        <v>0</v>
      </c>
      <c r="S494" s="465">
        <v>0</v>
      </c>
      <c r="T494" s="465">
        <v>0</v>
      </c>
      <c r="U494" s="465">
        <v>0</v>
      </c>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3" x14ac:dyDescent="0.3">
      <c r="A495" s="429"/>
      <c r="B495" s="438"/>
      <c r="C495" s="431">
        <f t="shared" si="156"/>
        <v>4</v>
      </c>
      <c r="D495" s="460"/>
      <c r="E495" s="518"/>
      <c r="F495" s="518"/>
      <c r="G495" s="460"/>
      <c r="H495" s="481"/>
      <c r="I495" s="487" t="s">
        <v>630</v>
      </c>
      <c r="J495" s="487"/>
      <c r="K495" s="465"/>
      <c r="L495" s="465"/>
      <c r="M495" s="465"/>
      <c r="N495" s="465"/>
      <c r="O495" s="465"/>
      <c r="P495" s="465"/>
      <c r="Q495" s="465"/>
      <c r="R495" s="465">
        <v>0</v>
      </c>
      <c r="S495" s="465">
        <v>0</v>
      </c>
      <c r="T495" s="465">
        <v>0</v>
      </c>
      <c r="U495" s="465">
        <v>0</v>
      </c>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3" x14ac:dyDescent="0.3">
      <c r="A496" s="429"/>
      <c r="B496" s="438"/>
      <c r="C496" s="431">
        <f t="shared" si="156"/>
        <v>4</v>
      </c>
      <c r="D496" s="460"/>
      <c r="E496" s="518"/>
      <c r="F496" s="518"/>
      <c r="G496" s="460"/>
      <c r="H496" s="481"/>
      <c r="I496" s="487" t="s">
        <v>631</v>
      </c>
      <c r="J496" s="487"/>
      <c r="K496" s="465"/>
      <c r="L496" s="465"/>
      <c r="M496" s="465"/>
      <c r="N496" s="465"/>
      <c r="O496" s="465"/>
      <c r="P496" s="465"/>
      <c r="Q496" s="465"/>
      <c r="R496" s="465">
        <v>0</v>
      </c>
      <c r="S496" s="465">
        <v>0</v>
      </c>
      <c r="T496" s="465">
        <v>0</v>
      </c>
      <c r="U496" s="465">
        <v>0</v>
      </c>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t="5.0999999999999996" customHeight="1" outlineLevel="2" x14ac:dyDescent="0.3">
      <c r="A497" s="429"/>
      <c r="B497" s="438"/>
      <c r="C497" s="431">
        <f>INT($C$233)+2.005</f>
        <v>3.0049999999999999</v>
      </c>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t="s">
        <v>495</v>
      </c>
      <c r="AQ497" s="441"/>
      <c r="AR497" s="429"/>
      <c r="AS497" s="429"/>
      <c r="AT497" s="429"/>
    </row>
    <row r="498" spans="1:46" outlineLevel="2" collapsed="1" x14ac:dyDescent="0.3">
      <c r="A498" s="429"/>
      <c r="B498" s="438"/>
      <c r="C498" s="431">
        <f>INT($C$233)+2</f>
        <v>3</v>
      </c>
      <c r="D498" s="460"/>
      <c r="E498" s="518"/>
      <c r="F498" s="518"/>
      <c r="G498" s="460"/>
      <c r="H498" s="534" t="s">
        <v>685</v>
      </c>
      <c r="I498" s="488" t="s">
        <v>705</v>
      </c>
      <c r="J498" s="488"/>
      <c r="K498" s="594">
        <f>COUNTA($H499:$H$514)</f>
        <v>3</v>
      </c>
      <c r="L498" s="592">
        <f>COUNTA($I$499:$I$514)/K498</f>
        <v>5</v>
      </c>
      <c r="M498" s="468">
        <v>-4</v>
      </c>
      <c r="N498" s="488"/>
      <c r="O498" s="488"/>
      <c r="P498" s="488"/>
      <c r="Q498" s="488"/>
      <c r="R498" s="488" t="s">
        <v>704</v>
      </c>
      <c r="S498" s="488"/>
      <c r="T498" s="488"/>
      <c r="U498" s="488"/>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3" x14ac:dyDescent="0.3">
      <c r="A499" s="429"/>
      <c r="B499" s="438"/>
      <c r="C499" s="431">
        <f t="shared" ref="C499:C513" si="157">INT($C$233)+3</f>
        <v>4</v>
      </c>
      <c r="D499" s="460"/>
      <c r="E499" s="518"/>
      <c r="F499" s="518"/>
      <c r="G499" s="460"/>
      <c r="H499" s="481" t="str">
        <f>H$252</f>
        <v>Aut</v>
      </c>
      <c r="I499" s="487" t="s">
        <v>692</v>
      </c>
      <c r="J499" s="487"/>
      <c r="K499" s="465"/>
      <c r="L499" s="464"/>
      <c r="M499" s="465"/>
      <c r="N499" s="465"/>
      <c r="O499" s="465"/>
      <c r="P499" s="465"/>
      <c r="Q499" s="465"/>
      <c r="R499" s="465">
        <v>0</v>
      </c>
      <c r="S499" s="465">
        <v>0</v>
      </c>
      <c r="T499" s="465">
        <v>0</v>
      </c>
      <c r="U499" s="465">
        <v>0</v>
      </c>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3" x14ac:dyDescent="0.3">
      <c r="A500" s="429"/>
      <c r="B500" s="438"/>
      <c r="C500" s="431">
        <f t="shared" si="157"/>
        <v>4</v>
      </c>
      <c r="D500" s="460"/>
      <c r="E500" s="518"/>
      <c r="F500" s="518"/>
      <c r="G500" s="460"/>
      <c r="H500" s="481"/>
      <c r="I500" s="487" t="s">
        <v>706</v>
      </c>
      <c r="J500" s="487"/>
      <c r="K500" s="465"/>
      <c r="L500" s="465"/>
      <c r="M500" s="465"/>
      <c r="N500" s="465"/>
      <c r="O500" s="465"/>
      <c r="P500" s="465"/>
      <c r="Q500" s="465"/>
      <c r="R500" s="482">
        <v>0</v>
      </c>
      <c r="S500" s="482">
        <v>0</v>
      </c>
      <c r="T500" s="482">
        <v>0</v>
      </c>
      <c r="U500" s="482">
        <v>0</v>
      </c>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3">
      <c r="A501" s="429"/>
      <c r="B501" s="438"/>
      <c r="C501" s="431">
        <f t="shared" si="157"/>
        <v>4</v>
      </c>
      <c r="D501" s="460"/>
      <c r="E501" s="518"/>
      <c r="F501" s="518"/>
      <c r="G501" s="460"/>
      <c r="H501" s="481"/>
      <c r="I501" s="487" t="s">
        <v>666</v>
      </c>
      <c r="J501" s="487"/>
      <c r="K501" s="465"/>
      <c r="L501" s="465"/>
      <c r="M501" s="465"/>
      <c r="N501" s="465"/>
      <c r="O501" s="465"/>
      <c r="P501" s="465"/>
      <c r="Q501" s="465"/>
      <c r="R501" s="482">
        <v>14</v>
      </c>
      <c r="S501" s="482">
        <v>62</v>
      </c>
      <c r="T501" s="482">
        <v>62</v>
      </c>
      <c r="U501" s="482">
        <v>110</v>
      </c>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3" x14ac:dyDescent="0.3">
      <c r="A502" s="429"/>
      <c r="B502" s="438"/>
      <c r="C502" s="431">
        <f t="shared" si="157"/>
        <v>4</v>
      </c>
      <c r="D502" s="460"/>
      <c r="E502" s="518"/>
      <c r="F502" s="518"/>
      <c r="G502" s="460"/>
      <c r="H502" s="481"/>
      <c r="I502" s="487" t="s">
        <v>702</v>
      </c>
      <c r="J502" s="487"/>
      <c r="K502" s="465"/>
      <c r="L502" s="465"/>
      <c r="M502" s="465"/>
      <c r="N502" s="465"/>
      <c r="O502" s="465"/>
      <c r="P502" s="465"/>
      <c r="Q502" s="465"/>
      <c r="R502" s="482">
        <v>14</v>
      </c>
      <c r="S502" s="482">
        <v>62</v>
      </c>
      <c r="T502" s="482">
        <v>62</v>
      </c>
      <c r="U502" s="482">
        <v>110</v>
      </c>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3" x14ac:dyDescent="0.3">
      <c r="A503" s="429"/>
      <c r="B503" s="438"/>
      <c r="C503" s="431">
        <f t="shared" si="157"/>
        <v>4</v>
      </c>
      <c r="D503" s="460"/>
      <c r="E503" s="518"/>
      <c r="F503" s="518"/>
      <c r="G503" s="460"/>
      <c r="H503" s="481"/>
      <c r="I503" s="487" t="s">
        <v>667</v>
      </c>
      <c r="J503" s="487"/>
      <c r="K503" s="465"/>
      <c r="L503" s="465"/>
      <c r="M503" s="465"/>
      <c r="N503" s="465"/>
      <c r="O503" s="465"/>
      <c r="P503" s="465"/>
      <c r="Q503" s="465"/>
      <c r="R503" s="482">
        <v>15</v>
      </c>
      <c r="S503" s="482">
        <v>63</v>
      </c>
      <c r="T503" s="482">
        <v>63</v>
      </c>
      <c r="U503" s="482">
        <v>111</v>
      </c>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3" x14ac:dyDescent="0.3">
      <c r="A504" s="429"/>
      <c r="B504" s="438"/>
      <c r="C504" s="431">
        <f t="shared" si="157"/>
        <v>4</v>
      </c>
      <c r="D504" s="460"/>
      <c r="E504" s="518"/>
      <c r="F504" s="518"/>
      <c r="G504" s="460"/>
      <c r="H504" s="481" t="str">
        <f>H$253</f>
        <v>Win</v>
      </c>
      <c r="I504" s="487" t="s">
        <v>692</v>
      </c>
      <c r="J504" s="487"/>
      <c r="K504" s="465"/>
      <c r="L504" s="465"/>
      <c r="M504" s="465"/>
      <c r="N504" s="465"/>
      <c r="O504" s="465"/>
      <c r="P504" s="465"/>
      <c r="Q504" s="465"/>
      <c r="R504" s="465">
        <v>0</v>
      </c>
      <c r="S504" s="465">
        <v>0</v>
      </c>
      <c r="T504" s="465">
        <v>0</v>
      </c>
      <c r="U504" s="465">
        <v>0</v>
      </c>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3" x14ac:dyDescent="0.3">
      <c r="A505" s="429"/>
      <c r="B505" s="438"/>
      <c r="C505" s="431">
        <f t="shared" si="157"/>
        <v>4</v>
      </c>
      <c r="D505" s="460"/>
      <c r="E505" s="518"/>
      <c r="F505" s="518"/>
      <c r="G505" s="460"/>
      <c r="H505" s="481"/>
      <c r="I505" s="487" t="s">
        <v>706</v>
      </c>
      <c r="J505" s="487"/>
      <c r="K505" s="465"/>
      <c r="L505" s="465"/>
      <c r="M505" s="465"/>
      <c r="N505" s="465"/>
      <c r="O505" s="465"/>
      <c r="P505" s="465"/>
      <c r="Q505" s="465"/>
      <c r="R505" s="482">
        <v>0</v>
      </c>
      <c r="S505" s="482">
        <v>0</v>
      </c>
      <c r="T505" s="482">
        <v>0</v>
      </c>
      <c r="U505" s="482">
        <v>0</v>
      </c>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3" x14ac:dyDescent="0.3">
      <c r="A506" s="429"/>
      <c r="B506" s="438"/>
      <c r="C506" s="431">
        <f t="shared" si="157"/>
        <v>4</v>
      </c>
      <c r="D506" s="460"/>
      <c r="E506" s="518"/>
      <c r="F506" s="518"/>
      <c r="G506" s="460"/>
      <c r="H506" s="481"/>
      <c r="I506" s="487" t="s">
        <v>666</v>
      </c>
      <c r="J506" s="487"/>
      <c r="K506" s="465"/>
      <c r="L506" s="465"/>
      <c r="M506" s="465"/>
      <c r="N506" s="465"/>
      <c r="O506" s="465"/>
      <c r="P506" s="465"/>
      <c r="Q506" s="465"/>
      <c r="R506" s="482">
        <v>30</v>
      </c>
      <c r="S506" s="482">
        <v>78</v>
      </c>
      <c r="T506" s="482">
        <v>78</v>
      </c>
      <c r="U506" s="482">
        <v>126</v>
      </c>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3" x14ac:dyDescent="0.3">
      <c r="A507" s="429"/>
      <c r="B507" s="438"/>
      <c r="C507" s="431">
        <f t="shared" si="157"/>
        <v>4</v>
      </c>
      <c r="D507" s="460"/>
      <c r="E507" s="518"/>
      <c r="F507" s="518"/>
      <c r="G507" s="460"/>
      <c r="H507" s="481"/>
      <c r="I507" s="487" t="s">
        <v>702</v>
      </c>
      <c r="J507" s="487"/>
      <c r="K507" s="465"/>
      <c r="L507" s="465"/>
      <c r="M507" s="465"/>
      <c r="N507" s="465"/>
      <c r="O507" s="465"/>
      <c r="P507" s="465"/>
      <c r="Q507" s="465"/>
      <c r="R507" s="482">
        <v>30</v>
      </c>
      <c r="S507" s="482">
        <v>78</v>
      </c>
      <c r="T507" s="482">
        <v>78</v>
      </c>
      <c r="U507" s="482">
        <v>126</v>
      </c>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3" x14ac:dyDescent="0.3">
      <c r="A508" s="429"/>
      <c r="B508" s="438"/>
      <c r="C508" s="431">
        <f t="shared" si="157"/>
        <v>4</v>
      </c>
      <c r="D508" s="460"/>
      <c r="E508" s="518"/>
      <c r="F508" s="518"/>
      <c r="G508" s="460"/>
      <c r="H508" s="481"/>
      <c r="I508" s="487" t="s">
        <v>667</v>
      </c>
      <c r="J508" s="487"/>
      <c r="K508" s="465"/>
      <c r="L508" s="465"/>
      <c r="M508" s="465"/>
      <c r="N508" s="465"/>
      <c r="O508" s="465"/>
      <c r="P508" s="465"/>
      <c r="Q508" s="465"/>
      <c r="R508" s="482">
        <v>31</v>
      </c>
      <c r="S508" s="482">
        <v>79</v>
      </c>
      <c r="T508" s="482">
        <v>79</v>
      </c>
      <c r="U508" s="482">
        <v>127</v>
      </c>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3">
      <c r="A509" s="429"/>
      <c r="B509" s="438"/>
      <c r="C509" s="431">
        <f t="shared" si="157"/>
        <v>4</v>
      </c>
      <c r="D509" s="460"/>
      <c r="E509" s="518"/>
      <c r="F509" s="518"/>
      <c r="G509" s="460"/>
      <c r="H509" s="481" t="str">
        <f>H$254</f>
        <v>Spr</v>
      </c>
      <c r="I509" s="487" t="s">
        <v>692</v>
      </c>
      <c r="J509" s="487"/>
      <c r="K509" s="465"/>
      <c r="L509" s="465"/>
      <c r="M509" s="465"/>
      <c r="N509" s="465"/>
      <c r="O509" s="465"/>
      <c r="P509" s="465"/>
      <c r="Q509" s="465"/>
      <c r="R509" s="465">
        <v>0</v>
      </c>
      <c r="S509" s="465">
        <v>0</v>
      </c>
      <c r="T509" s="465">
        <v>0</v>
      </c>
      <c r="U509" s="465">
        <v>0</v>
      </c>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3" x14ac:dyDescent="0.3">
      <c r="A510" s="429"/>
      <c r="B510" s="438"/>
      <c r="C510" s="431">
        <f t="shared" si="157"/>
        <v>4</v>
      </c>
      <c r="D510" s="460"/>
      <c r="E510" s="518"/>
      <c r="F510" s="518"/>
      <c r="G510" s="460"/>
      <c r="H510" s="481"/>
      <c r="I510" s="487" t="s">
        <v>706</v>
      </c>
      <c r="J510" s="487"/>
      <c r="K510" s="465"/>
      <c r="L510" s="465"/>
      <c r="M510" s="465"/>
      <c r="N510" s="465"/>
      <c r="O510" s="465"/>
      <c r="P510" s="465"/>
      <c r="Q510" s="465"/>
      <c r="R510" s="482">
        <v>0</v>
      </c>
      <c r="S510" s="482">
        <v>0</v>
      </c>
      <c r="T510" s="482">
        <v>0</v>
      </c>
      <c r="U510" s="482">
        <v>0</v>
      </c>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3" x14ac:dyDescent="0.3">
      <c r="A511" s="429"/>
      <c r="B511" s="438"/>
      <c r="C511" s="431">
        <f t="shared" si="157"/>
        <v>4</v>
      </c>
      <c r="D511" s="460"/>
      <c r="E511" s="518"/>
      <c r="F511" s="518"/>
      <c r="G511" s="460"/>
      <c r="H511" s="481"/>
      <c r="I511" s="487" t="s">
        <v>666</v>
      </c>
      <c r="J511" s="487"/>
      <c r="K511" s="465"/>
      <c r="L511" s="465"/>
      <c r="M511" s="465"/>
      <c r="N511" s="465"/>
      <c r="O511" s="465"/>
      <c r="P511" s="465"/>
      <c r="Q511" s="465"/>
      <c r="R511" s="482">
        <v>46</v>
      </c>
      <c r="S511" s="482">
        <v>94</v>
      </c>
      <c r="T511" s="482">
        <v>94</v>
      </c>
      <c r="U511" s="482">
        <v>142</v>
      </c>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3" x14ac:dyDescent="0.3">
      <c r="A512" s="429"/>
      <c r="B512" s="438"/>
      <c r="C512" s="431">
        <f t="shared" si="157"/>
        <v>4</v>
      </c>
      <c r="D512" s="460"/>
      <c r="E512" s="518"/>
      <c r="F512" s="518"/>
      <c r="G512" s="460"/>
      <c r="H512" s="481"/>
      <c r="I512" s="487" t="s">
        <v>702</v>
      </c>
      <c r="J512" s="487"/>
      <c r="K512" s="465"/>
      <c r="L512" s="465"/>
      <c r="M512" s="465"/>
      <c r="N512" s="465"/>
      <c r="O512" s="465"/>
      <c r="P512" s="465"/>
      <c r="Q512" s="465"/>
      <c r="R512" s="482">
        <v>46</v>
      </c>
      <c r="S512" s="482">
        <v>94</v>
      </c>
      <c r="T512" s="482">
        <v>94</v>
      </c>
      <c r="U512" s="482">
        <v>142</v>
      </c>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3" x14ac:dyDescent="0.3">
      <c r="A513" s="429"/>
      <c r="B513" s="438"/>
      <c r="C513" s="431">
        <f t="shared" si="157"/>
        <v>4</v>
      </c>
      <c r="D513" s="460"/>
      <c r="E513" s="518"/>
      <c r="F513" s="518"/>
      <c r="G513" s="460"/>
      <c r="H513" s="481"/>
      <c r="I513" s="487" t="s">
        <v>667</v>
      </c>
      <c r="J513" s="487"/>
      <c r="K513" s="465"/>
      <c r="L513" s="465"/>
      <c r="M513" s="465"/>
      <c r="N513" s="465"/>
      <c r="O513" s="465"/>
      <c r="P513" s="465"/>
      <c r="Q513" s="465"/>
      <c r="R513" s="482">
        <v>47</v>
      </c>
      <c r="S513" s="482">
        <v>95</v>
      </c>
      <c r="T513" s="482">
        <v>95</v>
      </c>
      <c r="U513" s="482">
        <v>143</v>
      </c>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t="5.0999999999999996" customHeight="1" outlineLevel="2" x14ac:dyDescent="0.3">
      <c r="A514" s="429"/>
      <c r="B514" s="438"/>
      <c r="C514" s="431">
        <f>INT($C$233)+2.005</f>
        <v>3.0049999999999999</v>
      </c>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t="s">
        <v>495</v>
      </c>
      <c r="AQ514" s="441"/>
      <c r="AR514" s="429"/>
      <c r="AS514" s="429"/>
      <c r="AT514" s="429"/>
    </row>
    <row r="515" spans="1:46" outlineLevel="2" collapsed="1" x14ac:dyDescent="0.3">
      <c r="A515" s="429"/>
      <c r="B515" s="438"/>
      <c r="C515" s="431">
        <f>INT($C$233)+2</f>
        <v>3</v>
      </c>
      <c r="D515" s="460"/>
      <c r="E515" s="518"/>
      <c r="F515" s="518"/>
      <c r="G515" s="460"/>
      <c r="H515" s="534" t="s">
        <v>685</v>
      </c>
      <c r="I515" s="488" t="s">
        <v>707</v>
      </c>
      <c r="J515" s="488"/>
      <c r="K515" s="594">
        <f>COUNTA($H516:$H$528)</f>
        <v>3</v>
      </c>
      <c r="L515" s="592">
        <f>COUNTA($I$516:$I$528)/K515</f>
        <v>4</v>
      </c>
      <c r="M515" s="468">
        <v>-3</v>
      </c>
      <c r="N515" s="488"/>
      <c r="O515" s="488"/>
      <c r="P515" s="488"/>
      <c r="Q515" s="488"/>
      <c r="R515" s="488" t="s">
        <v>704</v>
      </c>
      <c r="S515" s="488"/>
      <c r="T515" s="488"/>
      <c r="U515" s="488"/>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3" x14ac:dyDescent="0.3">
      <c r="A516" s="429"/>
      <c r="B516" s="438"/>
      <c r="C516" s="431">
        <f t="shared" ref="C516:C527" si="158">INT($C$233)+3</f>
        <v>4</v>
      </c>
      <c r="D516" s="460"/>
      <c r="E516" s="518"/>
      <c r="F516" s="518"/>
      <c r="G516" s="460"/>
      <c r="H516" s="481" t="str">
        <f>H$252</f>
        <v>Aut</v>
      </c>
      <c r="I516" s="487" t="s">
        <v>692</v>
      </c>
      <c r="J516" s="487"/>
      <c r="K516" s="465"/>
      <c r="L516" s="464"/>
      <c r="M516" s="465"/>
      <c r="N516" s="465"/>
      <c r="O516" s="465"/>
      <c r="P516" s="465"/>
      <c r="Q516" s="465"/>
      <c r="R516" s="465">
        <v>0</v>
      </c>
      <c r="S516" s="465">
        <v>0</v>
      </c>
      <c r="T516" s="465">
        <v>0</v>
      </c>
      <c r="U516" s="465">
        <v>0</v>
      </c>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3">
      <c r="A517" s="429"/>
      <c r="B517" s="438"/>
      <c r="C517" s="431">
        <f t="shared" si="158"/>
        <v>4</v>
      </c>
      <c r="D517" s="460"/>
      <c r="E517" s="518"/>
      <c r="F517" s="518"/>
      <c r="G517" s="460"/>
      <c r="H517" s="481"/>
      <c r="I517" s="487" t="s">
        <v>708</v>
      </c>
      <c r="J517" s="487"/>
      <c r="K517" s="465"/>
      <c r="L517" s="464"/>
      <c r="M517" s="465"/>
      <c r="N517" s="465"/>
      <c r="O517" s="465"/>
      <c r="P517" s="465"/>
      <c r="Q517" s="465"/>
      <c r="R517" s="465">
        <v>0</v>
      </c>
      <c r="S517" s="465">
        <v>0</v>
      </c>
      <c r="T517" s="465">
        <v>0</v>
      </c>
      <c r="U517" s="465">
        <v>0</v>
      </c>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3" x14ac:dyDescent="0.3">
      <c r="A518" s="429"/>
      <c r="B518" s="438"/>
      <c r="C518" s="431">
        <f t="shared" si="158"/>
        <v>4</v>
      </c>
      <c r="D518" s="460"/>
      <c r="E518" s="518"/>
      <c r="F518" s="518"/>
      <c r="G518" s="460"/>
      <c r="H518" s="481"/>
      <c r="I518" s="487" t="s">
        <v>709</v>
      </c>
      <c r="J518" s="487"/>
      <c r="K518" s="465"/>
      <c r="L518" s="465"/>
      <c r="M518" s="465"/>
      <c r="N518" s="465"/>
      <c r="O518" s="465"/>
      <c r="P518" s="465"/>
      <c r="Q518" s="465"/>
      <c r="R518" s="482">
        <v>16</v>
      </c>
      <c r="S518" s="482">
        <v>64</v>
      </c>
      <c r="T518" s="482">
        <v>64</v>
      </c>
      <c r="U518" s="482">
        <v>112</v>
      </c>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3" x14ac:dyDescent="0.3">
      <c r="A519" s="429"/>
      <c r="B519" s="438"/>
      <c r="C519" s="431">
        <f t="shared" si="158"/>
        <v>4</v>
      </c>
      <c r="D519" s="460"/>
      <c r="E519" s="518"/>
      <c r="F519" s="518"/>
      <c r="G519" s="460"/>
      <c r="H519" s="481"/>
      <c r="I519" s="487" t="s">
        <v>710</v>
      </c>
      <c r="J519" s="487"/>
      <c r="K519" s="465"/>
      <c r="L519" s="465"/>
      <c r="M519" s="465"/>
      <c r="N519" s="465"/>
      <c r="O519" s="465"/>
      <c r="P519" s="465"/>
      <c r="Q519" s="465"/>
      <c r="R519" s="482">
        <v>0</v>
      </c>
      <c r="S519" s="482">
        <v>0</v>
      </c>
      <c r="T519" s="482">
        <v>0</v>
      </c>
      <c r="U519" s="482">
        <v>0</v>
      </c>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3" x14ac:dyDescent="0.3">
      <c r="A520" s="429"/>
      <c r="B520" s="438"/>
      <c r="C520" s="431">
        <f t="shared" si="158"/>
        <v>4</v>
      </c>
      <c r="D520" s="460"/>
      <c r="E520" s="518"/>
      <c r="F520" s="518"/>
      <c r="G520" s="460"/>
      <c r="H520" s="481" t="str">
        <f>H$253</f>
        <v>Win</v>
      </c>
      <c r="I520" s="487" t="s">
        <v>692</v>
      </c>
      <c r="J520" s="487"/>
      <c r="K520" s="465"/>
      <c r="L520" s="465"/>
      <c r="M520" s="465"/>
      <c r="N520" s="465"/>
      <c r="O520" s="465"/>
      <c r="P520" s="465"/>
      <c r="Q520" s="465"/>
      <c r="R520" s="465">
        <v>0</v>
      </c>
      <c r="S520" s="465">
        <v>0</v>
      </c>
      <c r="T520" s="465">
        <v>0</v>
      </c>
      <c r="U520" s="465">
        <v>0</v>
      </c>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3" x14ac:dyDescent="0.3">
      <c r="A521" s="429"/>
      <c r="B521" s="438"/>
      <c r="C521" s="431">
        <f t="shared" si="158"/>
        <v>4</v>
      </c>
      <c r="D521" s="460"/>
      <c r="E521" s="518"/>
      <c r="F521" s="518"/>
      <c r="G521" s="460"/>
      <c r="H521" s="481"/>
      <c r="I521" s="487" t="s">
        <v>708</v>
      </c>
      <c r="J521" s="487"/>
      <c r="K521" s="465"/>
      <c r="L521" s="465"/>
      <c r="M521" s="465"/>
      <c r="N521" s="465"/>
      <c r="O521" s="465"/>
      <c r="P521" s="465"/>
      <c r="Q521" s="465"/>
      <c r="R521" s="465">
        <v>0</v>
      </c>
      <c r="S521" s="465">
        <v>0</v>
      </c>
      <c r="T521" s="465">
        <v>0</v>
      </c>
      <c r="U521" s="465">
        <v>0</v>
      </c>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3" x14ac:dyDescent="0.3">
      <c r="A522" s="429"/>
      <c r="B522" s="438"/>
      <c r="C522" s="431">
        <f t="shared" si="158"/>
        <v>4</v>
      </c>
      <c r="D522" s="460"/>
      <c r="E522" s="518"/>
      <c r="F522" s="518"/>
      <c r="G522" s="460"/>
      <c r="H522" s="481"/>
      <c r="I522" s="487" t="s">
        <v>709</v>
      </c>
      <c r="J522" s="487"/>
      <c r="K522" s="465"/>
      <c r="L522" s="465"/>
      <c r="M522" s="465"/>
      <c r="N522" s="465"/>
      <c r="O522" s="465"/>
      <c r="P522" s="465"/>
      <c r="Q522" s="465"/>
      <c r="R522" s="482">
        <v>32</v>
      </c>
      <c r="S522" s="482">
        <v>80</v>
      </c>
      <c r="T522" s="482">
        <v>80</v>
      </c>
      <c r="U522" s="482">
        <v>128</v>
      </c>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3" x14ac:dyDescent="0.3">
      <c r="A523" s="429"/>
      <c r="B523" s="438"/>
      <c r="C523" s="431">
        <f t="shared" si="158"/>
        <v>4</v>
      </c>
      <c r="D523" s="460"/>
      <c r="E523" s="518"/>
      <c r="F523" s="518"/>
      <c r="G523" s="460"/>
      <c r="H523" s="481"/>
      <c r="I523" s="487" t="s">
        <v>710</v>
      </c>
      <c r="J523" s="487"/>
      <c r="K523" s="465"/>
      <c r="L523" s="465"/>
      <c r="M523" s="465"/>
      <c r="N523" s="465"/>
      <c r="O523" s="465"/>
      <c r="P523" s="465"/>
      <c r="Q523" s="465"/>
      <c r="R523" s="482">
        <v>0</v>
      </c>
      <c r="S523" s="482">
        <v>0</v>
      </c>
      <c r="T523" s="482">
        <v>0</v>
      </c>
      <c r="U523" s="482">
        <v>0</v>
      </c>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3" x14ac:dyDescent="0.3">
      <c r="A524" s="429"/>
      <c r="B524" s="438"/>
      <c r="C524" s="431">
        <f t="shared" si="158"/>
        <v>4</v>
      </c>
      <c r="D524" s="460"/>
      <c r="E524" s="518"/>
      <c r="F524" s="518"/>
      <c r="G524" s="460"/>
      <c r="H524" s="481" t="str">
        <f>H$254</f>
        <v>Spr</v>
      </c>
      <c r="I524" s="487" t="s">
        <v>692</v>
      </c>
      <c r="J524" s="487"/>
      <c r="K524" s="465"/>
      <c r="L524" s="465"/>
      <c r="M524" s="465"/>
      <c r="N524" s="465"/>
      <c r="O524" s="465"/>
      <c r="P524" s="465"/>
      <c r="Q524" s="465"/>
      <c r="R524" s="465">
        <v>0</v>
      </c>
      <c r="S524" s="465">
        <v>0</v>
      </c>
      <c r="T524" s="465">
        <v>0</v>
      </c>
      <c r="U524" s="465">
        <v>0</v>
      </c>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3">
      <c r="A525" s="429"/>
      <c r="B525" s="438"/>
      <c r="C525" s="431">
        <f t="shared" si="158"/>
        <v>4</v>
      </c>
      <c r="D525" s="460"/>
      <c r="E525" s="518"/>
      <c r="F525" s="518"/>
      <c r="G525" s="460"/>
      <c r="H525" s="481"/>
      <c r="I525" s="487" t="s">
        <v>708</v>
      </c>
      <c r="J525" s="487"/>
      <c r="K525" s="465"/>
      <c r="L525" s="465"/>
      <c r="M525" s="465"/>
      <c r="N525" s="465"/>
      <c r="O525" s="465"/>
      <c r="P525" s="465"/>
      <c r="Q525" s="465"/>
      <c r="R525" s="465">
        <v>0</v>
      </c>
      <c r="S525" s="465">
        <v>0</v>
      </c>
      <c r="T525" s="465">
        <v>0</v>
      </c>
      <c r="U525" s="465">
        <v>0</v>
      </c>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3" x14ac:dyDescent="0.3">
      <c r="A526" s="429"/>
      <c r="B526" s="438"/>
      <c r="C526" s="431">
        <f t="shared" si="158"/>
        <v>4</v>
      </c>
      <c r="D526" s="460"/>
      <c r="E526" s="518"/>
      <c r="F526" s="518"/>
      <c r="G526" s="460"/>
      <c r="H526" s="481"/>
      <c r="I526" s="487" t="s">
        <v>709</v>
      </c>
      <c r="J526" s="487"/>
      <c r="K526" s="465"/>
      <c r="L526" s="465"/>
      <c r="M526" s="465"/>
      <c r="N526" s="465"/>
      <c r="O526" s="465"/>
      <c r="P526" s="465"/>
      <c r="Q526" s="465"/>
      <c r="R526" s="482">
        <v>48</v>
      </c>
      <c r="S526" s="482">
        <v>96</v>
      </c>
      <c r="T526" s="482">
        <v>96</v>
      </c>
      <c r="U526" s="482">
        <v>144</v>
      </c>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3" x14ac:dyDescent="0.3">
      <c r="A527" s="429"/>
      <c r="B527" s="438"/>
      <c r="C527" s="431">
        <f t="shared" si="158"/>
        <v>4</v>
      </c>
      <c r="D527" s="460"/>
      <c r="E527" s="518"/>
      <c r="F527" s="518"/>
      <c r="G527" s="460"/>
      <c r="H527" s="481"/>
      <c r="I527" s="487" t="s">
        <v>710</v>
      </c>
      <c r="J527" s="487"/>
      <c r="K527" s="465"/>
      <c r="L527" s="465"/>
      <c r="M527" s="465"/>
      <c r="N527" s="465"/>
      <c r="O527" s="465"/>
      <c r="P527" s="465"/>
      <c r="Q527" s="465"/>
      <c r="R527" s="482">
        <v>0</v>
      </c>
      <c r="S527" s="482">
        <v>0</v>
      </c>
      <c r="T527" s="482">
        <v>0</v>
      </c>
      <c r="U527" s="482">
        <v>0</v>
      </c>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t="5.0999999999999996" customHeight="1" outlineLevel="2" x14ac:dyDescent="0.3">
      <c r="A528" s="429"/>
      <c r="B528" s="438"/>
      <c r="C528" s="431">
        <f>INT($C$233)+2.005</f>
        <v>3.0049999999999999</v>
      </c>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t="s">
        <v>495</v>
      </c>
      <c r="AQ528" s="441"/>
      <c r="AR528" s="429"/>
      <c r="AS528" s="429"/>
      <c r="AT528" s="429"/>
    </row>
    <row r="529" spans="1:46" outlineLevel="1" x14ac:dyDescent="0.3">
      <c r="A529" s="429"/>
      <c r="B529" s="438"/>
      <c r="C529" s="431">
        <f>INT($C$233)+1</f>
        <v>2</v>
      </c>
      <c r="D529" s="460"/>
      <c r="E529" s="518"/>
      <c r="F529" s="518"/>
      <c r="G529" s="460"/>
      <c r="H529" s="521" t="s">
        <v>711</v>
      </c>
      <c r="I529" s="478" t="s">
        <v>712</v>
      </c>
      <c r="J529" s="478"/>
      <c r="K529" s="447"/>
      <c r="L529" s="447"/>
      <c r="M529" s="447"/>
      <c r="N529" s="447"/>
      <c r="O529" s="447"/>
      <c r="P529" s="447"/>
      <c r="Q529" s="447"/>
      <c r="R529" s="447"/>
      <c r="S529" s="447"/>
      <c r="T529" s="447"/>
      <c r="U529" s="447"/>
      <c r="V529" s="447"/>
      <c r="W529" s="447"/>
      <c r="X529" s="447"/>
      <c r="Y529" s="447"/>
      <c r="Z529" s="510"/>
      <c r="AA529" s="510"/>
      <c r="AB529" s="510"/>
      <c r="AC529" s="510"/>
      <c r="AD529" s="510"/>
      <c r="AE529" s="510"/>
      <c r="AF529" s="510"/>
      <c r="AG529" s="510"/>
      <c r="AH529" s="510"/>
      <c r="AI529" s="510"/>
      <c r="AJ529" s="510"/>
      <c r="AK529" s="510"/>
      <c r="AL529" s="510"/>
      <c r="AM529" s="510"/>
      <c r="AN529" s="510"/>
      <c r="AO529" s="510"/>
      <c r="AP529" s="460"/>
      <c r="AQ529" s="441"/>
      <c r="AR529" s="429"/>
      <c r="AS529" s="429"/>
      <c r="AT529" s="429"/>
    </row>
    <row r="530" spans="1:46" ht="5.0999999999999996" hidden="1" customHeight="1" outlineLevel="3" x14ac:dyDescent="0.3">
      <c r="A530" s="429"/>
      <c r="B530" s="438"/>
      <c r="C530" s="431">
        <f>INT($C$233)+3.005</f>
        <v>4.0049999999999999</v>
      </c>
      <c r="D530" s="460" t="s">
        <v>491</v>
      </c>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41"/>
      <c r="AR530" s="429"/>
      <c r="AS530" s="429"/>
      <c r="AT530" s="429"/>
    </row>
    <row r="531" spans="1:46" hidden="1" outlineLevel="3" x14ac:dyDescent="0.3">
      <c r="A531" s="429"/>
      <c r="B531" s="438"/>
      <c r="C531" s="431">
        <f t="shared" ref="C531:C540" si="159">INT($C$233)+2</f>
        <v>3</v>
      </c>
      <c r="D531" s="460"/>
      <c r="E531" s="518"/>
      <c r="F531" s="518"/>
      <c r="G531" s="460"/>
      <c r="H531" s="481" t="str">
        <f>"Birth: "&amp;H$252</f>
        <v>Birth: Aut</v>
      </c>
      <c r="I531" s="487" t="s">
        <v>608</v>
      </c>
      <c r="J531" s="487"/>
      <c r="K531" s="527">
        <f>K252</f>
        <v>43600</v>
      </c>
      <c r="L531" s="527">
        <f>L252</f>
        <v>43600</v>
      </c>
      <c r="M531" s="527">
        <f>M252</f>
        <v>43600</v>
      </c>
      <c r="N531" s="527">
        <f>N252</f>
        <v>43600</v>
      </c>
      <c r="O531" s="527">
        <f>O252</f>
        <v>43600</v>
      </c>
      <c r="P531" s="527">
        <f t="shared" ref="P531:Q531" si="160">P252</f>
        <v>43600</v>
      </c>
      <c r="Q531" s="527">
        <f t="shared" si="160"/>
        <v>43600</v>
      </c>
      <c r="R531" s="596">
        <f>R261</f>
        <v>43600</v>
      </c>
      <c r="S531" s="596">
        <f>S261</f>
        <v>43600</v>
      </c>
      <c r="T531" s="596">
        <f>T261</f>
        <v>43600</v>
      </c>
      <c r="U531" s="596">
        <f>U261</f>
        <v>43600</v>
      </c>
      <c r="V531" s="465" t="s">
        <v>999</v>
      </c>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3" x14ac:dyDescent="0.3">
      <c r="A532" s="429"/>
      <c r="B532" s="438"/>
      <c r="C532" s="431">
        <f t="shared" si="159"/>
        <v>3</v>
      </c>
      <c r="D532" s="460"/>
      <c r="E532" s="518"/>
      <c r="F532" s="518"/>
      <c r="G532" s="460"/>
      <c r="H532" s="534"/>
      <c r="I532" s="487" t="s">
        <v>713</v>
      </c>
      <c r="J532" s="487"/>
      <c r="K532" s="597">
        <f t="shared" ref="K532:U532" si="161">K531+INDEX($R$320:$U$320,1,K$241+1)</f>
        <v>43691</v>
      </c>
      <c r="L532" s="597">
        <f t="shared" si="161"/>
        <v>43691</v>
      </c>
      <c r="M532" s="597">
        <f t="shared" si="161"/>
        <v>43691</v>
      </c>
      <c r="N532" s="597">
        <f t="shared" si="161"/>
        <v>43691</v>
      </c>
      <c r="O532" s="597">
        <f t="shared" si="161"/>
        <v>43691</v>
      </c>
      <c r="P532" s="597">
        <f t="shared" si="161"/>
        <v>43691</v>
      </c>
      <c r="Q532" s="597">
        <f t="shared" si="161"/>
        <v>43691</v>
      </c>
      <c r="R532" s="597">
        <f t="shared" si="161"/>
        <v>43691</v>
      </c>
      <c r="S532" s="597">
        <f t="shared" si="161"/>
        <v>43691</v>
      </c>
      <c r="T532" s="597">
        <f t="shared" si="161"/>
        <v>43691</v>
      </c>
      <c r="U532" s="597">
        <f t="shared" si="161"/>
        <v>43691</v>
      </c>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3">
      <c r="A533" s="429"/>
      <c r="B533" s="438"/>
      <c r="C533" s="431">
        <f t="shared" si="159"/>
        <v>3</v>
      </c>
      <c r="D533" s="460"/>
      <c r="E533" s="518"/>
      <c r="F533" s="518"/>
      <c r="G533" s="460"/>
      <c r="H533" s="481" t="str">
        <f>"Birth: "&amp;H$253</f>
        <v>Birth: Win</v>
      </c>
      <c r="I533" s="487" t="s">
        <v>608</v>
      </c>
      <c r="J533" s="487"/>
      <c r="K533" s="531">
        <f>K253</f>
        <v>43634</v>
      </c>
      <c r="L533" s="531">
        <f t="shared" ref="L533:Q533" si="162">L253</f>
        <v>43634</v>
      </c>
      <c r="M533" s="531">
        <f t="shared" si="162"/>
        <v>43634</v>
      </c>
      <c r="N533" s="531">
        <f t="shared" si="162"/>
        <v>43634</v>
      </c>
      <c r="O533" s="531">
        <f t="shared" si="162"/>
        <v>43634</v>
      </c>
      <c r="P533" s="531">
        <f t="shared" si="162"/>
        <v>43634</v>
      </c>
      <c r="Q533" s="531">
        <f t="shared" si="162"/>
        <v>43634</v>
      </c>
      <c r="R533" s="544">
        <f>R269</f>
        <v>43634</v>
      </c>
      <c r="S533" s="544">
        <f t="shared" ref="S533:U533" si="163">S269</f>
        <v>43634</v>
      </c>
      <c r="T533" s="544">
        <f t="shared" si="163"/>
        <v>43634</v>
      </c>
      <c r="U533" s="544">
        <f t="shared" si="163"/>
        <v>43634</v>
      </c>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3" x14ac:dyDescent="0.3">
      <c r="A534" s="429"/>
      <c r="B534" s="438"/>
      <c r="C534" s="431">
        <f t="shared" si="159"/>
        <v>3</v>
      </c>
      <c r="D534" s="460"/>
      <c r="E534" s="518"/>
      <c r="F534" s="518"/>
      <c r="G534" s="460"/>
      <c r="H534" s="534"/>
      <c r="I534" s="487" t="s">
        <v>713</v>
      </c>
      <c r="J534" s="487"/>
      <c r="K534" s="598">
        <f t="shared" ref="K534:U534" si="164">K533+INDEX($R$320:$U$320,1,K$241+1)</f>
        <v>43725</v>
      </c>
      <c r="L534" s="598">
        <f t="shared" si="164"/>
        <v>43725</v>
      </c>
      <c r="M534" s="597">
        <f t="shared" si="164"/>
        <v>43725</v>
      </c>
      <c r="N534" s="597">
        <f t="shared" si="164"/>
        <v>43725</v>
      </c>
      <c r="O534" s="597">
        <f t="shared" si="164"/>
        <v>43725</v>
      </c>
      <c r="P534" s="597">
        <f t="shared" si="164"/>
        <v>43725</v>
      </c>
      <c r="Q534" s="597">
        <f t="shared" si="164"/>
        <v>43725</v>
      </c>
      <c r="R534" s="597">
        <f t="shared" si="164"/>
        <v>43725</v>
      </c>
      <c r="S534" s="597">
        <f t="shared" si="164"/>
        <v>43725</v>
      </c>
      <c r="T534" s="597">
        <f t="shared" si="164"/>
        <v>43725</v>
      </c>
      <c r="U534" s="597">
        <f t="shared" si="164"/>
        <v>43725</v>
      </c>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3" x14ac:dyDescent="0.3">
      <c r="A535" s="429"/>
      <c r="B535" s="438"/>
      <c r="C535" s="431">
        <f t="shared" si="159"/>
        <v>3</v>
      </c>
      <c r="D535" s="460"/>
      <c r="E535" s="518"/>
      <c r="F535" s="518"/>
      <c r="G535" s="460"/>
      <c r="H535" s="481" t="str">
        <f>"Birth: "&amp;H$254</f>
        <v>Birth: Spr</v>
      </c>
      <c r="I535" s="487" t="s">
        <v>608</v>
      </c>
      <c r="J535" s="487"/>
      <c r="K535" s="531">
        <f>K254</f>
        <v>43669</v>
      </c>
      <c r="L535" s="531">
        <f>L254</f>
        <v>43669</v>
      </c>
      <c r="M535" s="531">
        <f>M254</f>
        <v>43669</v>
      </c>
      <c r="N535" s="531">
        <f>N254</f>
        <v>43669</v>
      </c>
      <c r="O535" s="531">
        <f>O254</f>
        <v>43669</v>
      </c>
      <c r="P535" s="531">
        <f t="shared" ref="P535:Q535" si="165">P254</f>
        <v>43669</v>
      </c>
      <c r="Q535" s="531">
        <f t="shared" si="165"/>
        <v>43669</v>
      </c>
      <c r="R535" s="544">
        <f>R277</f>
        <v>43669</v>
      </c>
      <c r="S535" s="544">
        <f>S277</f>
        <v>43669</v>
      </c>
      <c r="T535" s="544">
        <f>T277</f>
        <v>43669</v>
      </c>
      <c r="U535" s="544">
        <f>U277</f>
        <v>43669</v>
      </c>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3" x14ac:dyDescent="0.3">
      <c r="A536" s="429"/>
      <c r="B536" s="438"/>
      <c r="C536" s="431">
        <f t="shared" si="159"/>
        <v>3</v>
      </c>
      <c r="D536" s="460"/>
      <c r="E536" s="518"/>
      <c r="F536" s="518"/>
      <c r="G536" s="460"/>
      <c r="H536" s="534"/>
      <c r="I536" s="487" t="s">
        <v>713</v>
      </c>
      <c r="J536" s="487"/>
      <c r="K536" s="598">
        <f t="shared" ref="K536:U536" si="166">K535+INDEX($R$320:$U$320,1,K$241+1)</f>
        <v>43760</v>
      </c>
      <c r="L536" s="598">
        <f t="shared" si="166"/>
        <v>43760</v>
      </c>
      <c r="M536" s="597">
        <f t="shared" si="166"/>
        <v>43760</v>
      </c>
      <c r="N536" s="597">
        <f t="shared" si="166"/>
        <v>43760</v>
      </c>
      <c r="O536" s="597">
        <f t="shared" si="166"/>
        <v>43760</v>
      </c>
      <c r="P536" s="597">
        <f t="shared" si="166"/>
        <v>43760</v>
      </c>
      <c r="Q536" s="597">
        <f t="shared" si="166"/>
        <v>43760</v>
      </c>
      <c r="R536" s="597">
        <f t="shared" si="166"/>
        <v>43760</v>
      </c>
      <c r="S536" s="597">
        <f t="shared" si="166"/>
        <v>43760</v>
      </c>
      <c r="T536" s="597">
        <f t="shared" si="166"/>
        <v>43760</v>
      </c>
      <c r="U536" s="597">
        <f t="shared" si="166"/>
        <v>43760</v>
      </c>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2" collapsed="1" x14ac:dyDescent="0.3">
      <c r="A537" s="429"/>
      <c r="B537" s="438"/>
      <c r="C537" s="431">
        <f t="shared" si="159"/>
        <v>3</v>
      </c>
      <c r="D537" s="460"/>
      <c r="E537" s="518"/>
      <c r="F537" s="518"/>
      <c r="G537" s="460"/>
      <c r="H537" s="534" t="s">
        <v>617</v>
      </c>
      <c r="I537" s="488" t="s">
        <v>714</v>
      </c>
      <c r="J537" s="591" t="s">
        <v>715</v>
      </c>
      <c r="K537" s="592">
        <f>COUNTA($H$538:$H$610)</f>
        <v>3</v>
      </c>
      <c r="L537" s="592">
        <f>COUNTA($I$538:$I$610)/K537</f>
        <v>8</v>
      </c>
      <c r="M537" s="536">
        <f>COUNTA($J$538:$J$610)/(L537*K537)</f>
        <v>3</v>
      </c>
      <c r="N537" s="599" t="s">
        <v>716</v>
      </c>
      <c r="O537" s="600"/>
      <c r="P537" s="600"/>
      <c r="Q537" s="600"/>
      <c r="R537" s="600"/>
      <c r="S537" s="600"/>
      <c r="T537" s="600"/>
      <c r="U537" s="574"/>
      <c r="V537" s="481" t="s">
        <v>717</v>
      </c>
      <c r="W537" s="465"/>
      <c r="X537" s="487" t="s">
        <v>718</v>
      </c>
      <c r="Y537" s="487"/>
      <c r="Z537" s="487"/>
      <c r="AA537" s="487"/>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3" x14ac:dyDescent="0.3">
      <c r="A538" s="429"/>
      <c r="B538" s="438"/>
      <c r="C538" s="431">
        <f t="shared" si="159"/>
        <v>3</v>
      </c>
      <c r="D538" s="460"/>
      <c r="E538" s="518"/>
      <c r="F538" s="518"/>
      <c r="G538" s="460"/>
      <c r="H538" s="481" t="str">
        <f>H$252</f>
        <v>Aut</v>
      </c>
      <c r="I538" s="481">
        <v>0</v>
      </c>
      <c r="J538" s="508" t="s">
        <v>596</v>
      </c>
      <c r="K538" s="601">
        <v>43753</v>
      </c>
      <c r="L538" s="601">
        <v>43753</v>
      </c>
      <c r="M538" s="601">
        <v>43753</v>
      </c>
      <c r="N538" s="465"/>
      <c r="O538" s="465"/>
      <c r="P538" s="465"/>
      <c r="Q538" s="465"/>
      <c r="R538" s="602">
        <v>43753</v>
      </c>
      <c r="S538" s="602">
        <v>43753</v>
      </c>
      <c r="T538" s="602">
        <v>43753</v>
      </c>
      <c r="U538" s="602">
        <v>43753</v>
      </c>
      <c r="V538" s="509">
        <v>0</v>
      </c>
      <c r="W538" s="465"/>
      <c r="X538" s="465" t="b">
        <f t="shared" ref="X538:AA540" si="167">R538&lt;(MAX(R$258:R$265)+MAX($I$320*R$320,$I$321*R$321,$I$322*R$322))</f>
        <v>0</v>
      </c>
      <c r="Y538" s="465" t="b">
        <f t="shared" si="167"/>
        <v>0</v>
      </c>
      <c r="Z538" s="465" t="b">
        <f t="shared" si="167"/>
        <v>0</v>
      </c>
      <c r="AA538" s="465" t="b">
        <f t="shared" si="167"/>
        <v>0</v>
      </c>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3" x14ac:dyDescent="0.3">
      <c r="A539" s="429"/>
      <c r="B539" s="438"/>
      <c r="C539" s="431">
        <f t="shared" si="159"/>
        <v>3</v>
      </c>
      <c r="D539" s="460"/>
      <c r="E539" s="518"/>
      <c r="F539" s="518"/>
      <c r="G539" s="460"/>
      <c r="H539" s="481"/>
      <c r="I539" s="481"/>
      <c r="J539" s="508" t="s">
        <v>10</v>
      </c>
      <c r="K539" s="465"/>
      <c r="L539" s="465"/>
      <c r="M539" s="465"/>
      <c r="N539" s="602">
        <v>43753</v>
      </c>
      <c r="O539" s="602">
        <v>43753</v>
      </c>
      <c r="P539" s="602">
        <v>43753</v>
      </c>
      <c r="Q539" s="602">
        <v>43753</v>
      </c>
      <c r="R539" s="602">
        <v>43753</v>
      </c>
      <c r="S539" s="602">
        <v>43753</v>
      </c>
      <c r="T539" s="602">
        <v>43753</v>
      </c>
      <c r="U539" s="602">
        <v>43753</v>
      </c>
      <c r="V539" s="603">
        <f>1-SUM(V526,V540)</f>
        <v>0.5</v>
      </c>
      <c r="W539" s="465"/>
      <c r="X539" s="465" t="b">
        <f t="shared" si="167"/>
        <v>0</v>
      </c>
      <c r="Y539" s="465" t="b">
        <f t="shared" si="167"/>
        <v>0</v>
      </c>
      <c r="Z539" s="465" t="b">
        <f t="shared" si="167"/>
        <v>0</v>
      </c>
      <c r="AA539" s="465" t="b">
        <f t="shared" si="167"/>
        <v>0</v>
      </c>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3" x14ac:dyDescent="0.3">
      <c r="A540" s="429"/>
      <c r="B540" s="438"/>
      <c r="C540" s="431">
        <f t="shared" si="159"/>
        <v>3</v>
      </c>
      <c r="D540" s="460"/>
      <c r="E540" s="518"/>
      <c r="F540" s="518"/>
      <c r="G540" s="460"/>
      <c r="H540" s="481"/>
      <c r="I540" s="481"/>
      <c r="J540" s="508" t="s">
        <v>947</v>
      </c>
      <c r="K540" s="465"/>
      <c r="L540" s="465"/>
      <c r="M540" s="465"/>
      <c r="N540" s="465"/>
      <c r="O540" s="465"/>
      <c r="P540" s="465"/>
      <c r="Q540" s="465"/>
      <c r="R540" s="602">
        <v>43753</v>
      </c>
      <c r="S540" s="602">
        <v>43753</v>
      </c>
      <c r="T540" s="602">
        <v>43753</v>
      </c>
      <c r="U540" s="602">
        <v>43753</v>
      </c>
      <c r="V540" s="509">
        <v>0.5</v>
      </c>
      <c r="W540" s="465"/>
      <c r="X540" s="465" t="b">
        <f t="shared" si="167"/>
        <v>0</v>
      </c>
      <c r="Y540" s="465" t="b">
        <f t="shared" si="167"/>
        <v>0</v>
      </c>
      <c r="Z540" s="465" t="b">
        <f t="shared" si="167"/>
        <v>0</v>
      </c>
      <c r="AA540" s="465" t="b">
        <f t="shared" si="167"/>
        <v>0</v>
      </c>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3">
      <c r="A541" s="429"/>
      <c r="B541" s="438"/>
      <c r="C541" s="431">
        <f>INT($C$233)+3</f>
        <v>4</v>
      </c>
      <c r="D541" s="460"/>
      <c r="E541" s="518"/>
      <c r="F541" s="518"/>
      <c r="G541" s="460"/>
      <c r="H541" s="465"/>
      <c r="I541" s="481">
        <v>1</v>
      </c>
      <c r="J541" s="481" t="s">
        <v>719</v>
      </c>
      <c r="K541" s="564">
        <f>DATE(YEAR(K538)+1,MONTH(K538),DAY(K538))</f>
        <v>44119</v>
      </c>
      <c r="L541" s="564">
        <f>DATE(YEAR(L538)+1,MONTH(L538),DAY(L538))</f>
        <v>44119</v>
      </c>
      <c r="M541" s="564">
        <f>DATE(YEAR(M538)+1,MONTH(M538),DAY(M538))</f>
        <v>44119</v>
      </c>
      <c r="N541" s="465"/>
      <c r="O541" s="465"/>
      <c r="P541" s="465"/>
      <c r="Q541" s="465"/>
      <c r="R541" s="564">
        <f t="shared" ref="R541:U561" si="168">DATE(YEAR(R538)+1,MONTH(R538),DAY(R538))</f>
        <v>44119</v>
      </c>
      <c r="S541" s="564">
        <f t="shared" si="168"/>
        <v>44119</v>
      </c>
      <c r="T541" s="564">
        <f t="shared" si="168"/>
        <v>44119</v>
      </c>
      <c r="U541" s="564">
        <f t="shared" si="168"/>
        <v>44119</v>
      </c>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3" x14ac:dyDescent="0.3">
      <c r="A542" s="429"/>
      <c r="B542" s="438"/>
      <c r="C542" s="431">
        <f>INT($C$233)+3</f>
        <v>4</v>
      </c>
      <c r="D542" s="460"/>
      <c r="E542" s="518"/>
      <c r="F542" s="518"/>
      <c r="G542" s="460"/>
      <c r="H542" s="465"/>
      <c r="I542" s="481"/>
      <c r="J542" s="481" t="s">
        <v>709</v>
      </c>
      <c r="K542" s="465"/>
      <c r="L542" s="465"/>
      <c r="M542" s="465"/>
      <c r="N542" s="564">
        <f>DATE(YEAR(N539)+1,MONTH(N539),DAY(N539))</f>
        <v>44119</v>
      </c>
      <c r="O542" s="564">
        <f>DATE(YEAR(O539)+1,MONTH(O539),DAY(O539))</f>
        <v>44119</v>
      </c>
      <c r="P542" s="564">
        <f>DATE(YEAR(P539)+1,MONTH(P539),DAY(P539))</f>
        <v>44119</v>
      </c>
      <c r="Q542" s="564">
        <f>DATE(YEAR(Q539)+1,MONTH(Q539),DAY(Q539))</f>
        <v>44119</v>
      </c>
      <c r="R542" s="564">
        <f t="shared" si="168"/>
        <v>44119</v>
      </c>
      <c r="S542" s="564">
        <f t="shared" si="168"/>
        <v>44119</v>
      </c>
      <c r="T542" s="564">
        <f t="shared" si="168"/>
        <v>44119</v>
      </c>
      <c r="U542" s="564">
        <f t="shared" si="168"/>
        <v>44119</v>
      </c>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3" x14ac:dyDescent="0.3">
      <c r="A543" s="429"/>
      <c r="B543" s="438"/>
      <c r="C543" s="431">
        <f>INT($C$233)+3</f>
        <v>4</v>
      </c>
      <c r="D543" s="460"/>
      <c r="E543" s="518"/>
      <c r="F543" s="518"/>
      <c r="G543" s="460"/>
      <c r="H543" s="465"/>
      <c r="I543" s="481"/>
      <c r="J543" s="481" t="s">
        <v>710</v>
      </c>
      <c r="K543" s="465"/>
      <c r="L543" s="465"/>
      <c r="M543" s="465"/>
      <c r="N543" s="465"/>
      <c r="O543" s="465"/>
      <c r="P543" s="465"/>
      <c r="Q543" s="465"/>
      <c r="R543" s="564">
        <f t="shared" si="168"/>
        <v>44119</v>
      </c>
      <c r="S543" s="564">
        <f t="shared" si="168"/>
        <v>44119</v>
      </c>
      <c r="T543" s="564">
        <f t="shared" si="168"/>
        <v>44119</v>
      </c>
      <c r="U543" s="564">
        <f t="shared" si="168"/>
        <v>44119</v>
      </c>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3" x14ac:dyDescent="0.3">
      <c r="A544" s="429"/>
      <c r="B544" s="438"/>
      <c r="C544" s="431">
        <f t="shared" ref="C544:C600" si="169">INT($C$233+3)</f>
        <v>4</v>
      </c>
      <c r="D544" s="460"/>
      <c r="E544" s="518"/>
      <c r="F544" s="518"/>
      <c r="G544" s="460"/>
      <c r="H544" s="465"/>
      <c r="I544" s="481">
        <v>2</v>
      </c>
      <c r="J544" s="481" t="s">
        <v>719</v>
      </c>
      <c r="K544" s="564">
        <f>DATE(YEAR(K541)+1,MONTH(K541),DAY(K541))</f>
        <v>44484</v>
      </c>
      <c r="L544" s="564">
        <f>DATE(YEAR(L541)+1,MONTH(L541),DAY(L541))</f>
        <v>44484</v>
      </c>
      <c r="M544" s="564">
        <f>DATE(YEAR(M541)+1,MONTH(M541),DAY(M541))</f>
        <v>44484</v>
      </c>
      <c r="N544" s="465"/>
      <c r="O544" s="465"/>
      <c r="P544" s="465"/>
      <c r="Q544" s="465"/>
      <c r="R544" s="564">
        <f t="shared" si="168"/>
        <v>44484</v>
      </c>
      <c r="S544" s="564">
        <f t="shared" si="168"/>
        <v>44484</v>
      </c>
      <c r="T544" s="564">
        <f t="shared" si="168"/>
        <v>44484</v>
      </c>
      <c r="U544" s="564">
        <f t="shared" si="168"/>
        <v>44484</v>
      </c>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3" x14ac:dyDescent="0.3">
      <c r="A545" s="429"/>
      <c r="B545" s="438"/>
      <c r="C545" s="431">
        <f t="shared" si="169"/>
        <v>4</v>
      </c>
      <c r="D545" s="460"/>
      <c r="E545" s="518"/>
      <c r="F545" s="518"/>
      <c r="G545" s="460"/>
      <c r="H545" s="465"/>
      <c r="I545" s="481"/>
      <c r="J545" s="481" t="s">
        <v>709</v>
      </c>
      <c r="K545" s="465"/>
      <c r="L545" s="465"/>
      <c r="M545" s="465"/>
      <c r="N545" s="564">
        <f>DATE(YEAR(N542)+1,MONTH(N542),DAY(N542))</f>
        <v>44484</v>
      </c>
      <c r="O545" s="564">
        <f>DATE(YEAR(O542)+1,MONTH(O542),DAY(O542))</f>
        <v>44484</v>
      </c>
      <c r="P545" s="564">
        <f>DATE(YEAR(P542)+1,MONTH(P542),DAY(P542))</f>
        <v>44484</v>
      </c>
      <c r="Q545" s="564">
        <f>DATE(YEAR(Q542)+1,MONTH(Q542),DAY(Q542))</f>
        <v>44484</v>
      </c>
      <c r="R545" s="564">
        <f t="shared" si="168"/>
        <v>44484</v>
      </c>
      <c r="S545" s="564">
        <f t="shared" si="168"/>
        <v>44484</v>
      </c>
      <c r="T545" s="564">
        <f t="shared" si="168"/>
        <v>44484</v>
      </c>
      <c r="U545" s="564">
        <f t="shared" si="168"/>
        <v>44484</v>
      </c>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3" x14ac:dyDescent="0.3">
      <c r="A546" s="429"/>
      <c r="B546" s="438"/>
      <c r="C546" s="431">
        <f t="shared" si="169"/>
        <v>4</v>
      </c>
      <c r="D546" s="460"/>
      <c r="E546" s="518"/>
      <c r="F546" s="518"/>
      <c r="G546" s="460"/>
      <c r="H546" s="465"/>
      <c r="I546" s="481"/>
      <c r="J546" s="481" t="s">
        <v>710</v>
      </c>
      <c r="K546" s="465"/>
      <c r="L546" s="465"/>
      <c r="M546" s="465"/>
      <c r="N546" s="465"/>
      <c r="O546" s="465"/>
      <c r="P546" s="465"/>
      <c r="Q546" s="465"/>
      <c r="R546" s="564">
        <f t="shared" si="168"/>
        <v>44484</v>
      </c>
      <c r="S546" s="564">
        <f t="shared" si="168"/>
        <v>44484</v>
      </c>
      <c r="T546" s="564">
        <f t="shared" si="168"/>
        <v>44484</v>
      </c>
      <c r="U546" s="564">
        <f t="shared" si="168"/>
        <v>44484</v>
      </c>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3" x14ac:dyDescent="0.3">
      <c r="A547" s="429"/>
      <c r="B547" s="438"/>
      <c r="C547" s="431">
        <f t="shared" si="169"/>
        <v>4</v>
      </c>
      <c r="D547" s="460"/>
      <c r="E547" s="518"/>
      <c r="F547" s="518"/>
      <c r="G547" s="460"/>
      <c r="H547" s="465"/>
      <c r="I547" s="481">
        <v>3</v>
      </c>
      <c r="J547" s="481" t="s">
        <v>719</v>
      </c>
      <c r="K547" s="564">
        <f>DATE(YEAR(K544)+1,MONTH(K544),DAY(K544))</f>
        <v>44849</v>
      </c>
      <c r="L547" s="564">
        <f>DATE(YEAR(L544)+1,MONTH(L544),DAY(L544))</f>
        <v>44849</v>
      </c>
      <c r="M547" s="564">
        <f>DATE(YEAR(M544)+1,MONTH(M544),DAY(M544))</f>
        <v>44849</v>
      </c>
      <c r="N547" s="465"/>
      <c r="O547" s="465"/>
      <c r="P547" s="465"/>
      <c r="Q547" s="465"/>
      <c r="R547" s="564">
        <f t="shared" si="168"/>
        <v>44849</v>
      </c>
      <c r="S547" s="564">
        <f t="shared" si="168"/>
        <v>44849</v>
      </c>
      <c r="T547" s="564">
        <f t="shared" si="168"/>
        <v>44849</v>
      </c>
      <c r="U547" s="564">
        <f t="shared" si="168"/>
        <v>44849</v>
      </c>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3" x14ac:dyDescent="0.3">
      <c r="A548" s="429"/>
      <c r="B548" s="438"/>
      <c r="C548" s="431">
        <f t="shared" si="169"/>
        <v>4</v>
      </c>
      <c r="D548" s="460"/>
      <c r="E548" s="518"/>
      <c r="F548" s="518"/>
      <c r="G548" s="460"/>
      <c r="H548" s="465"/>
      <c r="I548" s="481"/>
      <c r="J548" s="481" t="s">
        <v>709</v>
      </c>
      <c r="K548" s="465"/>
      <c r="L548" s="465"/>
      <c r="M548" s="465"/>
      <c r="N548" s="564">
        <f>DATE(YEAR(N545)+1,MONTH(N545),DAY(N545))</f>
        <v>44849</v>
      </c>
      <c r="O548" s="564">
        <f>DATE(YEAR(O545)+1,MONTH(O545),DAY(O545))</f>
        <v>44849</v>
      </c>
      <c r="P548" s="564">
        <f>DATE(YEAR(P545)+1,MONTH(P545),DAY(P545))</f>
        <v>44849</v>
      </c>
      <c r="Q548" s="564">
        <f>DATE(YEAR(Q545)+1,MONTH(Q545),DAY(Q545))</f>
        <v>44849</v>
      </c>
      <c r="R548" s="564">
        <f t="shared" si="168"/>
        <v>44849</v>
      </c>
      <c r="S548" s="564">
        <f t="shared" si="168"/>
        <v>44849</v>
      </c>
      <c r="T548" s="564">
        <f t="shared" si="168"/>
        <v>44849</v>
      </c>
      <c r="U548" s="564">
        <f t="shared" si="168"/>
        <v>44849</v>
      </c>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3">
      <c r="A549" s="429"/>
      <c r="B549" s="438"/>
      <c r="C549" s="431">
        <f t="shared" si="169"/>
        <v>4</v>
      </c>
      <c r="D549" s="460"/>
      <c r="E549" s="518"/>
      <c r="F549" s="518"/>
      <c r="G549" s="460"/>
      <c r="H549" s="465"/>
      <c r="I549" s="481"/>
      <c r="J549" s="481" t="s">
        <v>710</v>
      </c>
      <c r="K549" s="465"/>
      <c r="L549" s="465"/>
      <c r="M549" s="465"/>
      <c r="N549" s="465"/>
      <c r="O549" s="465"/>
      <c r="P549" s="465"/>
      <c r="Q549" s="465"/>
      <c r="R549" s="564">
        <f t="shared" si="168"/>
        <v>44849</v>
      </c>
      <c r="S549" s="564">
        <f t="shared" si="168"/>
        <v>44849</v>
      </c>
      <c r="T549" s="564">
        <f t="shared" si="168"/>
        <v>44849</v>
      </c>
      <c r="U549" s="564">
        <f t="shared" si="168"/>
        <v>44849</v>
      </c>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3" x14ac:dyDescent="0.3">
      <c r="A550" s="429"/>
      <c r="B550" s="438"/>
      <c r="C550" s="431">
        <f t="shared" si="169"/>
        <v>4</v>
      </c>
      <c r="D550" s="460"/>
      <c r="E550" s="518"/>
      <c r="F550" s="518"/>
      <c r="G550" s="460"/>
      <c r="H550" s="465"/>
      <c r="I550" s="481">
        <v>4</v>
      </c>
      <c r="J550" s="481" t="s">
        <v>719</v>
      </c>
      <c r="K550" s="564">
        <f>DATE(YEAR(K547)+1,MONTH(K547),DAY(K547))</f>
        <v>45214</v>
      </c>
      <c r="L550" s="564">
        <f>DATE(YEAR(L547)+1,MONTH(L547),DAY(L547))</f>
        <v>45214</v>
      </c>
      <c r="M550" s="564">
        <f>DATE(YEAR(M547)+1,MONTH(M547),DAY(M547))</f>
        <v>45214</v>
      </c>
      <c r="N550" s="465"/>
      <c r="O550" s="465"/>
      <c r="P550" s="465"/>
      <c r="Q550" s="465"/>
      <c r="R550" s="564">
        <f t="shared" si="168"/>
        <v>45214</v>
      </c>
      <c r="S550" s="564">
        <f t="shared" si="168"/>
        <v>45214</v>
      </c>
      <c r="T550" s="564">
        <f t="shared" si="168"/>
        <v>45214</v>
      </c>
      <c r="U550" s="564">
        <f t="shared" si="168"/>
        <v>45214</v>
      </c>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3" x14ac:dyDescent="0.3">
      <c r="A551" s="429"/>
      <c r="B551" s="438"/>
      <c r="C551" s="431">
        <f t="shared" si="169"/>
        <v>4</v>
      </c>
      <c r="D551" s="460"/>
      <c r="E551" s="518"/>
      <c r="F551" s="518"/>
      <c r="G551" s="460"/>
      <c r="H551" s="465"/>
      <c r="I551" s="481"/>
      <c r="J551" s="481" t="s">
        <v>709</v>
      </c>
      <c r="K551" s="465"/>
      <c r="L551" s="465"/>
      <c r="M551" s="465"/>
      <c r="N551" s="564">
        <f>DATE(YEAR(N548)+1,MONTH(N548),DAY(N548))</f>
        <v>45214</v>
      </c>
      <c r="O551" s="564">
        <f>DATE(YEAR(O548)+1,MONTH(O548),DAY(O548))</f>
        <v>45214</v>
      </c>
      <c r="P551" s="564">
        <f>DATE(YEAR(P548)+1,MONTH(P548),DAY(P548))</f>
        <v>45214</v>
      </c>
      <c r="Q551" s="564">
        <f>DATE(YEAR(Q548)+1,MONTH(Q548),DAY(Q548))</f>
        <v>45214</v>
      </c>
      <c r="R551" s="564">
        <f t="shared" si="168"/>
        <v>45214</v>
      </c>
      <c r="S551" s="564">
        <f t="shared" si="168"/>
        <v>45214</v>
      </c>
      <c r="T551" s="564">
        <f t="shared" si="168"/>
        <v>45214</v>
      </c>
      <c r="U551" s="564">
        <f t="shared" si="168"/>
        <v>45214</v>
      </c>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3" x14ac:dyDescent="0.3">
      <c r="A552" s="429"/>
      <c r="B552" s="438"/>
      <c r="C552" s="431">
        <f t="shared" si="169"/>
        <v>4</v>
      </c>
      <c r="D552" s="460"/>
      <c r="E552" s="518"/>
      <c r="F552" s="518"/>
      <c r="G552" s="460"/>
      <c r="H552" s="465"/>
      <c r="I552" s="481"/>
      <c r="J552" s="481" t="s">
        <v>710</v>
      </c>
      <c r="K552" s="465"/>
      <c r="L552" s="465"/>
      <c r="M552" s="465"/>
      <c r="N552" s="465"/>
      <c r="O552" s="465"/>
      <c r="P552" s="465"/>
      <c r="Q552" s="465"/>
      <c r="R552" s="564">
        <f t="shared" si="168"/>
        <v>45214</v>
      </c>
      <c r="S552" s="564">
        <f t="shared" si="168"/>
        <v>45214</v>
      </c>
      <c r="T552" s="564">
        <f t="shared" si="168"/>
        <v>45214</v>
      </c>
      <c r="U552" s="564">
        <f t="shared" si="168"/>
        <v>45214</v>
      </c>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3" x14ac:dyDescent="0.3">
      <c r="A553" s="429"/>
      <c r="B553" s="438"/>
      <c r="C553" s="431">
        <f t="shared" si="169"/>
        <v>4</v>
      </c>
      <c r="D553" s="460"/>
      <c r="E553" s="518"/>
      <c r="F553" s="518"/>
      <c r="G553" s="460"/>
      <c r="H553" s="465"/>
      <c r="I553" s="481">
        <v>5</v>
      </c>
      <c r="J553" s="481" t="s">
        <v>719</v>
      </c>
      <c r="K553" s="564">
        <f>DATE(YEAR(K550)+1,MONTH(K550),DAY(K550))</f>
        <v>45580</v>
      </c>
      <c r="L553" s="564">
        <f>DATE(YEAR(L550)+1,MONTH(L550),DAY(L550))</f>
        <v>45580</v>
      </c>
      <c r="M553" s="564">
        <f>DATE(YEAR(M550)+1,MONTH(M550),DAY(M550))</f>
        <v>45580</v>
      </c>
      <c r="N553" s="465"/>
      <c r="O553" s="465"/>
      <c r="P553" s="465"/>
      <c r="Q553" s="465"/>
      <c r="R553" s="564">
        <f t="shared" si="168"/>
        <v>45580</v>
      </c>
      <c r="S553" s="564">
        <f t="shared" si="168"/>
        <v>45580</v>
      </c>
      <c r="T553" s="564">
        <f t="shared" si="168"/>
        <v>45580</v>
      </c>
      <c r="U553" s="564">
        <f t="shared" si="168"/>
        <v>45580</v>
      </c>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3" x14ac:dyDescent="0.3">
      <c r="A554" s="429"/>
      <c r="B554" s="438"/>
      <c r="C554" s="431">
        <f t="shared" si="169"/>
        <v>4</v>
      </c>
      <c r="D554" s="460"/>
      <c r="E554" s="518"/>
      <c r="F554" s="518"/>
      <c r="G554" s="460"/>
      <c r="H554" s="465"/>
      <c r="I554" s="481"/>
      <c r="J554" s="481" t="s">
        <v>709</v>
      </c>
      <c r="K554" s="465"/>
      <c r="L554" s="465"/>
      <c r="M554" s="465"/>
      <c r="N554" s="564">
        <f>DATE(YEAR(N551)+1,MONTH(N551),DAY(N551))</f>
        <v>45580</v>
      </c>
      <c r="O554" s="564">
        <f>DATE(YEAR(O551)+1,MONTH(O551),DAY(O551))</f>
        <v>45580</v>
      </c>
      <c r="P554" s="564">
        <f>DATE(YEAR(P551)+1,MONTH(P551),DAY(P551))</f>
        <v>45580</v>
      </c>
      <c r="Q554" s="564">
        <f>DATE(YEAR(Q551)+1,MONTH(Q551),DAY(Q551))</f>
        <v>45580</v>
      </c>
      <c r="R554" s="564">
        <f t="shared" si="168"/>
        <v>45580</v>
      </c>
      <c r="S554" s="564">
        <f t="shared" si="168"/>
        <v>45580</v>
      </c>
      <c r="T554" s="564">
        <f t="shared" si="168"/>
        <v>45580</v>
      </c>
      <c r="U554" s="564">
        <f t="shared" si="168"/>
        <v>45580</v>
      </c>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3" x14ac:dyDescent="0.3">
      <c r="A555" s="429"/>
      <c r="B555" s="438"/>
      <c r="C555" s="431">
        <f t="shared" si="169"/>
        <v>4</v>
      </c>
      <c r="D555" s="460"/>
      <c r="E555" s="518"/>
      <c r="F555" s="518"/>
      <c r="G555" s="460"/>
      <c r="H555" s="465"/>
      <c r="I555" s="481"/>
      <c r="J555" s="481" t="s">
        <v>710</v>
      </c>
      <c r="K555" s="465"/>
      <c r="L555" s="465"/>
      <c r="M555" s="465"/>
      <c r="N555" s="465"/>
      <c r="O555" s="465"/>
      <c r="P555" s="465"/>
      <c r="Q555" s="465"/>
      <c r="R555" s="564">
        <f t="shared" si="168"/>
        <v>45580</v>
      </c>
      <c r="S555" s="564">
        <f t="shared" si="168"/>
        <v>45580</v>
      </c>
      <c r="T555" s="564">
        <f t="shared" si="168"/>
        <v>45580</v>
      </c>
      <c r="U555" s="564">
        <f t="shared" si="168"/>
        <v>45580</v>
      </c>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3" x14ac:dyDescent="0.3">
      <c r="A556" s="429"/>
      <c r="B556" s="438"/>
      <c r="C556" s="431">
        <f t="shared" si="169"/>
        <v>4</v>
      </c>
      <c r="D556" s="460"/>
      <c r="E556" s="518"/>
      <c r="F556" s="518"/>
      <c r="G556" s="460"/>
      <c r="H556" s="465"/>
      <c r="I556" s="481">
        <v>6</v>
      </c>
      <c r="J556" s="481" t="s">
        <v>719</v>
      </c>
      <c r="K556" s="564">
        <f>DATE(YEAR(K553)+1,MONTH(K553),DAY(K553))</f>
        <v>45945</v>
      </c>
      <c r="L556" s="564">
        <f>DATE(YEAR(L553)+1,MONTH(L553),DAY(L553))</f>
        <v>45945</v>
      </c>
      <c r="M556" s="564">
        <f>DATE(YEAR(M553)+1,MONTH(M553),DAY(M553))</f>
        <v>45945</v>
      </c>
      <c r="N556" s="465"/>
      <c r="O556" s="465"/>
      <c r="P556" s="465"/>
      <c r="Q556" s="465"/>
      <c r="R556" s="564">
        <f t="shared" si="168"/>
        <v>45945</v>
      </c>
      <c r="S556" s="564">
        <f t="shared" si="168"/>
        <v>45945</v>
      </c>
      <c r="T556" s="564">
        <f t="shared" si="168"/>
        <v>45945</v>
      </c>
      <c r="U556" s="564">
        <f t="shared" si="168"/>
        <v>45945</v>
      </c>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3">
      <c r="A557" s="429"/>
      <c r="B557" s="438"/>
      <c r="C557" s="431">
        <f t="shared" si="169"/>
        <v>4</v>
      </c>
      <c r="D557" s="460"/>
      <c r="E557" s="518"/>
      <c r="F557" s="518"/>
      <c r="G557" s="460"/>
      <c r="H557" s="465"/>
      <c r="I557" s="481"/>
      <c r="J557" s="481" t="s">
        <v>709</v>
      </c>
      <c r="K557" s="465"/>
      <c r="L557" s="465"/>
      <c r="M557" s="465"/>
      <c r="N557" s="564">
        <f>DATE(YEAR(N554)+1,MONTH(N554),DAY(N554))</f>
        <v>45945</v>
      </c>
      <c r="O557" s="564">
        <f>DATE(YEAR(O554)+1,MONTH(O554),DAY(O554))</f>
        <v>45945</v>
      </c>
      <c r="P557" s="564">
        <f>DATE(YEAR(P554)+1,MONTH(P554),DAY(P554))</f>
        <v>45945</v>
      </c>
      <c r="Q557" s="564">
        <f>DATE(YEAR(Q554)+1,MONTH(Q554),DAY(Q554))</f>
        <v>45945</v>
      </c>
      <c r="R557" s="564">
        <f t="shared" si="168"/>
        <v>45945</v>
      </c>
      <c r="S557" s="564">
        <f t="shared" si="168"/>
        <v>45945</v>
      </c>
      <c r="T557" s="564">
        <f t="shared" si="168"/>
        <v>45945</v>
      </c>
      <c r="U557" s="564">
        <f t="shared" si="168"/>
        <v>45945</v>
      </c>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3" x14ac:dyDescent="0.3">
      <c r="A558" s="429"/>
      <c r="B558" s="438"/>
      <c r="C558" s="431">
        <f t="shared" si="169"/>
        <v>4</v>
      </c>
      <c r="D558" s="460"/>
      <c r="E558" s="518"/>
      <c r="F558" s="518"/>
      <c r="G558" s="460"/>
      <c r="H558" s="465"/>
      <c r="I558" s="481"/>
      <c r="J558" s="481" t="s">
        <v>710</v>
      </c>
      <c r="K558" s="465"/>
      <c r="L558" s="465"/>
      <c r="M558" s="465"/>
      <c r="N558" s="465"/>
      <c r="O558" s="465"/>
      <c r="P558" s="465"/>
      <c r="Q558" s="465"/>
      <c r="R558" s="564">
        <f t="shared" si="168"/>
        <v>45945</v>
      </c>
      <c r="S558" s="564">
        <f t="shared" si="168"/>
        <v>45945</v>
      </c>
      <c r="T558" s="564">
        <f t="shared" si="168"/>
        <v>45945</v>
      </c>
      <c r="U558" s="564">
        <f t="shared" si="168"/>
        <v>45945</v>
      </c>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3" x14ac:dyDescent="0.3">
      <c r="A559" s="429"/>
      <c r="B559" s="438"/>
      <c r="C559" s="431">
        <f t="shared" si="169"/>
        <v>4</v>
      </c>
      <c r="D559" s="460"/>
      <c r="E559" s="518"/>
      <c r="F559" s="518"/>
      <c r="G559" s="460"/>
      <c r="H559" s="465"/>
      <c r="I559" s="481">
        <v>7</v>
      </c>
      <c r="J559" s="481" t="s">
        <v>719</v>
      </c>
      <c r="K559" s="564">
        <f>DATE(YEAR(K556)+1,MONTH(K556),DAY(K556))</f>
        <v>46310</v>
      </c>
      <c r="L559" s="564">
        <f>DATE(YEAR(L556)+1,MONTH(L556),DAY(L556))</f>
        <v>46310</v>
      </c>
      <c r="M559" s="564">
        <f>DATE(YEAR(M556)+1,MONTH(M556),DAY(M556))</f>
        <v>46310</v>
      </c>
      <c r="N559" s="465"/>
      <c r="O559" s="465"/>
      <c r="P559" s="465"/>
      <c r="Q559" s="465"/>
      <c r="R559" s="564">
        <f t="shared" si="168"/>
        <v>46310</v>
      </c>
      <c r="S559" s="564">
        <f t="shared" si="168"/>
        <v>46310</v>
      </c>
      <c r="T559" s="564">
        <f t="shared" si="168"/>
        <v>46310</v>
      </c>
      <c r="U559" s="564">
        <f t="shared" si="168"/>
        <v>46310</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3" x14ac:dyDescent="0.3">
      <c r="A560" s="429"/>
      <c r="B560" s="438"/>
      <c r="C560" s="431">
        <f t="shared" si="169"/>
        <v>4</v>
      </c>
      <c r="D560" s="460"/>
      <c r="E560" s="518"/>
      <c r="F560" s="518"/>
      <c r="G560" s="460"/>
      <c r="H560" s="465"/>
      <c r="I560" s="481"/>
      <c r="J560" s="481" t="s">
        <v>709</v>
      </c>
      <c r="K560" s="465"/>
      <c r="L560" s="465"/>
      <c r="M560" s="465"/>
      <c r="N560" s="564">
        <f>DATE(YEAR(N557)+1,MONTH(N557),DAY(N557))</f>
        <v>46310</v>
      </c>
      <c r="O560" s="564">
        <f>DATE(YEAR(O557)+1,MONTH(O557),DAY(O557))</f>
        <v>46310</v>
      </c>
      <c r="P560" s="564">
        <f>DATE(YEAR(P557)+1,MONTH(P557),DAY(P557))</f>
        <v>46310</v>
      </c>
      <c r="Q560" s="564">
        <f>DATE(YEAR(Q557)+1,MONTH(Q557),DAY(Q557))</f>
        <v>46310</v>
      </c>
      <c r="R560" s="564">
        <f t="shared" si="168"/>
        <v>46310</v>
      </c>
      <c r="S560" s="564">
        <f t="shared" si="168"/>
        <v>46310</v>
      </c>
      <c r="T560" s="564">
        <f t="shared" si="168"/>
        <v>46310</v>
      </c>
      <c r="U560" s="564">
        <f t="shared" si="168"/>
        <v>46310</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3" x14ac:dyDescent="0.3">
      <c r="A561" s="429"/>
      <c r="B561" s="438"/>
      <c r="C561" s="431">
        <f t="shared" si="169"/>
        <v>4</v>
      </c>
      <c r="D561" s="460"/>
      <c r="E561" s="518"/>
      <c r="F561" s="518"/>
      <c r="G561" s="460"/>
      <c r="H561" s="465"/>
      <c r="I561" s="481"/>
      <c r="J561" s="481" t="s">
        <v>710</v>
      </c>
      <c r="K561" s="465"/>
      <c r="L561" s="465"/>
      <c r="M561" s="465"/>
      <c r="N561" s="465"/>
      <c r="O561" s="465"/>
      <c r="P561" s="465"/>
      <c r="Q561" s="465"/>
      <c r="R561" s="564">
        <f t="shared" si="168"/>
        <v>46310</v>
      </c>
      <c r="S561" s="564">
        <f t="shared" si="168"/>
        <v>46310</v>
      </c>
      <c r="T561" s="564">
        <f t="shared" si="168"/>
        <v>46310</v>
      </c>
      <c r="U561" s="564">
        <f t="shared" si="168"/>
        <v>46310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3" x14ac:dyDescent="0.3">
      <c r="A562" s="429"/>
      <c r="B562" s="438"/>
      <c r="C562" s="431">
        <f t="shared" si="169"/>
        <v>4</v>
      </c>
      <c r="D562" s="460"/>
      <c r="E562" s="518"/>
      <c r="F562" s="518"/>
      <c r="G562" s="460"/>
      <c r="H562" s="481" t="str">
        <f>H$253</f>
        <v>Win</v>
      </c>
      <c r="I562" s="481">
        <v>0</v>
      </c>
      <c r="J562" s="481" t="s">
        <v>719</v>
      </c>
      <c r="K562" s="602">
        <v>43845</v>
      </c>
      <c r="L562" s="602">
        <v>43845</v>
      </c>
      <c r="M562" s="602">
        <v>43845</v>
      </c>
      <c r="N562" s="465"/>
      <c r="O562" s="465"/>
      <c r="P562" s="465"/>
      <c r="Q562" s="465"/>
      <c r="R562" s="602">
        <v>43845</v>
      </c>
      <c r="S562" s="602">
        <v>43845</v>
      </c>
      <c r="T562" s="602">
        <v>43845</v>
      </c>
      <c r="U562" s="602">
        <v>43845</v>
      </c>
      <c r="V562" s="465"/>
      <c r="W562" s="465"/>
      <c r="X562" s="465" t="b">
        <f t="shared" ref="X562:AA564" si="170">R562&lt;(MAX(R$274:R$281)+MAX($I$320*R$320,$I$321*R$321,$I$322*R$322))</f>
        <v>0</v>
      </c>
      <c r="Y562" s="465" t="b">
        <f t="shared" si="170"/>
        <v>0</v>
      </c>
      <c r="Z562" s="465" t="b">
        <f t="shared" si="170"/>
        <v>0</v>
      </c>
      <c r="AA562" s="465" t="b">
        <f t="shared" si="170"/>
        <v>0</v>
      </c>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3" x14ac:dyDescent="0.3">
      <c r="A563" s="429"/>
      <c r="B563" s="438"/>
      <c r="C563" s="431">
        <f t="shared" si="169"/>
        <v>4</v>
      </c>
      <c r="D563" s="460"/>
      <c r="E563" s="518"/>
      <c r="F563" s="518"/>
      <c r="G563" s="460"/>
      <c r="H563" s="481"/>
      <c r="I563" s="481"/>
      <c r="J563" s="481" t="s">
        <v>709</v>
      </c>
      <c r="K563" s="465"/>
      <c r="L563" s="465"/>
      <c r="M563" s="465"/>
      <c r="N563" s="602">
        <v>43845</v>
      </c>
      <c r="O563" s="602">
        <v>43845</v>
      </c>
      <c r="P563" s="602">
        <v>43845</v>
      </c>
      <c r="Q563" s="602">
        <v>43845</v>
      </c>
      <c r="R563" s="602">
        <v>43845</v>
      </c>
      <c r="S563" s="602">
        <v>43845</v>
      </c>
      <c r="T563" s="602">
        <v>43845</v>
      </c>
      <c r="U563" s="602">
        <v>43845</v>
      </c>
      <c r="V563" s="465"/>
      <c r="W563" s="465"/>
      <c r="X563" s="465" t="b">
        <f t="shared" si="170"/>
        <v>0</v>
      </c>
      <c r="Y563" s="465" t="b">
        <f t="shared" si="170"/>
        <v>0</v>
      </c>
      <c r="Z563" s="465" t="b">
        <f t="shared" si="170"/>
        <v>0</v>
      </c>
      <c r="AA563" s="465" t="b">
        <f t="shared" si="170"/>
        <v>0</v>
      </c>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3" x14ac:dyDescent="0.3">
      <c r="A564" s="429"/>
      <c r="B564" s="438"/>
      <c r="C564" s="431">
        <f t="shared" si="169"/>
        <v>4</v>
      </c>
      <c r="D564" s="460"/>
      <c r="E564" s="518"/>
      <c r="F564" s="518"/>
      <c r="G564" s="460"/>
      <c r="H564" s="481"/>
      <c r="I564" s="481"/>
      <c r="J564" s="481" t="s">
        <v>710</v>
      </c>
      <c r="K564" s="465"/>
      <c r="L564" s="465"/>
      <c r="M564" s="465"/>
      <c r="N564" s="465"/>
      <c r="O564" s="465"/>
      <c r="P564" s="465"/>
      <c r="Q564" s="465"/>
      <c r="R564" s="602">
        <v>43845</v>
      </c>
      <c r="S564" s="602">
        <v>43845</v>
      </c>
      <c r="T564" s="602">
        <v>43845</v>
      </c>
      <c r="U564" s="602">
        <v>43845</v>
      </c>
      <c r="V564" s="465"/>
      <c r="W564" s="465"/>
      <c r="X564" s="465" t="b">
        <f t="shared" si="170"/>
        <v>0</v>
      </c>
      <c r="Y564" s="465" t="b">
        <f t="shared" si="170"/>
        <v>0</v>
      </c>
      <c r="Z564" s="465" t="b">
        <f t="shared" si="170"/>
        <v>0</v>
      </c>
      <c r="AA564" s="465" t="b">
        <f t="shared" si="170"/>
        <v>0</v>
      </c>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3">
      <c r="A565" s="429"/>
      <c r="B565" s="438"/>
      <c r="C565" s="431">
        <f t="shared" si="169"/>
        <v>4</v>
      </c>
      <c r="D565" s="460"/>
      <c r="E565" s="518"/>
      <c r="F565" s="518"/>
      <c r="G565" s="460"/>
      <c r="H565" s="465"/>
      <c r="I565" s="481">
        <v>1</v>
      </c>
      <c r="J565" s="481" t="s">
        <v>719</v>
      </c>
      <c r="K565" s="564">
        <f>DATE(YEAR(K562)+1,MONTH(K562),DAY(K562))</f>
        <v>44211</v>
      </c>
      <c r="L565" s="564">
        <f>DATE(YEAR(L562)+1,MONTH(L562),DAY(L562))</f>
        <v>44211</v>
      </c>
      <c r="M565" s="564">
        <f>DATE(YEAR(M562)+1,MONTH(M562),DAY(M562))</f>
        <v>44211</v>
      </c>
      <c r="N565" s="465"/>
      <c r="O565" s="465"/>
      <c r="P565" s="465"/>
      <c r="Q565" s="465"/>
      <c r="R565" s="564">
        <f t="shared" ref="R565:U565" si="171">DATE(YEAR(R562)+1,MONTH(R562),DAY(R562))</f>
        <v>44211</v>
      </c>
      <c r="S565" s="564">
        <f t="shared" si="171"/>
        <v>44211</v>
      </c>
      <c r="T565" s="564">
        <f t="shared" si="171"/>
        <v>44211</v>
      </c>
      <c r="U565" s="564">
        <f t="shared" si="171"/>
        <v>44211</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3" x14ac:dyDescent="0.3">
      <c r="A566" s="429"/>
      <c r="B566" s="438"/>
      <c r="C566" s="431">
        <f t="shared" si="169"/>
        <v>4</v>
      </c>
      <c r="D566" s="460"/>
      <c r="E566" s="518"/>
      <c r="F566" s="518"/>
      <c r="G566" s="460"/>
      <c r="H566" s="465"/>
      <c r="I566" s="481"/>
      <c r="J566" s="481" t="s">
        <v>709</v>
      </c>
      <c r="K566" s="465"/>
      <c r="L566" s="465"/>
      <c r="M566" s="465"/>
      <c r="N566" s="564">
        <f>DATE(YEAR(N563)+1,MONTH(N563),DAY(N563))</f>
        <v>44211</v>
      </c>
      <c r="O566" s="564">
        <f>DATE(YEAR(O563)+1,MONTH(O563),DAY(O563))</f>
        <v>44211</v>
      </c>
      <c r="P566" s="564">
        <f>DATE(YEAR(P563)+1,MONTH(P563),DAY(P563))</f>
        <v>44211</v>
      </c>
      <c r="Q566" s="564">
        <f>DATE(YEAR(Q563)+1,MONTH(Q563),DAY(Q563))</f>
        <v>44211</v>
      </c>
      <c r="R566" s="564">
        <f t="shared" ref="R566:U566" si="172">DATE(YEAR(R563)+1,MONTH(R563),DAY(R563))</f>
        <v>44211</v>
      </c>
      <c r="S566" s="564">
        <f t="shared" si="172"/>
        <v>44211</v>
      </c>
      <c r="T566" s="564">
        <f t="shared" si="172"/>
        <v>44211</v>
      </c>
      <c r="U566" s="564">
        <f t="shared" si="172"/>
        <v>44211</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3" x14ac:dyDescent="0.3">
      <c r="A567" s="429"/>
      <c r="B567" s="438"/>
      <c r="C567" s="431">
        <f t="shared" si="169"/>
        <v>4</v>
      </c>
      <c r="D567" s="460"/>
      <c r="E567" s="518"/>
      <c r="F567" s="518"/>
      <c r="G567" s="460"/>
      <c r="H567" s="465"/>
      <c r="I567" s="481"/>
      <c r="J567" s="481" t="s">
        <v>710</v>
      </c>
      <c r="K567" s="465"/>
      <c r="L567" s="465"/>
      <c r="M567" s="465"/>
      <c r="N567" s="465"/>
      <c r="O567" s="465"/>
      <c r="P567" s="465"/>
      <c r="Q567" s="465"/>
      <c r="R567" s="564">
        <f t="shared" ref="R567:U567" si="173">DATE(YEAR(R564)+1,MONTH(R564),DAY(R564))</f>
        <v>44211</v>
      </c>
      <c r="S567" s="564">
        <f t="shared" si="173"/>
        <v>44211</v>
      </c>
      <c r="T567" s="564">
        <f t="shared" si="173"/>
        <v>44211</v>
      </c>
      <c r="U567" s="564">
        <f t="shared" si="173"/>
        <v>44211</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3" x14ac:dyDescent="0.3">
      <c r="A568" s="429"/>
      <c r="B568" s="438"/>
      <c r="C568" s="431">
        <f t="shared" si="169"/>
        <v>4</v>
      </c>
      <c r="D568" s="460"/>
      <c r="E568" s="518"/>
      <c r="F568" s="518"/>
      <c r="G568" s="460"/>
      <c r="H568" s="465"/>
      <c r="I568" s="481">
        <v>2</v>
      </c>
      <c r="J568" s="481" t="s">
        <v>719</v>
      </c>
      <c r="K568" s="564">
        <f>DATE(YEAR(K565)+1,MONTH(K565),DAY(K565))</f>
        <v>44576</v>
      </c>
      <c r="L568" s="564">
        <f>DATE(YEAR(L565)+1,MONTH(L565),DAY(L565))</f>
        <v>44576</v>
      </c>
      <c r="M568" s="564">
        <f>DATE(YEAR(M565)+1,MONTH(M565),DAY(M565))</f>
        <v>44576</v>
      </c>
      <c r="N568" s="465"/>
      <c r="O568" s="465"/>
      <c r="P568" s="465"/>
      <c r="Q568" s="465"/>
      <c r="R568" s="564">
        <f t="shared" ref="R568:U568" si="174">DATE(YEAR(R565)+1,MONTH(R565),DAY(R565))</f>
        <v>44576</v>
      </c>
      <c r="S568" s="564">
        <f t="shared" si="174"/>
        <v>44576</v>
      </c>
      <c r="T568" s="564">
        <f t="shared" si="174"/>
        <v>44576</v>
      </c>
      <c r="U568" s="564">
        <f t="shared" si="174"/>
        <v>44576</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3" x14ac:dyDescent="0.3">
      <c r="A569" s="429"/>
      <c r="B569" s="438"/>
      <c r="C569" s="431">
        <f t="shared" si="169"/>
        <v>4</v>
      </c>
      <c r="D569" s="460"/>
      <c r="E569" s="518"/>
      <c r="F569" s="518"/>
      <c r="G569" s="460"/>
      <c r="H569" s="465"/>
      <c r="I569" s="481"/>
      <c r="J569" s="481" t="s">
        <v>709</v>
      </c>
      <c r="K569" s="465"/>
      <c r="L569" s="465"/>
      <c r="M569" s="465"/>
      <c r="N569" s="564">
        <f>DATE(YEAR(N566)+1,MONTH(N566),DAY(N566))</f>
        <v>44576</v>
      </c>
      <c r="O569" s="564">
        <f>DATE(YEAR(O566)+1,MONTH(O566),DAY(O566))</f>
        <v>44576</v>
      </c>
      <c r="P569" s="564">
        <f>DATE(YEAR(P566)+1,MONTH(P566),DAY(P566))</f>
        <v>44576</v>
      </c>
      <c r="Q569" s="564">
        <f>DATE(YEAR(Q566)+1,MONTH(Q566),DAY(Q566))</f>
        <v>44576</v>
      </c>
      <c r="R569" s="564">
        <f t="shared" ref="R569:U569" si="175">DATE(YEAR(R566)+1,MONTH(R566),DAY(R566))</f>
        <v>44576</v>
      </c>
      <c r="S569" s="564">
        <f t="shared" si="175"/>
        <v>44576</v>
      </c>
      <c r="T569" s="564">
        <f t="shared" si="175"/>
        <v>44576</v>
      </c>
      <c r="U569" s="564">
        <f t="shared" si="175"/>
        <v>44576</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3" x14ac:dyDescent="0.3">
      <c r="A570" s="429"/>
      <c r="B570" s="438"/>
      <c r="C570" s="431">
        <f t="shared" si="169"/>
        <v>4</v>
      </c>
      <c r="D570" s="460"/>
      <c r="E570" s="518"/>
      <c r="F570" s="518"/>
      <c r="G570" s="460"/>
      <c r="H570" s="465"/>
      <c r="I570" s="481"/>
      <c r="J570" s="481" t="s">
        <v>710</v>
      </c>
      <c r="K570" s="465"/>
      <c r="L570" s="465"/>
      <c r="M570" s="465"/>
      <c r="N570" s="465"/>
      <c r="O570" s="465"/>
      <c r="P570" s="465"/>
      <c r="Q570" s="465"/>
      <c r="R570" s="564">
        <f t="shared" ref="R570:U570" si="176">DATE(YEAR(R567)+1,MONTH(R567),DAY(R567))</f>
        <v>44576</v>
      </c>
      <c r="S570" s="564">
        <f t="shared" si="176"/>
        <v>44576</v>
      </c>
      <c r="T570" s="564">
        <f t="shared" si="176"/>
        <v>44576</v>
      </c>
      <c r="U570" s="564">
        <f t="shared" si="176"/>
        <v>44576</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3" x14ac:dyDescent="0.3">
      <c r="A571" s="429"/>
      <c r="B571" s="438"/>
      <c r="C571" s="431">
        <f t="shared" si="169"/>
        <v>4</v>
      </c>
      <c r="D571" s="460"/>
      <c r="E571" s="518"/>
      <c r="F571" s="518"/>
      <c r="G571" s="460"/>
      <c r="H571" s="465"/>
      <c r="I571" s="481">
        <v>3</v>
      </c>
      <c r="J571" s="481" t="s">
        <v>719</v>
      </c>
      <c r="K571" s="564">
        <f>DATE(YEAR(K568)+1,MONTH(K568),DAY(K568))</f>
        <v>44941</v>
      </c>
      <c r="L571" s="564">
        <f>DATE(YEAR(L568)+1,MONTH(L568),DAY(L568))</f>
        <v>44941</v>
      </c>
      <c r="M571" s="564">
        <f>DATE(YEAR(M568)+1,MONTH(M568),DAY(M568))</f>
        <v>44941</v>
      </c>
      <c r="N571" s="465"/>
      <c r="O571" s="465"/>
      <c r="P571" s="465"/>
      <c r="Q571" s="465"/>
      <c r="R571" s="564">
        <f t="shared" ref="R571:U571" si="177">DATE(YEAR(R568)+1,MONTH(R568),DAY(R568))</f>
        <v>44941</v>
      </c>
      <c r="S571" s="564">
        <f t="shared" si="177"/>
        <v>44941</v>
      </c>
      <c r="T571" s="564">
        <f t="shared" si="177"/>
        <v>44941</v>
      </c>
      <c r="U571" s="564">
        <f t="shared" si="177"/>
        <v>44941</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idden="1" outlineLevel="3" x14ac:dyDescent="0.3">
      <c r="A572" s="429"/>
      <c r="B572" s="438"/>
      <c r="C572" s="431">
        <f t="shared" si="169"/>
        <v>4</v>
      </c>
      <c r="D572" s="460"/>
      <c r="E572" s="518"/>
      <c r="F572" s="518"/>
      <c r="G572" s="460"/>
      <c r="H572" s="465"/>
      <c r="I572" s="481"/>
      <c r="J572" s="481" t="s">
        <v>709</v>
      </c>
      <c r="K572" s="465"/>
      <c r="L572" s="465"/>
      <c r="M572" s="465"/>
      <c r="N572" s="564">
        <f>DATE(YEAR(N569)+1,MONTH(N569),DAY(N569))</f>
        <v>44941</v>
      </c>
      <c r="O572" s="564">
        <f>DATE(YEAR(O569)+1,MONTH(O569),DAY(O569))</f>
        <v>44941</v>
      </c>
      <c r="P572" s="564">
        <f>DATE(YEAR(P569)+1,MONTH(P569),DAY(P569))</f>
        <v>44941</v>
      </c>
      <c r="Q572" s="564">
        <f>DATE(YEAR(Q569)+1,MONTH(Q569),DAY(Q569))</f>
        <v>44941</v>
      </c>
      <c r="R572" s="564">
        <f t="shared" ref="R572:U572" si="178">DATE(YEAR(R569)+1,MONTH(R569),DAY(R569))</f>
        <v>44941</v>
      </c>
      <c r="S572" s="564">
        <f t="shared" si="178"/>
        <v>44941</v>
      </c>
      <c r="T572" s="564">
        <f t="shared" si="178"/>
        <v>44941</v>
      </c>
      <c r="U572" s="564">
        <f t="shared" si="178"/>
        <v>44941</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hidden="1" outlineLevel="3" x14ac:dyDescent="0.3">
      <c r="A573" s="429"/>
      <c r="B573" s="438"/>
      <c r="C573" s="431">
        <f t="shared" si="169"/>
        <v>4</v>
      </c>
      <c r="D573" s="460"/>
      <c r="E573" s="518"/>
      <c r="F573" s="518"/>
      <c r="G573" s="460"/>
      <c r="H573" s="465"/>
      <c r="I573" s="481"/>
      <c r="J573" s="481" t="s">
        <v>710</v>
      </c>
      <c r="K573" s="465"/>
      <c r="L573" s="465"/>
      <c r="M573" s="465"/>
      <c r="N573" s="465"/>
      <c r="O573" s="465"/>
      <c r="P573" s="465"/>
      <c r="Q573" s="465"/>
      <c r="R573" s="564">
        <f t="shared" ref="R573:U573" si="179">DATE(YEAR(R570)+1,MONTH(R570),DAY(R570))</f>
        <v>44941</v>
      </c>
      <c r="S573" s="564">
        <f t="shared" si="179"/>
        <v>44941</v>
      </c>
      <c r="T573" s="564">
        <f t="shared" si="179"/>
        <v>44941</v>
      </c>
      <c r="U573" s="564">
        <f t="shared" si="179"/>
        <v>44941</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3">
      <c r="A574" s="429"/>
      <c r="B574" s="438"/>
      <c r="C574" s="431">
        <f t="shared" si="169"/>
        <v>4</v>
      </c>
      <c r="D574" s="460"/>
      <c r="E574" s="518"/>
      <c r="F574" s="518"/>
      <c r="G574" s="460"/>
      <c r="H574" s="465"/>
      <c r="I574" s="481">
        <v>4</v>
      </c>
      <c r="J574" s="481" t="s">
        <v>719</v>
      </c>
      <c r="K574" s="564">
        <f>DATE(YEAR(K571)+1,MONTH(K571),DAY(K571))</f>
        <v>45306</v>
      </c>
      <c r="L574" s="564">
        <f>DATE(YEAR(L571)+1,MONTH(L571),DAY(L571))</f>
        <v>45306</v>
      </c>
      <c r="M574" s="564">
        <f>DATE(YEAR(M571)+1,MONTH(M571),DAY(M571))</f>
        <v>45306</v>
      </c>
      <c r="N574" s="465"/>
      <c r="O574" s="465"/>
      <c r="P574" s="465"/>
      <c r="Q574" s="465"/>
      <c r="R574" s="564">
        <f t="shared" ref="R574:U574" si="180">DATE(YEAR(R571)+1,MONTH(R571),DAY(R571))</f>
        <v>45306</v>
      </c>
      <c r="S574" s="564">
        <f t="shared" si="180"/>
        <v>45306</v>
      </c>
      <c r="T574" s="564">
        <f t="shared" si="180"/>
        <v>45306</v>
      </c>
      <c r="U574" s="564">
        <f t="shared" si="180"/>
        <v>45306</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3">
      <c r="A575" s="429"/>
      <c r="B575" s="438"/>
      <c r="C575" s="431">
        <f t="shared" si="169"/>
        <v>4</v>
      </c>
      <c r="D575" s="460"/>
      <c r="E575" s="518"/>
      <c r="F575" s="518"/>
      <c r="G575" s="460"/>
      <c r="H575" s="465"/>
      <c r="I575" s="481"/>
      <c r="J575" s="481" t="s">
        <v>709</v>
      </c>
      <c r="K575" s="465"/>
      <c r="L575" s="465"/>
      <c r="M575" s="465"/>
      <c r="N575" s="564">
        <f>DATE(YEAR(N572)+1,MONTH(N572),DAY(N572))</f>
        <v>45306</v>
      </c>
      <c r="O575" s="564">
        <f>DATE(YEAR(O572)+1,MONTH(O572),DAY(O572))</f>
        <v>45306</v>
      </c>
      <c r="P575" s="564">
        <f>DATE(YEAR(P572)+1,MONTH(P572),DAY(P572))</f>
        <v>45306</v>
      </c>
      <c r="Q575" s="564">
        <f>DATE(YEAR(Q572)+1,MONTH(Q572),DAY(Q572))</f>
        <v>45306</v>
      </c>
      <c r="R575" s="564">
        <f t="shared" ref="R575:U575" si="181">DATE(YEAR(R572)+1,MONTH(R572),DAY(R572))</f>
        <v>45306</v>
      </c>
      <c r="S575" s="564">
        <f t="shared" si="181"/>
        <v>45306</v>
      </c>
      <c r="T575" s="564">
        <f t="shared" si="181"/>
        <v>45306</v>
      </c>
      <c r="U575" s="564">
        <f t="shared" si="181"/>
        <v>45306</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3">
      <c r="A576" s="429"/>
      <c r="B576" s="438"/>
      <c r="C576" s="431">
        <f t="shared" si="169"/>
        <v>4</v>
      </c>
      <c r="D576" s="460"/>
      <c r="E576" s="518"/>
      <c r="F576" s="518"/>
      <c r="G576" s="460"/>
      <c r="H576" s="465"/>
      <c r="I576" s="481"/>
      <c r="J576" s="481" t="s">
        <v>710</v>
      </c>
      <c r="K576" s="465"/>
      <c r="L576" s="465"/>
      <c r="M576" s="465"/>
      <c r="N576" s="465"/>
      <c r="O576" s="465"/>
      <c r="P576" s="465"/>
      <c r="Q576" s="465"/>
      <c r="R576" s="564">
        <f t="shared" ref="R576:U576" si="182">DATE(YEAR(R573)+1,MONTH(R573),DAY(R573))</f>
        <v>45306</v>
      </c>
      <c r="S576" s="564">
        <f t="shared" si="182"/>
        <v>45306</v>
      </c>
      <c r="T576" s="564">
        <f t="shared" si="182"/>
        <v>45306</v>
      </c>
      <c r="U576" s="564">
        <f t="shared" si="182"/>
        <v>45306</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3">
      <c r="A577" s="429"/>
      <c r="B577" s="438"/>
      <c r="C577" s="431">
        <f t="shared" ref="C577:C585" si="183">INT($C$233)+3</f>
        <v>4</v>
      </c>
      <c r="D577" s="460"/>
      <c r="E577" s="518"/>
      <c r="F577" s="518"/>
      <c r="G577" s="460"/>
      <c r="H577" s="465"/>
      <c r="I577" s="481">
        <v>5</v>
      </c>
      <c r="J577" s="481" t="s">
        <v>719</v>
      </c>
      <c r="K577" s="564">
        <f>DATE(YEAR(K574)+1,MONTH(K574),DAY(K574))</f>
        <v>45672</v>
      </c>
      <c r="L577" s="564">
        <f>DATE(YEAR(L574)+1,MONTH(L574),DAY(L574))</f>
        <v>45672</v>
      </c>
      <c r="M577" s="564">
        <f>DATE(YEAR(M574)+1,MONTH(M574),DAY(M574))</f>
        <v>45672</v>
      </c>
      <c r="N577" s="465"/>
      <c r="O577" s="465"/>
      <c r="P577" s="465"/>
      <c r="Q577" s="465"/>
      <c r="R577" s="564">
        <f t="shared" ref="R577:U577" si="184">DATE(YEAR(R574)+1,MONTH(R574),DAY(R574))</f>
        <v>45672</v>
      </c>
      <c r="S577" s="564">
        <f t="shared" si="184"/>
        <v>45672</v>
      </c>
      <c r="T577" s="564">
        <f t="shared" si="184"/>
        <v>45672</v>
      </c>
      <c r="U577" s="564">
        <f t="shared" si="184"/>
        <v>45672</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3">
      <c r="A578" s="429"/>
      <c r="B578" s="438"/>
      <c r="C578" s="431">
        <f t="shared" si="183"/>
        <v>4</v>
      </c>
      <c r="D578" s="460"/>
      <c r="E578" s="518"/>
      <c r="F578" s="518"/>
      <c r="G578" s="460"/>
      <c r="H578" s="465"/>
      <c r="I578" s="481"/>
      <c r="J578" s="481" t="s">
        <v>709</v>
      </c>
      <c r="K578" s="465"/>
      <c r="L578" s="465"/>
      <c r="M578" s="465"/>
      <c r="N578" s="564">
        <f>DATE(YEAR(N575)+1,MONTH(N575),DAY(N575))</f>
        <v>45672</v>
      </c>
      <c r="O578" s="564">
        <f>DATE(YEAR(O575)+1,MONTH(O575),DAY(O575))</f>
        <v>45672</v>
      </c>
      <c r="P578" s="564">
        <f>DATE(YEAR(P575)+1,MONTH(P575),DAY(P575))</f>
        <v>45672</v>
      </c>
      <c r="Q578" s="564">
        <f>DATE(YEAR(Q575)+1,MONTH(Q575),DAY(Q575))</f>
        <v>45672</v>
      </c>
      <c r="R578" s="564">
        <f t="shared" ref="R578:U578" si="185">DATE(YEAR(R575)+1,MONTH(R575),DAY(R575))</f>
        <v>45672</v>
      </c>
      <c r="S578" s="564">
        <f t="shared" si="185"/>
        <v>45672</v>
      </c>
      <c r="T578" s="564">
        <f t="shared" si="185"/>
        <v>45672</v>
      </c>
      <c r="U578" s="564">
        <f t="shared" si="185"/>
        <v>45672</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3">
      <c r="A579" s="429"/>
      <c r="B579" s="438"/>
      <c r="C579" s="431">
        <f t="shared" si="183"/>
        <v>4</v>
      </c>
      <c r="D579" s="460"/>
      <c r="E579" s="518"/>
      <c r="F579" s="518"/>
      <c r="G579" s="460"/>
      <c r="H579" s="465"/>
      <c r="I579" s="481"/>
      <c r="J579" s="481" t="s">
        <v>710</v>
      </c>
      <c r="K579" s="465"/>
      <c r="L579" s="465"/>
      <c r="M579" s="465"/>
      <c r="N579" s="465"/>
      <c r="O579" s="465"/>
      <c r="P579" s="465"/>
      <c r="Q579" s="465"/>
      <c r="R579" s="564">
        <f t="shared" ref="R579:U579" si="186">DATE(YEAR(R576)+1,MONTH(R576),DAY(R576))</f>
        <v>45672</v>
      </c>
      <c r="S579" s="564">
        <f t="shared" si="186"/>
        <v>45672</v>
      </c>
      <c r="T579" s="564">
        <f t="shared" si="186"/>
        <v>45672</v>
      </c>
      <c r="U579" s="564">
        <f t="shared" si="186"/>
        <v>45672</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3">
      <c r="A580" s="429"/>
      <c r="B580" s="438"/>
      <c r="C580" s="431">
        <f t="shared" si="183"/>
        <v>4</v>
      </c>
      <c r="D580" s="460"/>
      <c r="E580" s="518"/>
      <c r="F580" s="518"/>
      <c r="G580" s="460"/>
      <c r="H580" s="465"/>
      <c r="I580" s="481">
        <v>6</v>
      </c>
      <c r="J580" s="481" t="s">
        <v>719</v>
      </c>
      <c r="K580" s="564">
        <f>DATE(YEAR(K577)+1,MONTH(K577),DAY(K577))</f>
        <v>46037</v>
      </c>
      <c r="L580" s="564">
        <f>DATE(YEAR(L577)+1,MONTH(L577),DAY(L577))</f>
        <v>46037</v>
      </c>
      <c r="M580" s="564">
        <f>DATE(YEAR(M577)+1,MONTH(M577),DAY(M577))</f>
        <v>46037</v>
      </c>
      <c r="N580" s="465"/>
      <c r="O580" s="465"/>
      <c r="P580" s="465"/>
      <c r="Q580" s="465"/>
      <c r="R580" s="564">
        <f t="shared" ref="R580:U580" si="187">DATE(YEAR(R577)+1,MONTH(R577),DAY(R577))</f>
        <v>46037</v>
      </c>
      <c r="S580" s="564">
        <f t="shared" si="187"/>
        <v>46037</v>
      </c>
      <c r="T580" s="564">
        <f t="shared" si="187"/>
        <v>46037</v>
      </c>
      <c r="U580" s="564">
        <f t="shared" si="187"/>
        <v>46037</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3">
      <c r="A581" s="429"/>
      <c r="B581" s="438"/>
      <c r="C581" s="431">
        <f t="shared" si="183"/>
        <v>4</v>
      </c>
      <c r="D581" s="460"/>
      <c r="E581" s="518"/>
      <c r="F581" s="518"/>
      <c r="G581" s="460"/>
      <c r="H581" s="465"/>
      <c r="I581" s="481"/>
      <c r="J581" s="481" t="s">
        <v>709</v>
      </c>
      <c r="K581" s="465"/>
      <c r="L581" s="465"/>
      <c r="M581" s="465"/>
      <c r="N581" s="564">
        <f>DATE(YEAR(N578)+1,MONTH(N578),DAY(N578))</f>
        <v>46037</v>
      </c>
      <c r="O581" s="564">
        <f>DATE(YEAR(O578)+1,MONTH(O578),DAY(O578))</f>
        <v>46037</v>
      </c>
      <c r="P581" s="564">
        <f>DATE(YEAR(P578)+1,MONTH(P578),DAY(P578))</f>
        <v>46037</v>
      </c>
      <c r="Q581" s="564">
        <f>DATE(YEAR(Q578)+1,MONTH(Q578),DAY(Q578))</f>
        <v>46037</v>
      </c>
      <c r="R581" s="564">
        <f t="shared" ref="R581:U581" si="188">DATE(YEAR(R578)+1,MONTH(R578),DAY(R578))</f>
        <v>46037</v>
      </c>
      <c r="S581" s="564">
        <f t="shared" si="188"/>
        <v>46037</v>
      </c>
      <c r="T581" s="564">
        <f t="shared" si="188"/>
        <v>46037</v>
      </c>
      <c r="U581" s="564">
        <f t="shared" si="188"/>
        <v>46037</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3">
      <c r="A582" s="429"/>
      <c r="B582" s="438"/>
      <c r="C582" s="431">
        <f t="shared" si="183"/>
        <v>4</v>
      </c>
      <c r="D582" s="460"/>
      <c r="E582" s="518"/>
      <c r="F582" s="518"/>
      <c r="G582" s="460"/>
      <c r="H582" s="465"/>
      <c r="I582" s="481"/>
      <c r="J582" s="481" t="s">
        <v>710</v>
      </c>
      <c r="K582" s="465"/>
      <c r="L582" s="465"/>
      <c r="M582" s="465"/>
      <c r="N582" s="465"/>
      <c r="O582" s="465"/>
      <c r="P582" s="465"/>
      <c r="Q582" s="465"/>
      <c r="R582" s="564">
        <f t="shared" ref="R582:U582" si="189">DATE(YEAR(R579)+1,MONTH(R579),DAY(R579))</f>
        <v>46037</v>
      </c>
      <c r="S582" s="564">
        <f t="shared" si="189"/>
        <v>46037</v>
      </c>
      <c r="T582" s="564">
        <f t="shared" si="189"/>
        <v>46037</v>
      </c>
      <c r="U582" s="564">
        <f t="shared" si="189"/>
        <v>46037</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3">
      <c r="A583" s="429"/>
      <c r="B583" s="438"/>
      <c r="C583" s="431">
        <f t="shared" si="183"/>
        <v>4</v>
      </c>
      <c r="D583" s="460"/>
      <c r="E583" s="518"/>
      <c r="F583" s="518"/>
      <c r="G583" s="460"/>
      <c r="H583" s="465"/>
      <c r="I583" s="481">
        <v>7</v>
      </c>
      <c r="J583" s="481" t="s">
        <v>719</v>
      </c>
      <c r="K583" s="564">
        <f>DATE(YEAR(K580)+1,MONTH(K580),DAY(K580))</f>
        <v>46402</v>
      </c>
      <c r="L583" s="564">
        <f>DATE(YEAR(L580)+1,MONTH(L580),DAY(L580))</f>
        <v>46402</v>
      </c>
      <c r="M583" s="564">
        <f>DATE(YEAR(M580)+1,MONTH(M580),DAY(M580))</f>
        <v>46402</v>
      </c>
      <c r="N583" s="465"/>
      <c r="O583" s="465"/>
      <c r="P583" s="465"/>
      <c r="Q583" s="465"/>
      <c r="R583" s="564">
        <f t="shared" ref="R583:U583" si="190">DATE(YEAR(R580)+1,MONTH(R580),DAY(R580))</f>
        <v>46402</v>
      </c>
      <c r="S583" s="564">
        <f t="shared" si="190"/>
        <v>46402</v>
      </c>
      <c r="T583" s="564">
        <f t="shared" si="190"/>
        <v>46402</v>
      </c>
      <c r="U583" s="564">
        <f t="shared" si="190"/>
        <v>46402</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3">
      <c r="A584" s="429"/>
      <c r="B584" s="438"/>
      <c r="C584" s="431">
        <f t="shared" si="183"/>
        <v>4</v>
      </c>
      <c r="D584" s="460"/>
      <c r="E584" s="518"/>
      <c r="F584" s="518"/>
      <c r="G584" s="460"/>
      <c r="H584" s="465"/>
      <c r="I584" s="481"/>
      <c r="J584" s="481" t="s">
        <v>709</v>
      </c>
      <c r="K584" s="465"/>
      <c r="L584" s="465"/>
      <c r="M584" s="465"/>
      <c r="N584" s="564">
        <f>DATE(YEAR(N581)+1,MONTH(N581),DAY(N581))</f>
        <v>46402</v>
      </c>
      <c r="O584" s="564">
        <f>DATE(YEAR(O581)+1,MONTH(O581),DAY(O581))</f>
        <v>46402</v>
      </c>
      <c r="P584" s="564">
        <f>DATE(YEAR(P581)+1,MONTH(P581),DAY(P581))</f>
        <v>46402</v>
      </c>
      <c r="Q584" s="564">
        <f>DATE(YEAR(Q581)+1,MONTH(Q581),DAY(Q581))</f>
        <v>46402</v>
      </c>
      <c r="R584" s="564">
        <f t="shared" ref="R584:U584" si="191">DATE(YEAR(R581)+1,MONTH(R581),DAY(R581))</f>
        <v>46402</v>
      </c>
      <c r="S584" s="564">
        <f t="shared" si="191"/>
        <v>46402</v>
      </c>
      <c r="T584" s="564">
        <f t="shared" si="191"/>
        <v>46402</v>
      </c>
      <c r="U584" s="564">
        <f t="shared" si="191"/>
        <v>46402</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3">
      <c r="A585" s="429"/>
      <c r="B585" s="438"/>
      <c r="C585" s="431">
        <f t="shared" si="183"/>
        <v>4</v>
      </c>
      <c r="D585" s="460"/>
      <c r="E585" s="518"/>
      <c r="F585" s="518"/>
      <c r="G585" s="460"/>
      <c r="H585" s="465"/>
      <c r="I585" s="481"/>
      <c r="J585" s="481" t="s">
        <v>710</v>
      </c>
      <c r="K585" s="465"/>
      <c r="L585" s="465"/>
      <c r="M585" s="465"/>
      <c r="N585" s="465"/>
      <c r="O585" s="465"/>
      <c r="P585" s="465"/>
      <c r="Q585" s="465"/>
      <c r="R585" s="564">
        <f t="shared" ref="R585:U585" si="192">DATE(YEAR(R582)+1,MONTH(R582),DAY(R582))</f>
        <v>46402</v>
      </c>
      <c r="S585" s="564">
        <f t="shared" si="192"/>
        <v>46402</v>
      </c>
      <c r="T585" s="564">
        <f t="shared" si="192"/>
        <v>46402</v>
      </c>
      <c r="U585" s="564">
        <f t="shared" si="192"/>
        <v>46402</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3">
      <c r="A586" s="429"/>
      <c r="B586" s="438"/>
      <c r="C586" s="431">
        <f t="shared" si="169"/>
        <v>4</v>
      </c>
      <c r="D586" s="460"/>
      <c r="E586" s="518"/>
      <c r="F586" s="518"/>
      <c r="G586" s="460"/>
      <c r="H586" s="481" t="str">
        <f>H$254</f>
        <v>Spr</v>
      </c>
      <c r="I586" s="481">
        <v>0</v>
      </c>
      <c r="J586" s="481" t="s">
        <v>719</v>
      </c>
      <c r="K586" s="602">
        <v>43845</v>
      </c>
      <c r="L586" s="602">
        <v>43845</v>
      </c>
      <c r="M586" s="602">
        <v>43845</v>
      </c>
      <c r="N586" s="465"/>
      <c r="O586" s="465"/>
      <c r="P586" s="465"/>
      <c r="Q586" s="465"/>
      <c r="R586" s="602">
        <v>43845</v>
      </c>
      <c r="S586" s="602">
        <v>43845</v>
      </c>
      <c r="T586" s="602">
        <v>43845</v>
      </c>
      <c r="U586" s="602">
        <v>43845</v>
      </c>
      <c r="V586" s="465"/>
      <c r="W586" s="465"/>
      <c r="X586" s="465" t="b">
        <f t="shared" ref="X586:AA588" si="193">R586&lt;(MAX(R$274:R$281)+MAX($I$320*R$320,$I$321*R$321,$I$322*R$322))</f>
        <v>0</v>
      </c>
      <c r="Y586" s="465" t="b">
        <f t="shared" si="193"/>
        <v>0</v>
      </c>
      <c r="Z586" s="465" t="b">
        <f t="shared" si="193"/>
        <v>0</v>
      </c>
      <c r="AA586" s="465" t="b">
        <f t="shared" si="193"/>
        <v>0</v>
      </c>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3">
      <c r="A587" s="429"/>
      <c r="B587" s="438"/>
      <c r="C587" s="431">
        <f t="shared" si="169"/>
        <v>4</v>
      </c>
      <c r="D587" s="460"/>
      <c r="E587" s="518"/>
      <c r="F587" s="518"/>
      <c r="G587" s="460"/>
      <c r="H587" s="481"/>
      <c r="I587" s="481"/>
      <c r="J587" s="481" t="s">
        <v>709</v>
      </c>
      <c r="K587" s="465"/>
      <c r="L587" s="465"/>
      <c r="M587" s="465"/>
      <c r="N587" s="602">
        <v>43845</v>
      </c>
      <c r="O587" s="602">
        <v>43845</v>
      </c>
      <c r="P587" s="602">
        <v>43845</v>
      </c>
      <c r="Q587" s="602">
        <v>43845</v>
      </c>
      <c r="R587" s="602">
        <v>43845</v>
      </c>
      <c r="S587" s="602">
        <v>43845</v>
      </c>
      <c r="T587" s="602">
        <v>43845</v>
      </c>
      <c r="U587" s="602">
        <v>43845</v>
      </c>
      <c r="V587" s="465"/>
      <c r="W587" s="465"/>
      <c r="X587" s="465" t="b">
        <f t="shared" si="193"/>
        <v>0</v>
      </c>
      <c r="Y587" s="465" t="b">
        <f t="shared" si="193"/>
        <v>0</v>
      </c>
      <c r="Z587" s="465" t="b">
        <f t="shared" si="193"/>
        <v>0</v>
      </c>
      <c r="AA587" s="465" t="b">
        <f t="shared" si="193"/>
        <v>0</v>
      </c>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3">
      <c r="A588" s="429"/>
      <c r="B588" s="438"/>
      <c r="C588" s="431">
        <f t="shared" si="169"/>
        <v>4</v>
      </c>
      <c r="D588" s="460"/>
      <c r="E588" s="518"/>
      <c r="F588" s="518"/>
      <c r="G588" s="460"/>
      <c r="H588" s="481"/>
      <c r="I588" s="481"/>
      <c r="J588" s="481" t="s">
        <v>710</v>
      </c>
      <c r="K588" s="465"/>
      <c r="L588" s="465"/>
      <c r="M588" s="465"/>
      <c r="N588" s="465"/>
      <c r="O588" s="465"/>
      <c r="P588" s="465"/>
      <c r="Q588" s="465"/>
      <c r="R588" s="602">
        <v>43845</v>
      </c>
      <c r="S588" s="602">
        <v>43845</v>
      </c>
      <c r="T588" s="602">
        <v>43845</v>
      </c>
      <c r="U588" s="602">
        <v>43845</v>
      </c>
      <c r="V588" s="465"/>
      <c r="W588" s="465"/>
      <c r="X588" s="465" t="b">
        <f t="shared" si="193"/>
        <v>0</v>
      </c>
      <c r="Y588" s="465" t="b">
        <f t="shared" si="193"/>
        <v>0</v>
      </c>
      <c r="Z588" s="465" t="b">
        <f t="shared" si="193"/>
        <v>0</v>
      </c>
      <c r="AA588" s="465" t="b">
        <f t="shared" si="193"/>
        <v>0</v>
      </c>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3">
      <c r="A589" s="429"/>
      <c r="B589" s="438"/>
      <c r="C589" s="431">
        <f t="shared" si="169"/>
        <v>4</v>
      </c>
      <c r="D589" s="460"/>
      <c r="E589" s="518"/>
      <c r="F589" s="518"/>
      <c r="G589" s="460"/>
      <c r="H589" s="465"/>
      <c r="I589" s="481">
        <v>1</v>
      </c>
      <c r="J589" s="481" t="s">
        <v>719</v>
      </c>
      <c r="K589" s="564">
        <f>DATE(YEAR(K586)+1,MONTH(K586),DAY(K586))</f>
        <v>44211</v>
      </c>
      <c r="L589" s="564">
        <f>DATE(YEAR(L586)+1,MONTH(L586),DAY(L586))</f>
        <v>44211</v>
      </c>
      <c r="M589" s="564">
        <f>DATE(YEAR(M586)+1,MONTH(M586),DAY(M586))</f>
        <v>44211</v>
      </c>
      <c r="N589" s="465"/>
      <c r="O589" s="465"/>
      <c r="P589" s="465"/>
      <c r="Q589" s="465"/>
      <c r="R589" s="564">
        <f t="shared" ref="R589:U609" si="194">DATE(YEAR(R586)+1,MONTH(R586),DAY(R586))</f>
        <v>44211</v>
      </c>
      <c r="S589" s="564">
        <f t="shared" si="194"/>
        <v>44211</v>
      </c>
      <c r="T589" s="564">
        <f t="shared" si="194"/>
        <v>44211</v>
      </c>
      <c r="U589" s="564">
        <f t="shared" si="194"/>
        <v>44211</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3">
      <c r="A590" s="429"/>
      <c r="B590" s="438"/>
      <c r="C590" s="431">
        <f t="shared" si="169"/>
        <v>4</v>
      </c>
      <c r="D590" s="460"/>
      <c r="E590" s="518"/>
      <c r="F590" s="518"/>
      <c r="G590" s="460"/>
      <c r="H590" s="465"/>
      <c r="I590" s="481"/>
      <c r="J590" s="481" t="s">
        <v>709</v>
      </c>
      <c r="K590" s="465"/>
      <c r="L590" s="465"/>
      <c r="M590" s="465"/>
      <c r="N590" s="564">
        <f>DATE(YEAR(N587)+1,MONTH(N587),DAY(N587))</f>
        <v>44211</v>
      </c>
      <c r="O590" s="564">
        <f>DATE(YEAR(O587)+1,MONTH(O587),DAY(O587))</f>
        <v>44211</v>
      </c>
      <c r="P590" s="564">
        <f>DATE(YEAR(P587)+1,MONTH(P587),DAY(P587))</f>
        <v>44211</v>
      </c>
      <c r="Q590" s="564">
        <f>DATE(YEAR(Q587)+1,MONTH(Q587),DAY(Q587))</f>
        <v>44211</v>
      </c>
      <c r="R590" s="564">
        <f t="shared" si="194"/>
        <v>44211</v>
      </c>
      <c r="S590" s="564">
        <f t="shared" si="194"/>
        <v>44211</v>
      </c>
      <c r="T590" s="564">
        <f t="shared" si="194"/>
        <v>44211</v>
      </c>
      <c r="U590" s="564">
        <f t="shared" si="194"/>
        <v>44211</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3">
      <c r="A591" s="429"/>
      <c r="B591" s="438"/>
      <c r="C591" s="431">
        <f t="shared" si="169"/>
        <v>4</v>
      </c>
      <c r="D591" s="460"/>
      <c r="E591" s="518"/>
      <c r="F591" s="518"/>
      <c r="G591" s="460"/>
      <c r="H591" s="465"/>
      <c r="I591" s="481"/>
      <c r="J591" s="481" t="s">
        <v>710</v>
      </c>
      <c r="K591" s="465"/>
      <c r="L591" s="465"/>
      <c r="M591" s="465"/>
      <c r="N591" s="465"/>
      <c r="O591" s="465"/>
      <c r="P591" s="465"/>
      <c r="Q591" s="465"/>
      <c r="R591" s="564">
        <f t="shared" si="194"/>
        <v>44211</v>
      </c>
      <c r="S591" s="564">
        <f t="shared" si="194"/>
        <v>44211</v>
      </c>
      <c r="T591" s="564">
        <f t="shared" si="194"/>
        <v>44211</v>
      </c>
      <c r="U591" s="564">
        <f t="shared" si="194"/>
        <v>44211</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3">
      <c r="A592" s="429"/>
      <c r="B592" s="438"/>
      <c r="C592" s="431">
        <f t="shared" si="169"/>
        <v>4</v>
      </c>
      <c r="D592" s="460"/>
      <c r="E592" s="518"/>
      <c r="F592" s="518"/>
      <c r="G592" s="460"/>
      <c r="H592" s="465"/>
      <c r="I592" s="481">
        <v>2</v>
      </c>
      <c r="J592" s="481" t="s">
        <v>719</v>
      </c>
      <c r="K592" s="564">
        <f>DATE(YEAR(K589)+1,MONTH(K589),DAY(K589))</f>
        <v>44576</v>
      </c>
      <c r="L592" s="564">
        <f>DATE(YEAR(L589)+1,MONTH(L589),DAY(L589))</f>
        <v>44576</v>
      </c>
      <c r="M592" s="564">
        <f>DATE(YEAR(M589)+1,MONTH(M589),DAY(M589))</f>
        <v>44576</v>
      </c>
      <c r="N592" s="465"/>
      <c r="O592" s="465"/>
      <c r="P592" s="465"/>
      <c r="Q592" s="465"/>
      <c r="R592" s="564">
        <f t="shared" si="194"/>
        <v>44576</v>
      </c>
      <c r="S592" s="564">
        <f t="shared" si="194"/>
        <v>44576</v>
      </c>
      <c r="T592" s="564">
        <f t="shared" si="194"/>
        <v>44576</v>
      </c>
      <c r="U592" s="564">
        <f t="shared" si="194"/>
        <v>44576</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3">
      <c r="A593" s="429"/>
      <c r="B593" s="438"/>
      <c r="C593" s="431">
        <f t="shared" si="169"/>
        <v>4</v>
      </c>
      <c r="D593" s="460"/>
      <c r="E593" s="518"/>
      <c r="F593" s="518"/>
      <c r="G593" s="460"/>
      <c r="H593" s="465"/>
      <c r="I593" s="481"/>
      <c r="J593" s="481" t="s">
        <v>709</v>
      </c>
      <c r="K593" s="465"/>
      <c r="L593" s="465"/>
      <c r="M593" s="465"/>
      <c r="N593" s="564">
        <f>DATE(YEAR(N590)+1,MONTH(N590),DAY(N590))</f>
        <v>44576</v>
      </c>
      <c r="O593" s="564">
        <f>DATE(YEAR(O590)+1,MONTH(O590),DAY(O590))</f>
        <v>44576</v>
      </c>
      <c r="P593" s="564">
        <f>DATE(YEAR(P590)+1,MONTH(P590),DAY(P590))</f>
        <v>44576</v>
      </c>
      <c r="Q593" s="564">
        <f>DATE(YEAR(Q590)+1,MONTH(Q590),DAY(Q590))</f>
        <v>44576</v>
      </c>
      <c r="R593" s="564">
        <f t="shared" si="194"/>
        <v>44576</v>
      </c>
      <c r="S593" s="564">
        <f t="shared" si="194"/>
        <v>44576</v>
      </c>
      <c r="T593" s="564">
        <f t="shared" si="194"/>
        <v>44576</v>
      </c>
      <c r="U593" s="564">
        <f t="shared" si="194"/>
        <v>44576</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3">
      <c r="A594" s="429"/>
      <c r="B594" s="438"/>
      <c r="C594" s="431">
        <f t="shared" si="169"/>
        <v>4</v>
      </c>
      <c r="D594" s="460"/>
      <c r="E594" s="518"/>
      <c r="F594" s="518"/>
      <c r="G594" s="460"/>
      <c r="H594" s="465"/>
      <c r="I594" s="481"/>
      <c r="J594" s="481" t="s">
        <v>710</v>
      </c>
      <c r="K594" s="465"/>
      <c r="L594" s="465"/>
      <c r="M594" s="465"/>
      <c r="N594" s="465"/>
      <c r="O594" s="465"/>
      <c r="P594" s="465"/>
      <c r="Q594" s="465"/>
      <c r="R594" s="564">
        <f t="shared" si="194"/>
        <v>44576</v>
      </c>
      <c r="S594" s="564">
        <f t="shared" si="194"/>
        <v>44576</v>
      </c>
      <c r="T594" s="564">
        <f t="shared" si="194"/>
        <v>44576</v>
      </c>
      <c r="U594" s="564">
        <f t="shared" si="194"/>
        <v>44576</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3">
      <c r="A595" s="429"/>
      <c r="B595" s="438"/>
      <c r="C595" s="431">
        <f t="shared" si="169"/>
        <v>4</v>
      </c>
      <c r="D595" s="460"/>
      <c r="E595" s="518"/>
      <c r="F595" s="518"/>
      <c r="G595" s="460"/>
      <c r="H595" s="465"/>
      <c r="I595" s="481">
        <v>3</v>
      </c>
      <c r="J595" s="481" t="s">
        <v>719</v>
      </c>
      <c r="K595" s="564">
        <f>DATE(YEAR(K592)+1,MONTH(K592),DAY(K592))</f>
        <v>44941</v>
      </c>
      <c r="L595" s="564">
        <f>DATE(YEAR(L592)+1,MONTH(L592),DAY(L592))</f>
        <v>44941</v>
      </c>
      <c r="M595" s="564">
        <f>DATE(YEAR(M592)+1,MONTH(M592),DAY(M592))</f>
        <v>44941</v>
      </c>
      <c r="N595" s="465"/>
      <c r="O595" s="465"/>
      <c r="P595" s="465"/>
      <c r="Q595" s="465"/>
      <c r="R595" s="564">
        <f t="shared" si="194"/>
        <v>44941</v>
      </c>
      <c r="S595" s="564">
        <f t="shared" si="194"/>
        <v>44941</v>
      </c>
      <c r="T595" s="564">
        <f t="shared" si="194"/>
        <v>44941</v>
      </c>
      <c r="U595" s="564">
        <f t="shared" si="194"/>
        <v>44941</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3">
      <c r="A596" s="429"/>
      <c r="B596" s="438"/>
      <c r="C596" s="431">
        <f t="shared" si="169"/>
        <v>4</v>
      </c>
      <c r="D596" s="460"/>
      <c r="E596" s="518"/>
      <c r="F596" s="518"/>
      <c r="G596" s="460"/>
      <c r="H596" s="465"/>
      <c r="I596" s="481"/>
      <c r="J596" s="481" t="s">
        <v>709</v>
      </c>
      <c r="K596" s="465"/>
      <c r="L596" s="465"/>
      <c r="M596" s="465"/>
      <c r="N596" s="564">
        <f>DATE(YEAR(N593)+1,MONTH(N593),DAY(N593))</f>
        <v>44941</v>
      </c>
      <c r="O596" s="564">
        <f>DATE(YEAR(O593)+1,MONTH(O593),DAY(O593))</f>
        <v>44941</v>
      </c>
      <c r="P596" s="564">
        <f>DATE(YEAR(P593)+1,MONTH(P593),DAY(P593))</f>
        <v>44941</v>
      </c>
      <c r="Q596" s="564">
        <f>DATE(YEAR(Q593)+1,MONTH(Q593),DAY(Q593))</f>
        <v>44941</v>
      </c>
      <c r="R596" s="564">
        <f t="shared" si="194"/>
        <v>44941</v>
      </c>
      <c r="S596" s="564">
        <f t="shared" si="194"/>
        <v>44941</v>
      </c>
      <c r="T596" s="564">
        <f t="shared" si="194"/>
        <v>44941</v>
      </c>
      <c r="U596" s="564">
        <f t="shared" si="194"/>
        <v>44941</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3">
      <c r="A597" s="429"/>
      <c r="B597" s="438"/>
      <c r="C597" s="431">
        <f t="shared" si="169"/>
        <v>4</v>
      </c>
      <c r="D597" s="460"/>
      <c r="E597" s="518"/>
      <c r="F597" s="518"/>
      <c r="G597" s="460"/>
      <c r="H597" s="465"/>
      <c r="I597" s="481"/>
      <c r="J597" s="481" t="s">
        <v>710</v>
      </c>
      <c r="K597" s="465"/>
      <c r="L597" s="465"/>
      <c r="M597" s="465"/>
      <c r="N597" s="465"/>
      <c r="O597" s="465"/>
      <c r="P597" s="465"/>
      <c r="Q597" s="465"/>
      <c r="R597" s="564">
        <f t="shared" si="194"/>
        <v>44941</v>
      </c>
      <c r="S597" s="564">
        <f t="shared" si="194"/>
        <v>44941</v>
      </c>
      <c r="T597" s="564">
        <f t="shared" si="194"/>
        <v>44941</v>
      </c>
      <c r="U597" s="564">
        <f t="shared" si="194"/>
        <v>44941</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idden="1" outlineLevel="3" x14ac:dyDescent="0.3">
      <c r="A598" s="429"/>
      <c r="B598" s="438"/>
      <c r="C598" s="431">
        <f t="shared" si="169"/>
        <v>4</v>
      </c>
      <c r="D598" s="460"/>
      <c r="E598" s="518"/>
      <c r="F598" s="518"/>
      <c r="G598" s="460"/>
      <c r="H598" s="465"/>
      <c r="I598" s="481">
        <v>4</v>
      </c>
      <c r="J598" s="481" t="s">
        <v>719</v>
      </c>
      <c r="K598" s="564">
        <f>DATE(YEAR(K595)+1,MONTH(K595),DAY(K595))</f>
        <v>45306</v>
      </c>
      <c r="L598" s="564">
        <f>DATE(YEAR(L595)+1,MONTH(L595),DAY(L595))</f>
        <v>45306</v>
      </c>
      <c r="M598" s="564">
        <f>DATE(YEAR(M595)+1,MONTH(M595),DAY(M595))</f>
        <v>45306</v>
      </c>
      <c r="N598" s="465"/>
      <c r="O598" s="465"/>
      <c r="P598" s="465"/>
      <c r="Q598" s="465"/>
      <c r="R598" s="564">
        <f t="shared" si="194"/>
        <v>45306</v>
      </c>
      <c r="S598" s="564">
        <f t="shared" si="194"/>
        <v>45306</v>
      </c>
      <c r="T598" s="564">
        <f t="shared" si="194"/>
        <v>45306</v>
      </c>
      <c r="U598" s="564">
        <f t="shared" si="194"/>
        <v>45306</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hidden="1" outlineLevel="3" x14ac:dyDescent="0.3">
      <c r="A599" s="429"/>
      <c r="B599" s="438"/>
      <c r="C599" s="431">
        <f t="shared" si="169"/>
        <v>4</v>
      </c>
      <c r="D599" s="460"/>
      <c r="E599" s="518"/>
      <c r="F599" s="518"/>
      <c r="G599" s="460"/>
      <c r="H599" s="465"/>
      <c r="I599" s="481"/>
      <c r="J599" s="481" t="s">
        <v>709</v>
      </c>
      <c r="K599" s="465"/>
      <c r="L599" s="465"/>
      <c r="M599" s="465"/>
      <c r="N599" s="564">
        <f>DATE(YEAR(N596)+1,MONTH(N596),DAY(N596))</f>
        <v>45306</v>
      </c>
      <c r="O599" s="564">
        <f>DATE(YEAR(O596)+1,MONTH(O596),DAY(O596))</f>
        <v>45306</v>
      </c>
      <c r="P599" s="564">
        <f>DATE(YEAR(P596)+1,MONTH(P596),DAY(P596))</f>
        <v>45306</v>
      </c>
      <c r="Q599" s="564">
        <f>DATE(YEAR(Q596)+1,MONTH(Q596),DAY(Q596))</f>
        <v>45306</v>
      </c>
      <c r="R599" s="564">
        <f t="shared" si="194"/>
        <v>45306</v>
      </c>
      <c r="S599" s="564">
        <f t="shared" si="194"/>
        <v>45306</v>
      </c>
      <c r="T599" s="564">
        <f t="shared" si="194"/>
        <v>45306</v>
      </c>
      <c r="U599" s="564">
        <f t="shared" si="194"/>
        <v>45306</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3">
      <c r="A600" s="429"/>
      <c r="B600" s="438"/>
      <c r="C600" s="431">
        <f t="shared" si="169"/>
        <v>4</v>
      </c>
      <c r="D600" s="460"/>
      <c r="E600" s="518"/>
      <c r="F600" s="518"/>
      <c r="G600" s="460"/>
      <c r="H600" s="465"/>
      <c r="I600" s="481"/>
      <c r="J600" s="481" t="s">
        <v>710</v>
      </c>
      <c r="K600" s="465"/>
      <c r="L600" s="465"/>
      <c r="M600" s="465"/>
      <c r="N600" s="465"/>
      <c r="O600" s="465"/>
      <c r="P600" s="465"/>
      <c r="Q600" s="465"/>
      <c r="R600" s="564">
        <f t="shared" si="194"/>
        <v>45306</v>
      </c>
      <c r="S600" s="564">
        <f t="shared" si="194"/>
        <v>45306</v>
      </c>
      <c r="T600" s="564">
        <f t="shared" si="194"/>
        <v>45306</v>
      </c>
      <c r="U600" s="564">
        <f t="shared" si="194"/>
        <v>45306</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3">
      <c r="A601" s="429"/>
      <c r="B601" s="438"/>
      <c r="C601" s="431">
        <f t="shared" ref="C601:C609" si="195">INT($C$233)+3</f>
        <v>4</v>
      </c>
      <c r="D601" s="460"/>
      <c r="E601" s="518"/>
      <c r="F601" s="518"/>
      <c r="G601" s="460"/>
      <c r="H601" s="465"/>
      <c r="I601" s="481">
        <v>5</v>
      </c>
      <c r="J601" s="481" t="s">
        <v>719</v>
      </c>
      <c r="K601" s="564">
        <f>DATE(YEAR(K598)+1,MONTH(K598),DAY(K598))</f>
        <v>45672</v>
      </c>
      <c r="L601" s="564">
        <f>DATE(YEAR(L598)+1,MONTH(L598),DAY(L598))</f>
        <v>45672</v>
      </c>
      <c r="M601" s="564">
        <f>DATE(YEAR(M598)+1,MONTH(M598),DAY(M598))</f>
        <v>45672</v>
      </c>
      <c r="N601" s="465"/>
      <c r="O601" s="465"/>
      <c r="P601" s="465"/>
      <c r="Q601" s="465"/>
      <c r="R601" s="564">
        <f t="shared" si="194"/>
        <v>45672</v>
      </c>
      <c r="S601" s="564">
        <f t="shared" si="194"/>
        <v>45672</v>
      </c>
      <c r="T601" s="564">
        <f t="shared" si="194"/>
        <v>45672</v>
      </c>
      <c r="U601" s="564">
        <f t="shared" si="194"/>
        <v>45672</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3">
      <c r="A602" s="429"/>
      <c r="B602" s="438"/>
      <c r="C602" s="431">
        <f t="shared" si="195"/>
        <v>4</v>
      </c>
      <c r="D602" s="460"/>
      <c r="E602" s="518"/>
      <c r="F602" s="518"/>
      <c r="G602" s="460"/>
      <c r="H602" s="465"/>
      <c r="I602" s="481"/>
      <c r="J602" s="481" t="s">
        <v>709</v>
      </c>
      <c r="K602" s="465"/>
      <c r="L602" s="465"/>
      <c r="M602" s="465"/>
      <c r="N602" s="564">
        <f>DATE(YEAR(N599)+1,MONTH(N599),DAY(N599))</f>
        <v>45672</v>
      </c>
      <c r="O602" s="564">
        <f>DATE(YEAR(O599)+1,MONTH(O599),DAY(O599))</f>
        <v>45672</v>
      </c>
      <c r="P602" s="564">
        <f>DATE(YEAR(P599)+1,MONTH(P599),DAY(P599))</f>
        <v>45672</v>
      </c>
      <c r="Q602" s="564">
        <f>DATE(YEAR(Q599)+1,MONTH(Q599),DAY(Q599))</f>
        <v>45672</v>
      </c>
      <c r="R602" s="564">
        <f t="shared" si="194"/>
        <v>45672</v>
      </c>
      <c r="S602" s="564">
        <f t="shared" si="194"/>
        <v>45672</v>
      </c>
      <c r="T602" s="564">
        <f t="shared" si="194"/>
        <v>45672</v>
      </c>
      <c r="U602" s="564">
        <f t="shared" si="194"/>
        <v>45672</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3">
      <c r="A603" s="429"/>
      <c r="B603" s="438"/>
      <c r="C603" s="431">
        <f t="shared" si="195"/>
        <v>4</v>
      </c>
      <c r="D603" s="460"/>
      <c r="E603" s="518"/>
      <c r="F603" s="518"/>
      <c r="G603" s="460"/>
      <c r="H603" s="465"/>
      <c r="I603" s="481"/>
      <c r="J603" s="481" t="s">
        <v>710</v>
      </c>
      <c r="K603" s="465"/>
      <c r="L603" s="465"/>
      <c r="M603" s="465"/>
      <c r="N603" s="465"/>
      <c r="O603" s="465"/>
      <c r="P603" s="465"/>
      <c r="Q603" s="465"/>
      <c r="R603" s="564">
        <f t="shared" si="194"/>
        <v>45672</v>
      </c>
      <c r="S603" s="564">
        <f t="shared" si="194"/>
        <v>45672</v>
      </c>
      <c r="T603" s="564">
        <f t="shared" si="194"/>
        <v>45672</v>
      </c>
      <c r="U603" s="564">
        <f t="shared" si="194"/>
        <v>45672</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3">
      <c r="A604" s="429"/>
      <c r="B604" s="438"/>
      <c r="C604" s="431">
        <f t="shared" si="195"/>
        <v>4</v>
      </c>
      <c r="D604" s="460"/>
      <c r="E604" s="518"/>
      <c r="F604" s="518"/>
      <c r="G604" s="460"/>
      <c r="H604" s="465"/>
      <c r="I604" s="481">
        <v>6</v>
      </c>
      <c r="J604" s="481" t="s">
        <v>719</v>
      </c>
      <c r="K604" s="564">
        <f>DATE(YEAR(K601)+1,MONTH(K601),DAY(K601))</f>
        <v>46037</v>
      </c>
      <c r="L604" s="564">
        <f>DATE(YEAR(L601)+1,MONTH(L601),DAY(L601))</f>
        <v>46037</v>
      </c>
      <c r="M604" s="564">
        <f>DATE(YEAR(M601)+1,MONTH(M601),DAY(M601))</f>
        <v>46037</v>
      </c>
      <c r="N604" s="465"/>
      <c r="O604" s="465"/>
      <c r="P604" s="465"/>
      <c r="Q604" s="465"/>
      <c r="R604" s="564">
        <f t="shared" si="194"/>
        <v>46037</v>
      </c>
      <c r="S604" s="564">
        <f t="shared" si="194"/>
        <v>46037</v>
      </c>
      <c r="T604" s="564">
        <f t="shared" si="194"/>
        <v>46037</v>
      </c>
      <c r="U604" s="564">
        <f t="shared" si="194"/>
        <v>46037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3">
      <c r="A605" s="429"/>
      <c r="B605" s="438"/>
      <c r="C605" s="431">
        <f t="shared" si="195"/>
        <v>4</v>
      </c>
      <c r="D605" s="460"/>
      <c r="E605" s="518"/>
      <c r="F605" s="518"/>
      <c r="G605" s="460"/>
      <c r="H605" s="465"/>
      <c r="I605" s="481"/>
      <c r="J605" s="481" t="s">
        <v>709</v>
      </c>
      <c r="K605" s="465"/>
      <c r="L605" s="465"/>
      <c r="M605" s="465"/>
      <c r="N605" s="564">
        <f>DATE(YEAR(N602)+1,MONTH(N602),DAY(N602))</f>
        <v>46037</v>
      </c>
      <c r="O605" s="564">
        <f>DATE(YEAR(O602)+1,MONTH(O602),DAY(O602))</f>
        <v>46037</v>
      </c>
      <c r="P605" s="564">
        <f>DATE(YEAR(P602)+1,MONTH(P602),DAY(P602))</f>
        <v>46037</v>
      </c>
      <c r="Q605" s="564">
        <f>DATE(YEAR(Q602)+1,MONTH(Q602),DAY(Q602))</f>
        <v>46037</v>
      </c>
      <c r="R605" s="564">
        <f t="shared" si="194"/>
        <v>46037</v>
      </c>
      <c r="S605" s="564">
        <f t="shared" si="194"/>
        <v>46037</v>
      </c>
      <c r="T605" s="564">
        <f t="shared" si="194"/>
        <v>46037</v>
      </c>
      <c r="U605" s="564">
        <f t="shared" si="194"/>
        <v>46037</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3">
      <c r="A606" s="429"/>
      <c r="B606" s="438"/>
      <c r="C606" s="431">
        <f t="shared" si="195"/>
        <v>4</v>
      </c>
      <c r="D606" s="460"/>
      <c r="E606" s="518"/>
      <c r="F606" s="518"/>
      <c r="G606" s="460"/>
      <c r="H606" s="465"/>
      <c r="I606" s="481"/>
      <c r="J606" s="481" t="s">
        <v>710</v>
      </c>
      <c r="K606" s="465"/>
      <c r="L606" s="465"/>
      <c r="M606" s="465"/>
      <c r="N606" s="465"/>
      <c r="O606" s="465"/>
      <c r="P606" s="465"/>
      <c r="Q606" s="465"/>
      <c r="R606" s="564">
        <f t="shared" si="194"/>
        <v>46037</v>
      </c>
      <c r="S606" s="564">
        <f t="shared" si="194"/>
        <v>46037</v>
      </c>
      <c r="T606" s="564">
        <f t="shared" si="194"/>
        <v>46037</v>
      </c>
      <c r="U606" s="564">
        <f t="shared" si="194"/>
        <v>46037</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3">
      <c r="A607" s="429"/>
      <c r="B607" s="438"/>
      <c r="C607" s="431">
        <f t="shared" si="195"/>
        <v>4</v>
      </c>
      <c r="D607" s="460"/>
      <c r="E607" s="518"/>
      <c r="F607" s="518"/>
      <c r="G607" s="460"/>
      <c r="H607" s="465"/>
      <c r="I607" s="481">
        <v>7</v>
      </c>
      <c r="J607" s="481" t="s">
        <v>719</v>
      </c>
      <c r="K607" s="564">
        <f>DATE(YEAR(K604)+1,MONTH(K604),DAY(K604))</f>
        <v>46402</v>
      </c>
      <c r="L607" s="564">
        <f>DATE(YEAR(L604)+1,MONTH(L604),DAY(L604))</f>
        <v>46402</v>
      </c>
      <c r="M607" s="564">
        <f>DATE(YEAR(M604)+1,MONTH(M604),DAY(M604))</f>
        <v>46402</v>
      </c>
      <c r="N607" s="465"/>
      <c r="O607" s="465"/>
      <c r="P607" s="465"/>
      <c r="Q607" s="465"/>
      <c r="R607" s="564">
        <f t="shared" si="194"/>
        <v>46402</v>
      </c>
      <c r="S607" s="564">
        <f t="shared" si="194"/>
        <v>46402</v>
      </c>
      <c r="T607" s="564">
        <f t="shared" si="194"/>
        <v>46402</v>
      </c>
      <c r="U607" s="564">
        <f t="shared" si="194"/>
        <v>46402</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3">
      <c r="A608" s="429"/>
      <c r="B608" s="438"/>
      <c r="C608" s="431">
        <f t="shared" si="195"/>
        <v>4</v>
      </c>
      <c r="D608" s="460"/>
      <c r="E608" s="518"/>
      <c r="F608" s="518"/>
      <c r="G608" s="460"/>
      <c r="H608" s="465"/>
      <c r="I608" s="481"/>
      <c r="J608" s="481" t="s">
        <v>709</v>
      </c>
      <c r="K608" s="465"/>
      <c r="L608" s="465"/>
      <c r="M608" s="465"/>
      <c r="N608" s="564">
        <f>DATE(YEAR(N605)+1,MONTH(N605),DAY(N605))</f>
        <v>46402</v>
      </c>
      <c r="O608" s="564">
        <f>DATE(YEAR(O605)+1,MONTH(O605),DAY(O605))</f>
        <v>46402</v>
      </c>
      <c r="P608" s="564">
        <f>DATE(YEAR(P605)+1,MONTH(P605),DAY(P605))</f>
        <v>46402</v>
      </c>
      <c r="Q608" s="564">
        <f>DATE(YEAR(Q605)+1,MONTH(Q605),DAY(Q605))</f>
        <v>46402</v>
      </c>
      <c r="R608" s="564">
        <f t="shared" si="194"/>
        <v>46402</v>
      </c>
      <c r="S608" s="564">
        <f t="shared" si="194"/>
        <v>46402</v>
      </c>
      <c r="T608" s="564">
        <f t="shared" si="194"/>
        <v>46402</v>
      </c>
      <c r="U608" s="564">
        <f t="shared" si="194"/>
        <v>46402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3">
      <c r="A609" s="429"/>
      <c r="B609" s="438"/>
      <c r="C609" s="431">
        <f t="shared" si="195"/>
        <v>4</v>
      </c>
      <c r="D609" s="460"/>
      <c r="E609" s="518"/>
      <c r="F609" s="518"/>
      <c r="G609" s="460"/>
      <c r="H609" s="465"/>
      <c r="I609" s="481"/>
      <c r="J609" s="481" t="s">
        <v>710</v>
      </c>
      <c r="K609" s="465"/>
      <c r="L609" s="465"/>
      <c r="M609" s="465"/>
      <c r="N609" s="465"/>
      <c r="O609" s="465"/>
      <c r="P609" s="465"/>
      <c r="Q609" s="465"/>
      <c r="R609" s="564">
        <f t="shared" si="194"/>
        <v>46402</v>
      </c>
      <c r="S609" s="564">
        <f t="shared" si="194"/>
        <v>46402</v>
      </c>
      <c r="T609" s="564">
        <f t="shared" si="194"/>
        <v>46402</v>
      </c>
      <c r="U609" s="564">
        <f t="shared" si="194"/>
        <v>46402</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t="5.0999999999999996" customHeight="1" outlineLevel="2" x14ac:dyDescent="0.3">
      <c r="A610" s="429"/>
      <c r="B610" s="438"/>
      <c r="C610" s="431">
        <f>INT($C$233)+2.005</f>
        <v>3.0049999999999999</v>
      </c>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t="s">
        <v>495</v>
      </c>
      <c r="AQ610" s="441"/>
      <c r="AR610" s="429"/>
      <c r="AS610" s="429"/>
      <c r="AT610" s="429"/>
    </row>
    <row r="611" spans="1:46" outlineLevel="2" collapsed="1" x14ac:dyDescent="0.3">
      <c r="A611" s="429"/>
      <c r="B611" s="438"/>
      <c r="C611" s="431">
        <f>INT($C$233)+2</f>
        <v>3</v>
      </c>
      <c r="D611" s="460"/>
      <c r="E611" s="518"/>
      <c r="F611" s="518"/>
      <c r="G611" s="460"/>
      <c r="H611" s="534"/>
      <c r="I611" s="488" t="s">
        <v>714</v>
      </c>
      <c r="J611" s="488"/>
      <c r="K611" s="488" t="s">
        <v>720</v>
      </c>
      <c r="L611" s="488"/>
      <c r="M611" s="488"/>
      <c r="N611" s="488"/>
      <c r="O611" s="488"/>
      <c r="P611" s="488"/>
      <c r="Q611" s="488"/>
      <c r="R611" s="488"/>
      <c r="S611" s="488"/>
      <c r="T611" s="488"/>
      <c r="U611" s="488"/>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3">
      <c r="A612" s="429"/>
      <c r="B612" s="438"/>
      <c r="C612" s="431">
        <f t="shared" ref="C612:C619" si="196">INT($C$233)+3</f>
        <v>4</v>
      </c>
      <c r="D612" s="460"/>
      <c r="E612" s="518"/>
      <c r="F612" s="518"/>
      <c r="G612" s="460"/>
      <c r="H612" s="465"/>
      <c r="I612" s="481">
        <v>0</v>
      </c>
      <c r="J612" s="481"/>
      <c r="K612" s="604">
        <v>0</v>
      </c>
      <c r="L612" s="604">
        <v>0</v>
      </c>
      <c r="M612" s="604">
        <v>0</v>
      </c>
      <c r="N612" s="604">
        <v>0</v>
      </c>
      <c r="O612" s="604">
        <v>0</v>
      </c>
      <c r="P612" s="604">
        <v>0</v>
      </c>
      <c r="Q612" s="604">
        <v>0</v>
      </c>
      <c r="R612" s="604">
        <v>0</v>
      </c>
      <c r="S612" s="604">
        <v>0</v>
      </c>
      <c r="T612" s="604">
        <v>0</v>
      </c>
      <c r="U612" s="604">
        <v>0</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3">
      <c r="A613" s="429"/>
      <c r="B613" s="438"/>
      <c r="C613" s="431">
        <f t="shared" si="196"/>
        <v>4</v>
      </c>
      <c r="D613" s="460"/>
      <c r="E613" s="518"/>
      <c r="F613" s="518"/>
      <c r="G613" s="460"/>
      <c r="H613" s="465"/>
      <c r="I613" s="481">
        <v>1</v>
      </c>
      <c r="J613" s="481"/>
      <c r="K613" s="604">
        <v>0</v>
      </c>
      <c r="L613" s="604">
        <v>0</v>
      </c>
      <c r="M613" s="604">
        <v>0</v>
      </c>
      <c r="N613" s="604">
        <v>0</v>
      </c>
      <c r="O613" s="604">
        <v>0</v>
      </c>
      <c r="P613" s="604">
        <v>0</v>
      </c>
      <c r="Q613" s="604">
        <v>0</v>
      </c>
      <c r="R613" s="604">
        <v>0</v>
      </c>
      <c r="S613" s="604">
        <v>0</v>
      </c>
      <c r="T613" s="604">
        <v>0</v>
      </c>
      <c r="U613" s="604">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3">
      <c r="A614" s="429"/>
      <c r="B614" s="438"/>
      <c r="C614" s="431">
        <f t="shared" si="196"/>
        <v>4</v>
      </c>
      <c r="D614" s="460"/>
      <c r="E614" s="518"/>
      <c r="F614" s="518"/>
      <c r="G614" s="460"/>
      <c r="H614" s="465"/>
      <c r="I614" s="481">
        <v>2</v>
      </c>
      <c r="J614" s="481"/>
      <c r="K614" s="604">
        <v>0</v>
      </c>
      <c r="L614" s="604">
        <v>0</v>
      </c>
      <c r="M614" s="604">
        <v>0</v>
      </c>
      <c r="N614" s="604">
        <v>0</v>
      </c>
      <c r="O614" s="604">
        <v>0</v>
      </c>
      <c r="P614" s="604">
        <v>0</v>
      </c>
      <c r="Q614" s="604">
        <v>0</v>
      </c>
      <c r="R614" s="604">
        <v>0</v>
      </c>
      <c r="S614" s="604">
        <v>0</v>
      </c>
      <c r="T614" s="604">
        <v>0</v>
      </c>
      <c r="U614" s="604">
        <v>0</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idden="1" outlineLevel="3" x14ac:dyDescent="0.3">
      <c r="A615" s="429"/>
      <c r="B615" s="438"/>
      <c r="C615" s="431">
        <f t="shared" si="196"/>
        <v>4</v>
      </c>
      <c r="D615" s="460"/>
      <c r="E615" s="518"/>
      <c r="F615" s="518"/>
      <c r="G615" s="460"/>
      <c r="H615" s="465"/>
      <c r="I615" s="481">
        <v>3</v>
      </c>
      <c r="J615" s="481"/>
      <c r="K615" s="604">
        <v>0</v>
      </c>
      <c r="L615" s="604">
        <v>0</v>
      </c>
      <c r="M615" s="604">
        <v>0</v>
      </c>
      <c r="N615" s="604">
        <v>0</v>
      </c>
      <c r="O615" s="604">
        <v>0</v>
      </c>
      <c r="P615" s="604">
        <v>0</v>
      </c>
      <c r="Q615" s="604">
        <v>0</v>
      </c>
      <c r="R615" s="604">
        <v>0</v>
      </c>
      <c r="S615" s="604">
        <v>0</v>
      </c>
      <c r="T615" s="604">
        <v>0</v>
      </c>
      <c r="U615" s="604">
        <v>0</v>
      </c>
      <c r="V615" s="465"/>
      <c r="W615" s="465"/>
      <c r="X615" s="465"/>
      <c r="Y615" s="465"/>
      <c r="Z615" s="465"/>
      <c r="AA615" s="465"/>
      <c r="AB615" s="465"/>
      <c r="AC615" s="465"/>
      <c r="AD615" s="465"/>
      <c r="AE615" s="465"/>
      <c r="AF615" s="465"/>
      <c r="AG615" s="465"/>
      <c r="AH615" s="465"/>
      <c r="AI615" s="465"/>
      <c r="AJ615" s="465"/>
      <c r="AK615" s="465"/>
      <c r="AL615" s="465"/>
      <c r="AM615" s="465"/>
      <c r="AN615" s="465"/>
      <c r="AO615" s="465"/>
      <c r="AP615" s="460"/>
      <c r="AQ615" s="441"/>
      <c r="AR615" s="429"/>
      <c r="AS615" s="429"/>
      <c r="AT615" s="429"/>
    </row>
    <row r="616" spans="1:46" hidden="1" outlineLevel="3" x14ac:dyDescent="0.3">
      <c r="A616" s="429"/>
      <c r="B616" s="438"/>
      <c r="C616" s="431">
        <f t="shared" si="196"/>
        <v>4</v>
      </c>
      <c r="D616" s="460"/>
      <c r="E616" s="518"/>
      <c r="F616" s="518"/>
      <c r="G616" s="460"/>
      <c r="H616" s="465"/>
      <c r="I616" s="481">
        <v>4</v>
      </c>
      <c r="J616" s="481"/>
      <c r="K616" s="604">
        <v>0</v>
      </c>
      <c r="L616" s="604">
        <v>0</v>
      </c>
      <c r="M616" s="604">
        <v>0</v>
      </c>
      <c r="N616" s="604">
        <v>0</v>
      </c>
      <c r="O616" s="604">
        <v>0</v>
      </c>
      <c r="P616" s="604">
        <v>0</v>
      </c>
      <c r="Q616" s="604">
        <v>0</v>
      </c>
      <c r="R616" s="604">
        <v>0</v>
      </c>
      <c r="S616" s="604">
        <v>0</v>
      </c>
      <c r="T616" s="604">
        <v>0</v>
      </c>
      <c r="U616" s="604">
        <v>0</v>
      </c>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3">
      <c r="A617" s="429"/>
      <c r="B617" s="438"/>
      <c r="C617" s="431">
        <f t="shared" si="196"/>
        <v>4</v>
      </c>
      <c r="D617" s="460"/>
      <c r="E617" s="518"/>
      <c r="F617" s="518"/>
      <c r="G617" s="460"/>
      <c r="H617" s="465"/>
      <c r="I617" s="481">
        <v>5</v>
      </c>
      <c r="J617" s="481"/>
      <c r="K617" s="604">
        <v>0</v>
      </c>
      <c r="L617" s="604">
        <v>0</v>
      </c>
      <c r="M617" s="604">
        <v>0</v>
      </c>
      <c r="N617" s="604">
        <v>0</v>
      </c>
      <c r="O617" s="604">
        <v>0</v>
      </c>
      <c r="P617" s="604">
        <v>0</v>
      </c>
      <c r="Q617" s="604">
        <v>0</v>
      </c>
      <c r="R617" s="604">
        <v>0</v>
      </c>
      <c r="S617" s="604">
        <v>0</v>
      </c>
      <c r="T617" s="604">
        <v>0</v>
      </c>
      <c r="U617" s="604">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3">
      <c r="A618" s="429"/>
      <c r="B618" s="438"/>
      <c r="C618" s="431">
        <f t="shared" si="196"/>
        <v>4</v>
      </c>
      <c r="D618" s="460"/>
      <c r="E618" s="518"/>
      <c r="F618" s="518"/>
      <c r="G618" s="460"/>
      <c r="H618" s="465"/>
      <c r="I618" s="481">
        <v>6</v>
      </c>
      <c r="J618" s="481"/>
      <c r="K618" s="604">
        <v>0</v>
      </c>
      <c r="L618" s="604">
        <v>0</v>
      </c>
      <c r="M618" s="604">
        <v>0</v>
      </c>
      <c r="N618" s="604">
        <v>0</v>
      </c>
      <c r="O618" s="604">
        <v>0</v>
      </c>
      <c r="P618" s="604">
        <v>0</v>
      </c>
      <c r="Q618" s="604">
        <v>0</v>
      </c>
      <c r="R618" s="604">
        <v>0</v>
      </c>
      <c r="S618" s="604">
        <v>0</v>
      </c>
      <c r="T618" s="604">
        <v>0</v>
      </c>
      <c r="U618" s="604">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3">
      <c r="A619" s="429"/>
      <c r="B619" s="438"/>
      <c r="C619" s="431">
        <f t="shared" si="196"/>
        <v>4</v>
      </c>
      <c r="D619" s="460"/>
      <c r="E619" s="518"/>
      <c r="F619" s="518"/>
      <c r="G619" s="460"/>
      <c r="H619" s="465"/>
      <c r="I619" s="481">
        <v>7</v>
      </c>
      <c r="J619" s="481"/>
      <c r="K619" s="604">
        <v>0</v>
      </c>
      <c r="L619" s="604">
        <v>0</v>
      </c>
      <c r="M619" s="604">
        <v>0</v>
      </c>
      <c r="N619" s="604">
        <v>0</v>
      </c>
      <c r="O619" s="604">
        <v>0</v>
      </c>
      <c r="P619" s="604">
        <v>0</v>
      </c>
      <c r="Q619" s="604">
        <v>0</v>
      </c>
      <c r="R619" s="604">
        <v>0</v>
      </c>
      <c r="S619" s="604">
        <v>0</v>
      </c>
      <c r="T619" s="604">
        <v>0</v>
      </c>
      <c r="U619" s="604">
        <v>0</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t="5.0999999999999996" customHeight="1" outlineLevel="2" x14ac:dyDescent="0.3">
      <c r="A620" s="429"/>
      <c r="B620" s="438"/>
      <c r="C620" s="431">
        <f>INT($C$233)+2.005</f>
        <v>3.0049999999999999</v>
      </c>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t="s">
        <v>495</v>
      </c>
      <c r="AQ620" s="441"/>
      <c r="AR620" s="429"/>
      <c r="AS620" s="429"/>
      <c r="AT620" s="429"/>
    </row>
    <row r="621" spans="1:46" ht="5.0999999999999996" customHeight="1" outlineLevel="2" x14ac:dyDescent="0.3">
      <c r="A621" s="429"/>
      <c r="B621" s="438"/>
      <c r="C621" s="431">
        <f>INT($C$233)+2.005</f>
        <v>3.0049999999999999</v>
      </c>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41"/>
      <c r="AR621" s="429"/>
      <c r="AS621" s="429"/>
      <c r="AT621" s="429"/>
    </row>
    <row r="622" spans="1:46" ht="5.0999999999999996" customHeight="1" outlineLevel="1" x14ac:dyDescent="0.3">
      <c r="A622" s="429"/>
      <c r="B622" s="470"/>
      <c r="C622" s="471">
        <f>INT($C$233)+1.005</f>
        <v>2.0049999999999999</v>
      </c>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c r="AC622" s="472"/>
      <c r="AD622" s="472"/>
      <c r="AE622" s="472"/>
      <c r="AF622" s="472"/>
      <c r="AG622" s="472"/>
      <c r="AH622" s="472"/>
      <c r="AI622" s="472"/>
      <c r="AJ622" s="472"/>
      <c r="AK622" s="472"/>
      <c r="AL622" s="472"/>
      <c r="AM622" s="472"/>
      <c r="AN622" s="472"/>
      <c r="AO622" s="472"/>
      <c r="AP622" s="472"/>
      <c r="AQ622" s="473" t="s">
        <v>139</v>
      </c>
      <c r="AR622" s="429"/>
      <c r="AS622" s="429"/>
      <c r="AT622" s="429"/>
    </row>
    <row r="623" spans="1:46" ht="5.0999999999999996" customHeight="1" x14ac:dyDescent="0.3">
      <c r="A623" s="429"/>
      <c r="B623" s="474"/>
      <c r="C623" s="475">
        <f>INT($C$233)+0.005</f>
        <v>1.0049999999999999</v>
      </c>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c r="AK623" s="474"/>
      <c r="AL623" s="474"/>
      <c r="AM623" s="474"/>
      <c r="AN623" s="474"/>
      <c r="AO623" s="474"/>
      <c r="AP623" s="474"/>
      <c r="AQ623" s="474"/>
      <c r="AR623" s="429"/>
      <c r="AS623" s="429"/>
      <c r="AT623" s="429"/>
    </row>
    <row r="624" spans="1:46" outlineLevel="2" x14ac:dyDescent="0.3">
      <c r="A624" s="429"/>
      <c r="B624" s="429"/>
      <c r="C624" s="431">
        <f>INT($C$233)+2</f>
        <v>3</v>
      </c>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c r="AF624" s="429"/>
      <c r="AG624" s="429"/>
      <c r="AH624" s="429"/>
      <c r="AI624" s="429"/>
      <c r="AJ624" s="429"/>
      <c r="AK624" s="429"/>
      <c r="AL624" s="429"/>
      <c r="AM624" s="429"/>
      <c r="AN624" s="429"/>
      <c r="AO624" s="429"/>
      <c r="AP624" s="429"/>
      <c r="AQ624" s="429"/>
      <c r="AR624" s="429"/>
      <c r="AS624" s="429"/>
      <c r="AT624" s="429"/>
    </row>
    <row r="625" spans="1:46" outlineLevel="2" x14ac:dyDescent="0.3">
      <c r="A625" s="429"/>
      <c r="B625" s="429"/>
      <c r="C625" s="431">
        <f>INT($C$629)+2</f>
        <v>3</v>
      </c>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c r="AF625" s="429"/>
      <c r="AG625" s="429"/>
      <c r="AH625" s="429"/>
      <c r="AI625" s="429"/>
      <c r="AJ625" s="429"/>
      <c r="AK625" s="429"/>
      <c r="AL625" s="429"/>
      <c r="AM625" s="429"/>
      <c r="AN625" s="429"/>
      <c r="AO625" s="429"/>
      <c r="AP625" s="429"/>
      <c r="AQ625" s="429"/>
      <c r="AR625" s="429"/>
      <c r="AS625" s="429"/>
      <c r="AT625" s="429"/>
    </row>
    <row r="626" spans="1:46" ht="5.0999999999999996" customHeight="1" thickBot="1" x14ac:dyDescent="0.35">
      <c r="A626" s="429"/>
      <c r="B626" s="432"/>
      <c r="C626" s="433">
        <f>INT($C$629)+0.005</f>
        <v>1.0049999999999999</v>
      </c>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32"/>
      <c r="AQ626" s="432"/>
      <c r="AR626" s="429"/>
      <c r="AS626" s="429"/>
      <c r="AT626" s="429"/>
    </row>
    <row r="627" spans="1:46" ht="5.0999999999999996" customHeight="1" outlineLevel="1" collapsed="1" x14ac:dyDescent="0.3">
      <c r="A627" s="429"/>
      <c r="B627" s="434" t="s">
        <v>0</v>
      </c>
      <c r="C627" s="435">
        <f>INT($C$629)+1.005</f>
        <v>2.0049999999999999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7"/>
      <c r="AR627" s="429"/>
      <c r="AS627" s="429"/>
      <c r="AT627" s="429"/>
    </row>
    <row r="628" spans="1:46" hidden="1" outlineLevel="4" x14ac:dyDescent="0.3">
      <c r="A628" s="429"/>
      <c r="B628" s="438"/>
      <c r="C628" s="431">
        <f>INT(MAX($C$640:$C$684))+1</f>
        <v>5</v>
      </c>
      <c r="D628" s="439"/>
      <c r="E628" s="439"/>
      <c r="F628" s="439"/>
      <c r="G628" s="439"/>
      <c r="H628" s="440"/>
      <c r="I628" s="440"/>
      <c r="J628" s="440"/>
      <c r="K628" s="440"/>
      <c r="L628" s="440"/>
      <c r="M628" s="440"/>
      <c r="N628" s="440"/>
      <c r="O628" s="440"/>
      <c r="P628" s="440"/>
      <c r="Q628" s="440"/>
      <c r="R628" s="440"/>
      <c r="S628" s="440"/>
      <c r="T628" s="440"/>
      <c r="U628" s="440"/>
      <c r="V628" s="440"/>
      <c r="W628" s="440"/>
      <c r="X628" s="440"/>
      <c r="Y628" s="440"/>
      <c r="Z628" s="440"/>
      <c r="AA628" s="440"/>
      <c r="AB628" s="440"/>
      <c r="AC628" s="440"/>
      <c r="AD628" s="440"/>
      <c r="AE628" s="440"/>
      <c r="AF628" s="440"/>
      <c r="AG628" s="440"/>
      <c r="AH628" s="440"/>
      <c r="AI628" s="440"/>
      <c r="AJ628" s="440"/>
      <c r="AK628" s="440"/>
      <c r="AL628" s="440"/>
      <c r="AM628" s="440"/>
      <c r="AN628" s="440"/>
      <c r="AO628" s="440"/>
      <c r="AP628" s="439"/>
      <c r="AQ628" s="441"/>
      <c r="AR628" s="429"/>
      <c r="AS628" s="429"/>
      <c r="AT628" s="429"/>
    </row>
    <row r="629" spans="1:46" ht="20.100000000000001" customHeight="1" x14ac:dyDescent="0.3">
      <c r="A629" s="429"/>
      <c r="B629" s="438"/>
      <c r="C629" s="431">
        <v>1.02</v>
      </c>
      <c r="D629" s="442"/>
      <c r="E629" s="511" t="s">
        <v>482</v>
      </c>
      <c r="F629" s="512"/>
      <c r="G629" s="445"/>
      <c r="H629" s="446" t="str">
        <f>COUNTIFS($B$1:$B629, "«")&amp;" Property: Livestock Management table - Sire &amp; Dam selling opportunities"</f>
        <v>4 Property: Livestock Management table - Sire &amp; Dam selling opportunities</v>
      </c>
      <c r="I629" s="476"/>
      <c r="J629" s="476"/>
      <c r="K629" s="476"/>
      <c r="L629" s="476"/>
      <c r="M629" s="476"/>
      <c r="N629" s="476"/>
      <c r="O629" s="476"/>
      <c r="P629" s="476"/>
      <c r="Q629" s="476"/>
      <c r="R629" s="476"/>
      <c r="S629" s="476"/>
      <c r="T629" s="476"/>
      <c r="U629" s="476"/>
      <c r="V629" s="476"/>
      <c r="W629" s="476"/>
      <c r="X629" s="476"/>
      <c r="Y629" s="476"/>
      <c r="Z629" s="476"/>
      <c r="AA629" s="605"/>
      <c r="AB629" s="605"/>
      <c r="AC629" s="605"/>
      <c r="AD629" s="605"/>
      <c r="AE629" s="605"/>
      <c r="AF629" s="605"/>
      <c r="AG629" s="605"/>
      <c r="AH629" s="605"/>
      <c r="AI629" s="605"/>
      <c r="AJ629" s="605"/>
      <c r="AK629" s="605"/>
      <c r="AL629" s="605"/>
      <c r="AM629" s="605"/>
      <c r="AN629" s="605"/>
      <c r="AO629" s="605"/>
      <c r="AP629" s="514"/>
      <c r="AQ629" s="441"/>
      <c r="AR629" s="429"/>
      <c r="AS629" s="429"/>
      <c r="AT629" s="429"/>
    </row>
    <row r="630" spans="1:46" ht="18" outlineLevel="1" x14ac:dyDescent="0.3">
      <c r="A630" s="429"/>
      <c r="B630" s="438"/>
      <c r="C630" s="431">
        <f>INT($C$629)+1.02</f>
        <v>2.02</v>
      </c>
      <c r="D630" s="442"/>
      <c r="E630" s="511" t="s">
        <v>484</v>
      </c>
      <c r="F630" s="515">
        <v>1</v>
      </c>
      <c r="G630" s="451"/>
      <c r="H630" s="452" t="s">
        <v>721</v>
      </c>
      <c r="I630" s="453"/>
      <c r="J630" s="453"/>
      <c r="K630" s="453"/>
      <c r="L630" s="453"/>
      <c r="M630" s="453"/>
      <c r="N630" s="453"/>
      <c r="O630" s="453"/>
      <c r="P630" s="453"/>
      <c r="Q630" s="453"/>
      <c r="R630" s="453"/>
      <c r="S630" s="453"/>
      <c r="T630" s="453"/>
      <c r="U630" s="453"/>
      <c r="V630" s="453"/>
      <c r="W630" s="453"/>
      <c r="X630" s="453"/>
      <c r="Y630" s="453"/>
      <c r="Z630" s="453"/>
      <c r="AA630" s="606"/>
      <c r="AB630" s="606"/>
      <c r="AC630" s="606"/>
      <c r="AD630" s="606"/>
      <c r="AE630" s="606"/>
      <c r="AF630" s="606"/>
      <c r="AG630" s="606"/>
      <c r="AH630" s="606"/>
      <c r="AI630" s="606"/>
      <c r="AJ630" s="606"/>
      <c r="AK630" s="606"/>
      <c r="AL630" s="606"/>
      <c r="AM630" s="606"/>
      <c r="AN630" s="606"/>
      <c r="AO630" s="606"/>
      <c r="AP630" s="517"/>
      <c r="AQ630" s="441"/>
      <c r="AR630" s="429"/>
      <c r="AS630" s="429"/>
      <c r="AT630" s="429"/>
    </row>
    <row r="631" spans="1:46" ht="5.0999999999999996" customHeight="1" outlineLevel="2" x14ac:dyDescent="0.3">
      <c r="A631" s="429"/>
      <c r="B631" s="438"/>
      <c r="C631" s="431">
        <f>INT($C$629)+2.005</f>
        <v>3.0049999999999999</v>
      </c>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c r="AF631" s="439"/>
      <c r="AG631" s="439"/>
      <c r="AH631" s="439"/>
      <c r="AI631" s="439"/>
      <c r="AJ631" s="439"/>
      <c r="AK631" s="439"/>
      <c r="AL631" s="439"/>
      <c r="AM631" s="439"/>
      <c r="AN631" s="439"/>
      <c r="AO631" s="439"/>
      <c r="AP631" s="439"/>
      <c r="AQ631" s="441"/>
      <c r="AR631" s="429"/>
      <c r="AS631" s="429"/>
      <c r="AT631" s="429"/>
    </row>
    <row r="632" spans="1:46" outlineLevel="2" x14ac:dyDescent="0.3">
      <c r="A632" s="429"/>
      <c r="B632" s="438"/>
      <c r="C632" s="431">
        <f>INT($C$629)+2</f>
        <v>3</v>
      </c>
      <c r="D632" s="439"/>
      <c r="E632" s="518"/>
      <c r="F632" s="518"/>
      <c r="G632" s="439"/>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39"/>
      <c r="AQ632" s="441"/>
      <c r="AR632" s="429"/>
      <c r="AS632" s="429"/>
      <c r="AT632" s="429"/>
    </row>
    <row r="633" spans="1:46" outlineLevel="2" x14ac:dyDescent="0.3">
      <c r="A633" s="429"/>
      <c r="B633" s="438"/>
      <c r="C633" s="431">
        <f>INT($C$629)+2</f>
        <v>3</v>
      </c>
      <c r="D633" s="439"/>
      <c r="E633" s="518"/>
      <c r="F633" s="518"/>
      <c r="G633" s="439"/>
      <c r="H633" s="457"/>
      <c r="I633" s="457"/>
      <c r="J633" s="457"/>
      <c r="K633" s="457"/>
      <c r="L633" s="457"/>
      <c r="M633" s="457"/>
      <c r="N633" s="457"/>
      <c r="O633" s="457"/>
      <c r="P633" s="457"/>
      <c r="Q633" s="457"/>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c r="AM633" s="458"/>
      <c r="AN633" s="458"/>
      <c r="AO633" s="458"/>
      <c r="AP633" s="439"/>
      <c r="AQ633" s="441"/>
      <c r="AR633" s="429"/>
      <c r="AS633" s="429"/>
      <c r="AT633" s="429"/>
    </row>
    <row r="634" spans="1:46" outlineLevel="2" x14ac:dyDescent="0.3">
      <c r="A634" s="429"/>
      <c r="B634" s="438"/>
      <c r="C634" s="431">
        <f>INT($C$629)+2</f>
        <v>3</v>
      </c>
      <c r="D634" s="439"/>
      <c r="E634" s="518"/>
      <c r="F634" s="518"/>
      <c r="G634" s="439"/>
      <c r="H634" s="458"/>
      <c r="I634" s="458"/>
      <c r="J634" s="458"/>
      <c r="K634" s="519" t="s">
        <v>526</v>
      </c>
      <c r="L634" s="519"/>
      <c r="M634" s="519"/>
      <c r="N634" s="519" t="s">
        <v>527</v>
      </c>
      <c r="O634" s="519"/>
      <c r="P634" s="519"/>
      <c r="Q634" s="519"/>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c r="AM634" s="458"/>
      <c r="AN634" s="458"/>
      <c r="AO634" s="458"/>
      <c r="AP634" s="439"/>
      <c r="AQ634" s="441"/>
      <c r="AR634" s="429"/>
      <c r="AS634" s="429"/>
      <c r="AT634" s="429"/>
    </row>
    <row r="635" spans="1:46" outlineLevel="2" x14ac:dyDescent="0.3">
      <c r="A635" s="429"/>
      <c r="B635" s="438"/>
      <c r="C635" s="431">
        <f>INT($C$629)+2</f>
        <v>3</v>
      </c>
      <c r="D635" s="439"/>
      <c r="E635" s="518"/>
      <c r="F635" s="518"/>
      <c r="G635" s="439"/>
      <c r="H635" s="458"/>
      <c r="I635" s="458"/>
      <c r="J635" s="458"/>
      <c r="K635" s="508" t="s">
        <v>14</v>
      </c>
      <c r="L635" s="508" t="s">
        <v>596</v>
      </c>
      <c r="M635" s="508" t="s">
        <v>4</v>
      </c>
      <c r="N635" s="508" t="s">
        <v>620</v>
      </c>
      <c r="O635" s="508" t="s">
        <v>621</v>
      </c>
      <c r="P635" s="508" t="s">
        <v>622</v>
      </c>
      <c r="Q635" s="508" t="s">
        <v>623</v>
      </c>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c r="AM635" s="458"/>
      <c r="AN635" s="458"/>
      <c r="AO635" s="458"/>
      <c r="AP635" s="439"/>
      <c r="AQ635" s="441"/>
      <c r="AR635" s="429"/>
      <c r="AS635" s="429"/>
      <c r="AT635" s="429"/>
    </row>
    <row r="636" spans="1:46" ht="11.4" customHeight="1" outlineLevel="2" collapsed="1" x14ac:dyDescent="0.3">
      <c r="A636" s="429"/>
      <c r="B636" s="438" t="s">
        <v>488</v>
      </c>
      <c r="C636" s="431">
        <f>INT($C$629)+2.01</f>
        <v>3.01</v>
      </c>
      <c r="D636" s="439"/>
      <c r="E636" s="439"/>
      <c r="F636" s="439"/>
      <c r="G636" s="439"/>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39"/>
      <c r="AQ636" s="441"/>
      <c r="AR636" s="429"/>
      <c r="AS636" s="429"/>
      <c r="AT636" s="429"/>
    </row>
    <row r="637" spans="1:46" hidden="1" outlineLevel="4" x14ac:dyDescent="0.3">
      <c r="A637" s="429"/>
      <c r="B637" s="438"/>
      <c r="C637" s="431">
        <f>INT(MAX($C$640:$C$684))+1</f>
        <v>5</v>
      </c>
      <c r="D637" s="460"/>
      <c r="E637" s="518"/>
      <c r="F637" s="518"/>
      <c r="G637" s="460"/>
      <c r="H637" s="518"/>
      <c r="I637" s="518"/>
      <c r="J637" s="518"/>
      <c r="K637" s="518"/>
      <c r="L637" s="518"/>
      <c r="M637" s="518"/>
      <c r="N637" s="518"/>
      <c r="O637" s="518"/>
      <c r="P637" s="518"/>
      <c r="Q637" s="518"/>
      <c r="R637" s="518"/>
      <c r="S637" s="518"/>
      <c r="T637" s="518"/>
      <c r="U637" s="518"/>
      <c r="V637" s="518"/>
      <c r="W637" s="518"/>
      <c r="X637" s="518"/>
      <c r="Y637" s="518"/>
      <c r="Z637" s="518"/>
      <c r="AA637" s="518"/>
      <c r="AB637" s="518"/>
      <c r="AC637" s="518"/>
      <c r="AD637" s="518"/>
      <c r="AE637" s="518"/>
      <c r="AF637" s="518"/>
      <c r="AG637" s="518"/>
      <c r="AH637" s="518"/>
      <c r="AI637" s="518"/>
      <c r="AJ637" s="518"/>
      <c r="AK637" s="518"/>
      <c r="AL637" s="518"/>
      <c r="AM637" s="518"/>
      <c r="AN637" s="518"/>
      <c r="AO637" s="518"/>
      <c r="AP637" s="460"/>
      <c r="AQ637" s="441"/>
      <c r="AR637" s="429"/>
      <c r="AS637" s="429"/>
      <c r="AT637" s="429"/>
    </row>
    <row r="638" spans="1:46" hidden="1" outlineLevel="4" x14ac:dyDescent="0.3">
      <c r="A638" s="429"/>
      <c r="B638" s="438" t="s">
        <v>489</v>
      </c>
      <c r="C638" s="431">
        <f>INT(MAX($C$640:$C$684))+1</f>
        <v>5</v>
      </c>
      <c r="D638" s="460" t="s">
        <v>490</v>
      </c>
      <c r="E638" s="518"/>
      <c r="F638" s="518"/>
      <c r="G638" s="460"/>
      <c r="H638" s="518"/>
      <c r="I638" s="518"/>
      <c r="J638" s="518"/>
      <c r="K638" s="518"/>
      <c r="L638" s="518"/>
      <c r="M638" s="518"/>
      <c r="N638" s="518"/>
      <c r="O638" s="518"/>
      <c r="P638" s="518"/>
      <c r="Q638" s="518"/>
      <c r="R638" s="518"/>
      <c r="S638" s="518"/>
      <c r="T638" s="518"/>
      <c r="U638" s="518"/>
      <c r="V638" s="518"/>
      <c r="W638" s="518"/>
      <c r="X638" s="518"/>
      <c r="Y638" s="518"/>
      <c r="Z638" s="518"/>
      <c r="AA638" s="518"/>
      <c r="AB638" s="518"/>
      <c r="AC638" s="518"/>
      <c r="AD638" s="518"/>
      <c r="AE638" s="518"/>
      <c r="AF638" s="518"/>
      <c r="AG638" s="518"/>
      <c r="AH638" s="518"/>
      <c r="AI638" s="518"/>
      <c r="AJ638" s="518"/>
      <c r="AK638" s="518"/>
      <c r="AL638" s="518"/>
      <c r="AM638" s="518"/>
      <c r="AN638" s="518"/>
      <c r="AO638" s="518"/>
      <c r="AP638" s="460"/>
      <c r="AQ638" s="441"/>
      <c r="AR638" s="429"/>
      <c r="AS638" s="429"/>
      <c r="AT638" s="429"/>
    </row>
    <row r="639" spans="1:46" outlineLevel="1" x14ac:dyDescent="0.3">
      <c r="A639" s="429"/>
      <c r="B639" s="438"/>
      <c r="C639" s="431">
        <f>INT($C$629)+1</f>
        <v>2</v>
      </c>
      <c r="D639" s="460"/>
      <c r="E639" s="518"/>
      <c r="F639" s="518"/>
      <c r="G639" s="460"/>
      <c r="H639" s="521" t="s">
        <v>722</v>
      </c>
      <c r="I639" s="478" t="s">
        <v>723</v>
      </c>
      <c r="J639" s="478"/>
      <c r="K639" s="447"/>
      <c r="L639" s="447"/>
      <c r="M639" s="447"/>
      <c r="N639" s="447"/>
      <c r="O639" s="447"/>
      <c r="P639" s="447"/>
      <c r="Q639" s="447"/>
      <c r="R639" s="447"/>
      <c r="S639" s="447"/>
      <c r="T639" s="447"/>
      <c r="U639" s="447"/>
      <c r="V639" s="447"/>
      <c r="W639" s="447"/>
      <c r="X639" s="447"/>
      <c r="Y639" s="447"/>
      <c r="Z639" s="510"/>
      <c r="AA639" s="510"/>
      <c r="AB639" s="510"/>
      <c r="AC639" s="510"/>
      <c r="AD639" s="510"/>
      <c r="AE639" s="510"/>
      <c r="AF639" s="510"/>
      <c r="AG639" s="510"/>
      <c r="AH639" s="510"/>
      <c r="AI639" s="510"/>
      <c r="AJ639" s="510"/>
      <c r="AK639" s="510"/>
      <c r="AL639" s="510"/>
      <c r="AM639" s="510"/>
      <c r="AN639" s="510"/>
      <c r="AO639" s="510"/>
      <c r="AP639" s="460"/>
      <c r="AQ639" s="441"/>
      <c r="AR639" s="429"/>
      <c r="AS639" s="429"/>
      <c r="AT639" s="429"/>
    </row>
    <row r="640" spans="1:46" ht="5.0999999999999996" hidden="1" customHeight="1" outlineLevel="3" x14ac:dyDescent="0.3">
      <c r="A640" s="429"/>
      <c r="B640" s="438"/>
      <c r="C640" s="431">
        <f>INT($C$629)+3.005</f>
        <v>4.0049999999999999</v>
      </c>
      <c r="D640" s="460" t="s">
        <v>491</v>
      </c>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41"/>
      <c r="AR640" s="429"/>
      <c r="AS640" s="429"/>
      <c r="AT640" s="429"/>
    </row>
    <row r="641" spans="1:46" outlineLevel="2" x14ac:dyDescent="0.3">
      <c r="A641" s="429"/>
      <c r="B641" s="438"/>
      <c r="C641" s="431">
        <f>INT($C$629)+2</f>
        <v>3</v>
      </c>
      <c r="D641" s="460"/>
      <c r="E641" s="518"/>
      <c r="F641" s="518"/>
      <c r="G641" s="460"/>
      <c r="H641" s="481" t="s">
        <v>724</v>
      </c>
      <c r="I641" s="467" t="s">
        <v>526</v>
      </c>
      <c r="J641" s="468">
        <v>1</v>
      </c>
      <c r="K641" s="465">
        <f>J641</f>
        <v>1</v>
      </c>
      <c r="L641" s="467" t="s">
        <v>527</v>
      </c>
      <c r="M641" s="468">
        <f>COUNTA($H$642:$H$661)</f>
        <v>2</v>
      </c>
      <c r="N641" s="465">
        <f>M641+3</f>
        <v>5</v>
      </c>
      <c r="O641" s="465" t="s">
        <v>725</v>
      </c>
      <c r="P641" s="465"/>
      <c r="Q641" s="465"/>
      <c r="R641" s="465"/>
      <c r="S641" s="465"/>
      <c r="T641" s="465"/>
      <c r="U641" s="465"/>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outlineLevel="2" collapsed="1" x14ac:dyDescent="0.3">
      <c r="A642" s="429"/>
      <c r="B642" s="438"/>
      <c r="C642" s="431">
        <f>INT($C$629)+2</f>
        <v>3</v>
      </c>
      <c r="D642" s="460"/>
      <c r="E642" s="518"/>
      <c r="F642" s="518"/>
      <c r="G642" s="460"/>
      <c r="H642" s="534" t="s">
        <v>726</v>
      </c>
      <c r="I642" s="488" t="s">
        <v>714</v>
      </c>
      <c r="J642" s="488"/>
      <c r="K642" s="488" t="s">
        <v>727</v>
      </c>
      <c r="L642" s="488"/>
      <c r="M642" s="488"/>
      <c r="N642" s="488"/>
      <c r="O642" s="488"/>
      <c r="P642" s="488"/>
      <c r="Q642" s="488"/>
      <c r="R642" s="488"/>
      <c r="S642" s="488"/>
      <c r="T642" s="488"/>
      <c r="U642" s="488"/>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t="15" hidden="1" customHeight="1" outlineLevel="3" x14ac:dyDescent="0.3">
      <c r="A643" s="429"/>
      <c r="B643" s="438"/>
      <c r="C643" s="431">
        <f t="shared" ref="C643:C650" si="197">INT($C$629)+3</f>
        <v>4</v>
      </c>
      <c r="D643" s="460"/>
      <c r="E643" s="518"/>
      <c r="F643" s="518"/>
      <c r="G643" s="460"/>
      <c r="H643" s="465"/>
      <c r="I643" s="481">
        <v>0</v>
      </c>
      <c r="J643" s="481"/>
      <c r="K643" s="465"/>
      <c r="L643" s="465"/>
      <c r="M643" s="465"/>
      <c r="N643" s="607">
        <v>0</v>
      </c>
      <c r="O643" s="607">
        <v>0</v>
      </c>
      <c r="P643" s="607">
        <v>0</v>
      </c>
      <c r="Q643" s="607">
        <v>0</v>
      </c>
      <c r="R643" s="465"/>
      <c r="S643" s="465"/>
      <c r="T643" s="465"/>
      <c r="U643" s="465"/>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3">
      <c r="A644" s="429"/>
      <c r="B644" s="438"/>
      <c r="C644" s="431">
        <f t="shared" si="197"/>
        <v>4</v>
      </c>
      <c r="D644" s="460"/>
      <c r="E644" s="518"/>
      <c r="F644" s="518"/>
      <c r="G644" s="460"/>
      <c r="H644" s="465"/>
      <c r="I644" s="481">
        <v>1</v>
      </c>
      <c r="J644" s="481"/>
      <c r="K644" s="465"/>
      <c r="L644" s="465"/>
      <c r="M644" s="465"/>
      <c r="N644" s="607">
        <v>0</v>
      </c>
      <c r="O644" s="607">
        <v>0</v>
      </c>
      <c r="P644" s="607">
        <v>0</v>
      </c>
      <c r="Q644" s="607">
        <v>0</v>
      </c>
      <c r="R644" s="465"/>
      <c r="S644" s="465"/>
      <c r="T644" s="465"/>
      <c r="U644" s="465"/>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3">
      <c r="A645" s="429"/>
      <c r="B645" s="438"/>
      <c r="C645" s="431">
        <f t="shared" si="197"/>
        <v>4</v>
      </c>
      <c r="D645" s="460"/>
      <c r="E645" s="518"/>
      <c r="F645" s="518"/>
      <c r="G645" s="460"/>
      <c r="H645" s="465"/>
      <c r="I645" s="481">
        <v>2</v>
      </c>
      <c r="J645" s="481"/>
      <c r="K645" s="465"/>
      <c r="L645" s="465"/>
      <c r="M645" s="465"/>
      <c r="N645" s="607">
        <v>0</v>
      </c>
      <c r="O645" s="607">
        <v>0</v>
      </c>
      <c r="P645" s="607">
        <v>0</v>
      </c>
      <c r="Q645" s="607">
        <v>0</v>
      </c>
      <c r="R645" s="465"/>
      <c r="S645" s="465"/>
      <c r="T645" s="465"/>
      <c r="U645" s="465"/>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3">
      <c r="A646" s="429"/>
      <c r="B646" s="438"/>
      <c r="C646" s="431">
        <f t="shared" si="197"/>
        <v>4</v>
      </c>
      <c r="D646" s="460"/>
      <c r="E646" s="518"/>
      <c r="F646" s="518"/>
      <c r="G646" s="460"/>
      <c r="H646" s="465"/>
      <c r="I646" s="481">
        <v>3</v>
      </c>
      <c r="J646" s="481"/>
      <c r="K646" s="465"/>
      <c r="L646" s="465"/>
      <c r="M646" s="465"/>
      <c r="N646" s="607">
        <v>0</v>
      </c>
      <c r="O646" s="607">
        <v>0</v>
      </c>
      <c r="P646" s="607">
        <v>0</v>
      </c>
      <c r="Q646" s="607">
        <v>0</v>
      </c>
      <c r="R646" s="465"/>
      <c r="S646" s="465"/>
      <c r="T646" s="465"/>
      <c r="U646" s="465"/>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3">
      <c r="A647" s="429"/>
      <c r="B647" s="438"/>
      <c r="C647" s="431">
        <f t="shared" si="197"/>
        <v>4</v>
      </c>
      <c r="D647" s="460"/>
      <c r="E647" s="518"/>
      <c r="F647" s="518"/>
      <c r="G647" s="460"/>
      <c r="H647" s="465"/>
      <c r="I647" s="481">
        <v>4</v>
      </c>
      <c r="J647" s="481"/>
      <c r="K647" s="465"/>
      <c r="L647" s="465"/>
      <c r="M647" s="465"/>
      <c r="N647" s="607">
        <v>0</v>
      </c>
      <c r="O647" s="607">
        <v>0</v>
      </c>
      <c r="P647" s="607">
        <v>0</v>
      </c>
      <c r="Q647" s="607">
        <v>0</v>
      </c>
      <c r="R647" s="465"/>
      <c r="S647" s="465"/>
      <c r="T647" s="465"/>
      <c r="U647" s="465"/>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3">
      <c r="A648" s="429"/>
      <c r="B648" s="438"/>
      <c r="C648" s="431">
        <f t="shared" si="197"/>
        <v>4</v>
      </c>
      <c r="D648" s="460"/>
      <c r="E648" s="518"/>
      <c r="F648" s="518"/>
      <c r="G648" s="460"/>
      <c r="H648" s="465"/>
      <c r="I648" s="481">
        <v>5</v>
      </c>
      <c r="J648" s="481"/>
      <c r="K648" s="465"/>
      <c r="L648" s="465"/>
      <c r="M648" s="465"/>
      <c r="N648" s="607">
        <v>0</v>
      </c>
      <c r="O648" s="607">
        <v>0</v>
      </c>
      <c r="P648" s="607">
        <v>0</v>
      </c>
      <c r="Q648" s="607">
        <v>0</v>
      </c>
      <c r="R648" s="465"/>
      <c r="S648" s="465"/>
      <c r="T648" s="465"/>
      <c r="U648" s="465"/>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3">
      <c r="A649" s="429"/>
      <c r="B649" s="438"/>
      <c r="C649" s="431">
        <f t="shared" si="197"/>
        <v>4</v>
      </c>
      <c r="D649" s="460"/>
      <c r="E649" s="518"/>
      <c r="F649" s="518"/>
      <c r="G649" s="460"/>
      <c r="H649" s="465"/>
      <c r="I649" s="481">
        <v>6</v>
      </c>
      <c r="J649" s="481"/>
      <c r="K649" s="465"/>
      <c r="L649" s="465"/>
      <c r="M649" s="465"/>
      <c r="N649" s="607">
        <v>0</v>
      </c>
      <c r="O649" s="607">
        <v>0</v>
      </c>
      <c r="P649" s="607">
        <v>0</v>
      </c>
      <c r="Q649" s="607">
        <v>0</v>
      </c>
      <c r="R649" s="465"/>
      <c r="S649" s="465"/>
      <c r="T649" s="465"/>
      <c r="U649" s="465"/>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3">
      <c r="A650" s="429"/>
      <c r="B650" s="438"/>
      <c r="C650" s="431">
        <f t="shared" si="197"/>
        <v>4</v>
      </c>
      <c r="D650" s="460"/>
      <c r="E650" s="518"/>
      <c r="F650" s="518"/>
      <c r="G650" s="460"/>
      <c r="H650" s="465"/>
      <c r="I650" s="481">
        <v>7</v>
      </c>
      <c r="J650" s="481"/>
      <c r="K650" s="465"/>
      <c r="L650" s="465"/>
      <c r="M650" s="465"/>
      <c r="N650" s="607">
        <v>0</v>
      </c>
      <c r="O650" s="607">
        <v>0</v>
      </c>
      <c r="P650" s="607">
        <v>0</v>
      </c>
      <c r="Q650" s="607">
        <v>0</v>
      </c>
      <c r="R650" s="465"/>
      <c r="S650" s="465"/>
      <c r="T650" s="465"/>
      <c r="U650" s="465"/>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t="5.0999999999999996" customHeight="1" outlineLevel="2" x14ac:dyDescent="0.3">
      <c r="A651" s="429"/>
      <c r="B651" s="438"/>
      <c r="C651" s="431">
        <f>INT($C$629)+2.005</f>
        <v>3.0049999999999999</v>
      </c>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t="s">
        <v>495</v>
      </c>
      <c r="AQ651" s="441"/>
      <c r="AR651" s="429"/>
      <c r="AS651" s="429"/>
      <c r="AT651" s="429"/>
    </row>
    <row r="652" spans="1:46" outlineLevel="2" collapsed="1" x14ac:dyDescent="0.3">
      <c r="A652" s="429"/>
      <c r="B652" s="438"/>
      <c r="C652" s="431">
        <f>INT($C$629)+2</f>
        <v>3</v>
      </c>
      <c r="D652" s="460"/>
      <c r="E652" s="518"/>
      <c r="F652" s="518"/>
      <c r="G652" s="460"/>
      <c r="H652" s="534" t="s">
        <v>728</v>
      </c>
      <c r="I652" s="488" t="s">
        <v>618</v>
      </c>
      <c r="J652" s="488"/>
      <c r="K652" s="465"/>
      <c r="L652" s="465"/>
      <c r="M652" s="465"/>
      <c r="N652" s="488" t="s">
        <v>729</v>
      </c>
      <c r="O652" s="488"/>
      <c r="P652" s="488"/>
      <c r="Q652" s="488"/>
      <c r="R652" s="465"/>
      <c r="S652" s="465"/>
      <c r="T652" s="465"/>
      <c r="U652" s="465"/>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3">
      <c r="A653" s="429"/>
      <c r="B653" s="438"/>
      <c r="C653" s="431">
        <f t="shared" ref="C653:C660" si="198">INT($C$629)+3</f>
        <v>4</v>
      </c>
      <c r="D653" s="460"/>
      <c r="E653" s="518"/>
      <c r="F653" s="518"/>
      <c r="G653" s="460"/>
      <c r="H653" s="465"/>
      <c r="I653" s="465">
        <v>0</v>
      </c>
      <c r="J653" s="465" t="s">
        <v>640</v>
      </c>
      <c r="K653" s="465"/>
      <c r="L653" s="465"/>
      <c r="M653" s="465"/>
      <c r="N653" s="482">
        <v>0</v>
      </c>
      <c r="O653" s="482">
        <v>0</v>
      </c>
      <c r="P653" s="482">
        <v>0</v>
      </c>
      <c r="Q653" s="482">
        <v>0</v>
      </c>
      <c r="R653" s="465"/>
      <c r="S653" s="465"/>
      <c r="T653" s="465"/>
      <c r="U653" s="465"/>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3">
      <c r="A654" s="429"/>
      <c r="B654" s="438"/>
      <c r="C654" s="431">
        <f t="shared" si="198"/>
        <v>4</v>
      </c>
      <c r="D654" s="460"/>
      <c r="E654" s="518"/>
      <c r="F654" s="518"/>
      <c r="G654" s="460"/>
      <c r="H654" s="465"/>
      <c r="I654" s="465">
        <v>1</v>
      </c>
      <c r="J654" s="465" t="s">
        <v>641</v>
      </c>
      <c r="K654" s="465"/>
      <c r="L654" s="465"/>
      <c r="M654" s="465"/>
      <c r="N654" s="482">
        <v>0</v>
      </c>
      <c r="O654" s="482">
        <v>0</v>
      </c>
      <c r="P654" s="482">
        <v>0</v>
      </c>
      <c r="Q654" s="482">
        <v>0</v>
      </c>
      <c r="R654" s="465"/>
      <c r="S654" s="465"/>
      <c r="T654" s="465"/>
      <c r="U654" s="465"/>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3">
      <c r="A655" s="429"/>
      <c r="B655" s="438"/>
      <c r="C655" s="431">
        <f t="shared" si="198"/>
        <v>4</v>
      </c>
      <c r="D655" s="460"/>
      <c r="E655" s="518"/>
      <c r="F655" s="518"/>
      <c r="G655" s="460"/>
      <c r="H655" s="465"/>
      <c r="I655" s="465">
        <v>2</v>
      </c>
      <c r="J655" s="465" t="s">
        <v>642</v>
      </c>
      <c r="K655" s="465"/>
      <c r="L655" s="465"/>
      <c r="M655" s="465"/>
      <c r="N655" s="482">
        <v>0</v>
      </c>
      <c r="O655" s="482">
        <v>0</v>
      </c>
      <c r="P655" s="482">
        <v>0</v>
      </c>
      <c r="Q655" s="482">
        <v>0</v>
      </c>
      <c r="R655" s="465"/>
      <c r="S655" s="465"/>
      <c r="T655" s="465"/>
      <c r="U655" s="465"/>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3">
      <c r="A656" s="429"/>
      <c r="B656" s="438"/>
      <c r="C656" s="431">
        <f t="shared" si="198"/>
        <v>4</v>
      </c>
      <c r="D656" s="460"/>
      <c r="E656" s="518"/>
      <c r="F656" s="518"/>
      <c r="G656" s="460"/>
      <c r="H656" s="465"/>
      <c r="I656" s="465">
        <v>3</v>
      </c>
      <c r="J656" s="465" t="s">
        <v>627</v>
      </c>
      <c r="K656" s="465"/>
      <c r="L656" s="465"/>
      <c r="M656" s="465"/>
      <c r="N656" s="482">
        <v>0</v>
      </c>
      <c r="O656" s="482">
        <v>0</v>
      </c>
      <c r="P656" s="482">
        <v>0</v>
      </c>
      <c r="Q656" s="482">
        <v>0</v>
      </c>
      <c r="R656" s="465"/>
      <c r="S656" s="465"/>
      <c r="T656" s="465"/>
      <c r="U656" s="465"/>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3">
      <c r="A657" s="429"/>
      <c r="B657" s="438"/>
      <c r="C657" s="431">
        <f t="shared" si="198"/>
        <v>4</v>
      </c>
      <c r="D657" s="460"/>
      <c r="E657" s="518"/>
      <c r="F657" s="518"/>
      <c r="G657" s="460"/>
      <c r="H657" s="465"/>
      <c r="I657" s="465">
        <v>4</v>
      </c>
      <c r="J657" s="465" t="s">
        <v>628</v>
      </c>
      <c r="K657" s="465"/>
      <c r="L657" s="465"/>
      <c r="M657" s="465"/>
      <c r="N657" s="482">
        <v>0</v>
      </c>
      <c r="O657" s="482">
        <v>0</v>
      </c>
      <c r="P657" s="482">
        <v>0</v>
      </c>
      <c r="Q657" s="482">
        <v>0</v>
      </c>
      <c r="R657" s="465"/>
      <c r="S657" s="465"/>
      <c r="T657" s="465"/>
      <c r="U657" s="465"/>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3">
      <c r="A658" s="429"/>
      <c r="B658" s="438"/>
      <c r="C658" s="431">
        <f t="shared" si="198"/>
        <v>4</v>
      </c>
      <c r="D658" s="460"/>
      <c r="E658" s="518"/>
      <c r="F658" s="518"/>
      <c r="G658" s="460"/>
      <c r="H658" s="465"/>
      <c r="I658" s="465">
        <v>5</v>
      </c>
      <c r="J658" s="465" t="s">
        <v>629</v>
      </c>
      <c r="K658" s="465"/>
      <c r="L658" s="465"/>
      <c r="M658" s="465"/>
      <c r="N658" s="482">
        <v>0</v>
      </c>
      <c r="O658" s="482">
        <v>0</v>
      </c>
      <c r="P658" s="482">
        <v>0</v>
      </c>
      <c r="Q658" s="482">
        <v>0</v>
      </c>
      <c r="R658" s="465"/>
      <c r="S658" s="465"/>
      <c r="T658" s="465"/>
      <c r="U658" s="465"/>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3">
      <c r="A659" s="429"/>
      <c r="B659" s="438"/>
      <c r="C659" s="431">
        <f t="shared" si="198"/>
        <v>4</v>
      </c>
      <c r="D659" s="460"/>
      <c r="E659" s="518"/>
      <c r="F659" s="518"/>
      <c r="G659" s="460"/>
      <c r="H659" s="465"/>
      <c r="I659" s="465">
        <v>6</v>
      </c>
      <c r="J659" s="465" t="s">
        <v>630</v>
      </c>
      <c r="K659" s="465"/>
      <c r="L659" s="465"/>
      <c r="M659" s="465"/>
      <c r="N659" s="482">
        <v>0</v>
      </c>
      <c r="O659" s="482">
        <v>0</v>
      </c>
      <c r="P659" s="482">
        <v>0</v>
      </c>
      <c r="Q659" s="482">
        <v>0</v>
      </c>
      <c r="R659" s="465"/>
      <c r="S659" s="465"/>
      <c r="T659" s="465"/>
      <c r="U659" s="465"/>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3">
      <c r="A660" s="429"/>
      <c r="B660" s="438"/>
      <c r="C660" s="431">
        <f t="shared" si="198"/>
        <v>4</v>
      </c>
      <c r="D660" s="460"/>
      <c r="E660" s="518"/>
      <c r="F660" s="518"/>
      <c r="G660" s="460"/>
      <c r="H660" s="465"/>
      <c r="I660" s="465">
        <v>7</v>
      </c>
      <c r="J660" s="465" t="s">
        <v>631</v>
      </c>
      <c r="K660" s="465"/>
      <c r="L660" s="465"/>
      <c r="M660" s="465"/>
      <c r="N660" s="482">
        <v>0</v>
      </c>
      <c r="O660" s="482">
        <v>0</v>
      </c>
      <c r="P660" s="482">
        <v>0</v>
      </c>
      <c r="Q660" s="482">
        <v>0</v>
      </c>
      <c r="R660" s="465"/>
      <c r="S660" s="465"/>
      <c r="T660" s="465"/>
      <c r="U660" s="465"/>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t="5.0999999999999996" customHeight="1" outlineLevel="2" x14ac:dyDescent="0.3">
      <c r="A661" s="429"/>
      <c r="B661" s="438"/>
      <c r="C661" s="431">
        <f>INT($C$629)+2.005</f>
        <v>3.0049999999999999</v>
      </c>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t="s">
        <v>495</v>
      </c>
      <c r="AQ661" s="441"/>
      <c r="AR661" s="429"/>
      <c r="AS661" s="429"/>
      <c r="AT661" s="429"/>
    </row>
    <row r="662" spans="1:46" outlineLevel="1" x14ac:dyDescent="0.3">
      <c r="A662" s="429"/>
      <c r="B662" s="438"/>
      <c r="C662" s="431">
        <f>INT($C$629)+1</f>
        <v>2</v>
      </c>
      <c r="D662" s="460"/>
      <c r="E662" s="518"/>
      <c r="F662" s="518"/>
      <c r="G662" s="460"/>
      <c r="H662" s="521" t="s">
        <v>730</v>
      </c>
      <c r="I662" s="478"/>
      <c r="J662" s="478"/>
      <c r="K662" s="447"/>
      <c r="L662" s="447"/>
      <c r="M662" s="447"/>
      <c r="N662" s="447"/>
      <c r="O662" s="447"/>
      <c r="P662" s="447"/>
      <c r="Q662" s="447"/>
      <c r="R662" s="447"/>
      <c r="S662" s="447"/>
      <c r="T662" s="447"/>
      <c r="U662" s="447"/>
      <c r="V662" s="447"/>
      <c r="W662" s="447"/>
      <c r="X662" s="447"/>
      <c r="Y662" s="447"/>
      <c r="Z662" s="510"/>
      <c r="AA662" s="510"/>
      <c r="AB662" s="510"/>
      <c r="AC662" s="510"/>
      <c r="AD662" s="510"/>
      <c r="AE662" s="510"/>
      <c r="AF662" s="510"/>
      <c r="AG662" s="510"/>
      <c r="AH662" s="510"/>
      <c r="AI662" s="510"/>
      <c r="AJ662" s="510"/>
      <c r="AK662" s="510"/>
      <c r="AL662" s="510"/>
      <c r="AM662" s="510"/>
      <c r="AN662" s="510"/>
      <c r="AO662" s="510"/>
      <c r="AP662" s="460"/>
      <c r="AQ662" s="441"/>
      <c r="AR662" s="429"/>
      <c r="AS662" s="429"/>
      <c r="AT662" s="429"/>
    </row>
    <row r="663" spans="1:46" ht="5.0999999999999996" hidden="1" customHeight="1" outlineLevel="3" x14ac:dyDescent="0.3">
      <c r="A663" s="429"/>
      <c r="B663" s="438"/>
      <c r="C663" s="431">
        <f>INT($C$629)+3.005</f>
        <v>4.0049999999999999</v>
      </c>
      <c r="D663" s="460" t="s">
        <v>491</v>
      </c>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41"/>
      <c r="AR663" s="429"/>
      <c r="AS663" s="429"/>
      <c r="AT663" s="429"/>
    </row>
    <row r="664" spans="1:46" outlineLevel="2" x14ac:dyDescent="0.3">
      <c r="A664" s="429"/>
      <c r="B664" s="438"/>
      <c r="C664" s="431">
        <f>INT($C$629)+2</f>
        <v>3</v>
      </c>
      <c r="D664" s="460"/>
      <c r="E664" s="518"/>
      <c r="F664" s="518"/>
      <c r="G664" s="460"/>
      <c r="H664" s="481" t="s">
        <v>724</v>
      </c>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outlineLevel="2" collapsed="1" x14ac:dyDescent="0.3">
      <c r="A665" s="429"/>
      <c r="B665" s="438"/>
      <c r="C665" s="431">
        <f>INT($C$629)+2</f>
        <v>3</v>
      </c>
      <c r="D665" s="460"/>
      <c r="E665" s="518"/>
      <c r="F665" s="518"/>
      <c r="G665" s="460"/>
      <c r="H665" s="534" t="s">
        <v>685</v>
      </c>
      <c r="I665" s="488" t="s">
        <v>731</v>
      </c>
      <c r="J665" s="488"/>
      <c r="K665" s="488" t="s">
        <v>732</v>
      </c>
      <c r="L665" s="488"/>
      <c r="M665" s="488"/>
      <c r="N665" s="595"/>
      <c r="O665" s="488"/>
      <c r="P665" s="488"/>
      <c r="Q665" s="488"/>
      <c r="R665" s="488"/>
      <c r="S665" s="488"/>
      <c r="T665" s="488"/>
      <c r="U665" s="488"/>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t="15" hidden="1" customHeight="1" outlineLevel="3" x14ac:dyDescent="0.3">
      <c r="A666" s="429"/>
      <c r="B666" s="438"/>
      <c r="C666" s="431">
        <f t="shared" ref="C666:C683" si="199">INT($C$629)+3</f>
        <v>4</v>
      </c>
      <c r="D666" s="460"/>
      <c r="E666" s="518">
        <v>0</v>
      </c>
      <c r="F666" s="518"/>
      <c r="G666" s="460"/>
      <c r="H666" s="481" t="str">
        <f>H$252</f>
        <v>Aut</v>
      </c>
      <c r="I666" s="608">
        <v>2</v>
      </c>
      <c r="J666" s="608"/>
      <c r="K666" s="564">
        <f t="shared" ref="K666:M668" si="200">INDEX(i_date_shear_sixg0,($E666*i_s_len+$I666)*i_x_len+1,0)</f>
        <v>44484</v>
      </c>
      <c r="L666" s="564">
        <f t="shared" si="200"/>
        <v>44484</v>
      </c>
      <c r="M666" s="564">
        <f t="shared" si="200"/>
        <v>44484</v>
      </c>
      <c r="N666" s="465"/>
      <c r="O666" s="465"/>
      <c r="P666" s="465"/>
      <c r="Q666" s="465"/>
      <c r="R666" s="465"/>
      <c r="S666" s="465"/>
      <c r="T666" s="465"/>
      <c r="U666" s="465"/>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3">
      <c r="A667" s="429"/>
      <c r="B667" s="438"/>
      <c r="C667" s="431">
        <f t="shared" si="199"/>
        <v>4</v>
      </c>
      <c r="D667" s="460"/>
      <c r="E667" s="518">
        <v>1</v>
      </c>
      <c r="F667" s="518"/>
      <c r="G667" s="460"/>
      <c r="H667" s="481" t="str">
        <f>H$253</f>
        <v>Win</v>
      </c>
      <c r="I667" s="608">
        <v>2</v>
      </c>
      <c r="J667" s="608"/>
      <c r="K667" s="564">
        <f t="shared" si="200"/>
        <v>44576</v>
      </c>
      <c r="L667" s="564">
        <f t="shared" si="200"/>
        <v>44576</v>
      </c>
      <c r="M667" s="564">
        <f t="shared" si="200"/>
        <v>44576</v>
      </c>
      <c r="N667" s="465"/>
      <c r="O667" s="465"/>
      <c r="P667" s="465"/>
      <c r="Q667" s="465"/>
      <c r="R667" s="465"/>
      <c r="S667" s="465"/>
      <c r="T667" s="465"/>
      <c r="U667" s="465"/>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3">
      <c r="A668" s="429"/>
      <c r="B668" s="438"/>
      <c r="C668" s="431">
        <f t="shared" si="199"/>
        <v>4</v>
      </c>
      <c r="D668" s="460"/>
      <c r="E668" s="518">
        <v>2</v>
      </c>
      <c r="F668" s="518"/>
      <c r="G668" s="460"/>
      <c r="H668" s="481" t="str">
        <f>H$254</f>
        <v>Spr</v>
      </c>
      <c r="I668" s="608">
        <v>2</v>
      </c>
      <c r="J668" s="608"/>
      <c r="K668" s="564">
        <f t="shared" si="200"/>
        <v>44576</v>
      </c>
      <c r="L668" s="564">
        <f t="shared" si="200"/>
        <v>44576</v>
      </c>
      <c r="M668" s="564">
        <f t="shared" si="200"/>
        <v>44576</v>
      </c>
      <c r="N668" s="465"/>
      <c r="O668" s="465"/>
      <c r="P668" s="465"/>
      <c r="Q668" s="465"/>
      <c r="R668" s="465"/>
      <c r="S668" s="465"/>
      <c r="T668" s="465"/>
      <c r="U668" s="465"/>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3">
      <c r="A669" s="429"/>
      <c r="B669" s="438"/>
      <c r="C669" s="431">
        <f t="shared" si="199"/>
        <v>4</v>
      </c>
      <c r="D669" s="460"/>
      <c r="E669" s="518"/>
      <c r="F669" s="518"/>
      <c r="G669" s="460"/>
      <c r="H669" s="465"/>
      <c r="I669" s="481"/>
      <c r="J669" s="481"/>
      <c r="K669" s="465"/>
      <c r="L669" s="465"/>
      <c r="M669" s="465"/>
      <c r="N669" s="465"/>
      <c r="O669" s="465"/>
      <c r="P669" s="465"/>
      <c r="Q669" s="465"/>
      <c r="R669" s="465"/>
      <c r="S669" s="465"/>
      <c r="T669" s="465"/>
      <c r="U669" s="465"/>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3">
      <c r="A670" s="429"/>
      <c r="B670" s="438"/>
      <c r="C670" s="431">
        <f t="shared" si="199"/>
        <v>4</v>
      </c>
      <c r="D670" s="460"/>
      <c r="E670" s="518"/>
      <c r="F670" s="518"/>
      <c r="G670" s="460"/>
      <c r="H670" s="465"/>
      <c r="I670" s="488" t="s">
        <v>733</v>
      </c>
      <c r="J670" s="487"/>
      <c r="K670" s="488" t="s">
        <v>734</v>
      </c>
      <c r="L670" s="488"/>
      <c r="M670" s="488"/>
      <c r="N670" s="465"/>
      <c r="O670" s="465"/>
      <c r="P670" s="465"/>
      <c r="Q670" s="465"/>
      <c r="R670" s="465"/>
      <c r="S670" s="465"/>
      <c r="T670" s="465"/>
      <c r="U670" s="465"/>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3">
      <c r="A671" s="429"/>
      <c r="B671" s="438"/>
      <c r="C671" s="431">
        <f t="shared" si="199"/>
        <v>4</v>
      </c>
      <c r="D671" s="460"/>
      <c r="E671" s="518">
        <v>0</v>
      </c>
      <c r="F671" s="518"/>
      <c r="G671" s="460"/>
      <c r="H671" s="481" t="str">
        <f>H$252</f>
        <v>Aut</v>
      </c>
      <c r="I671" s="608">
        <v>5</v>
      </c>
      <c r="J671" s="608"/>
      <c r="K671" s="564">
        <f t="shared" ref="K671:M673" si="201">INDEX(i_date_shear_sixg0,($E671*i_s_len+$I671)*i_x_len+1,0)</f>
        <v>45580</v>
      </c>
      <c r="L671" s="564">
        <f t="shared" si="201"/>
        <v>45580</v>
      </c>
      <c r="M671" s="564">
        <f t="shared" si="201"/>
        <v>45580</v>
      </c>
      <c r="N671" s="465"/>
      <c r="O671" s="465"/>
      <c r="P671" s="465"/>
      <c r="Q671" s="465"/>
      <c r="R671" s="465"/>
      <c r="S671" s="465"/>
      <c r="T671" s="465"/>
      <c r="U671" s="465"/>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3">
      <c r="A672" s="429"/>
      <c r="B672" s="438"/>
      <c r="C672" s="431">
        <f t="shared" si="199"/>
        <v>4</v>
      </c>
      <c r="D672" s="460"/>
      <c r="E672" s="518">
        <v>1</v>
      </c>
      <c r="F672" s="518"/>
      <c r="G672" s="460"/>
      <c r="H672" s="481" t="str">
        <f>H$253</f>
        <v>Win</v>
      </c>
      <c r="I672" s="608">
        <v>5</v>
      </c>
      <c r="J672" s="608"/>
      <c r="K672" s="564">
        <f t="shared" si="201"/>
        <v>45672</v>
      </c>
      <c r="L672" s="564">
        <f t="shared" si="201"/>
        <v>45672</v>
      </c>
      <c r="M672" s="564">
        <f t="shared" si="201"/>
        <v>45672</v>
      </c>
      <c r="N672" s="465"/>
      <c r="O672" s="465"/>
      <c r="P672" s="465"/>
      <c r="Q672" s="465"/>
      <c r="R672" s="465"/>
      <c r="S672" s="465"/>
      <c r="T672" s="465"/>
      <c r="U672" s="465"/>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3">
      <c r="A673" s="429"/>
      <c r="B673" s="438"/>
      <c r="C673" s="431">
        <f t="shared" si="199"/>
        <v>4</v>
      </c>
      <c r="D673" s="460"/>
      <c r="E673" s="518">
        <v>2</v>
      </c>
      <c r="F673" s="518"/>
      <c r="G673" s="460"/>
      <c r="H673" s="481" t="str">
        <f>H$254</f>
        <v>Spr</v>
      </c>
      <c r="I673" s="608">
        <v>5</v>
      </c>
      <c r="J673" s="608"/>
      <c r="K673" s="564">
        <f t="shared" si="201"/>
        <v>45672</v>
      </c>
      <c r="L673" s="564">
        <f t="shared" si="201"/>
        <v>45672</v>
      </c>
      <c r="M673" s="564">
        <f t="shared" si="201"/>
        <v>45672</v>
      </c>
      <c r="N673" s="465"/>
      <c r="O673" s="465"/>
      <c r="P673" s="465"/>
      <c r="Q673" s="465"/>
      <c r="R673" s="465"/>
      <c r="S673" s="465"/>
      <c r="T673" s="465"/>
      <c r="U673" s="465"/>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3">
      <c r="A674" s="429"/>
      <c r="B674" s="438"/>
      <c r="C674" s="431">
        <f t="shared" si="199"/>
        <v>4</v>
      </c>
      <c r="D674" s="460"/>
      <c r="E674" s="518"/>
      <c r="F674" s="518"/>
      <c r="G674" s="460"/>
      <c r="H674" s="465"/>
      <c r="I674" s="481"/>
      <c r="J674" s="481"/>
      <c r="K674" s="465"/>
      <c r="L674" s="465"/>
      <c r="M674" s="465"/>
      <c r="N674" s="465"/>
      <c r="O674" s="465"/>
      <c r="P674" s="465"/>
      <c r="Q674" s="465"/>
      <c r="R674" s="465"/>
      <c r="S674" s="465"/>
      <c r="T674" s="465"/>
      <c r="U674" s="465"/>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3">
      <c r="A675" s="429"/>
      <c r="B675" s="438"/>
      <c r="C675" s="431">
        <f t="shared" si="199"/>
        <v>4</v>
      </c>
      <c r="D675" s="460"/>
      <c r="E675" s="518"/>
      <c r="F675" s="518"/>
      <c r="G675" s="460"/>
      <c r="H675" s="465"/>
      <c r="I675" s="465"/>
      <c r="J675" s="465"/>
      <c r="K675" s="488" t="s">
        <v>862</v>
      </c>
      <c r="L675" s="488"/>
      <c r="M675" s="488"/>
      <c r="N675" s="465"/>
      <c r="O675" s="465"/>
      <c r="P675" s="465"/>
      <c r="Q675" s="465"/>
      <c r="R675" s="465"/>
      <c r="S675" s="465"/>
      <c r="T675" s="465"/>
      <c r="U675" s="465"/>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3">
      <c r="A676" s="429"/>
      <c r="B676" s="438"/>
      <c r="C676" s="431">
        <f t="shared" si="199"/>
        <v>4</v>
      </c>
      <c r="D676" s="460"/>
      <c r="E676" s="518"/>
      <c r="F676" s="518"/>
      <c r="G676" s="460"/>
      <c r="H676" s="481" t="str">
        <f>H$252</f>
        <v>Aut</v>
      </c>
      <c r="I676" s="465"/>
      <c r="J676" s="465"/>
      <c r="K676" s="673">
        <v>1550</v>
      </c>
      <c r="L676" s="673">
        <v>1550</v>
      </c>
      <c r="M676" s="673">
        <v>1550</v>
      </c>
      <c r="N676" s="465"/>
      <c r="O676" s="465" t="s">
        <v>874</v>
      </c>
      <c r="P676" s="465"/>
      <c r="Q676" s="465"/>
      <c r="R676" s="465"/>
      <c r="S676" s="465"/>
      <c r="T676" s="465"/>
      <c r="U676" s="465"/>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3">
      <c r="A677" s="429"/>
      <c r="B677" s="438"/>
      <c r="C677" s="431">
        <f t="shared" si="199"/>
        <v>4</v>
      </c>
      <c r="D677" s="460"/>
      <c r="E677" s="518"/>
      <c r="F677" s="518"/>
      <c r="G677" s="460"/>
      <c r="H677" s="481" t="str">
        <f>H$253</f>
        <v>Win</v>
      </c>
      <c r="I677" s="465"/>
      <c r="J677" s="465"/>
      <c r="K677" s="673">
        <v>1550</v>
      </c>
      <c r="L677" s="673">
        <v>1550</v>
      </c>
      <c r="M677" s="673">
        <v>1550</v>
      </c>
      <c r="N677" s="465"/>
      <c r="O677" s="465"/>
      <c r="P677" s="465"/>
      <c r="Q677" s="465"/>
      <c r="R677" s="465"/>
      <c r="S677" s="465"/>
      <c r="T677" s="465"/>
      <c r="U677" s="465"/>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3">
      <c r="A678" s="429"/>
      <c r="B678" s="438"/>
      <c r="C678" s="431">
        <f t="shared" si="199"/>
        <v>4</v>
      </c>
      <c r="D678" s="460"/>
      <c r="E678" s="518"/>
      <c r="F678" s="518"/>
      <c r="G678" s="460"/>
      <c r="H678" s="481" t="str">
        <f>H$254</f>
        <v>Spr</v>
      </c>
      <c r="I678" s="465"/>
      <c r="J678" s="465"/>
      <c r="K678" s="673">
        <v>1550</v>
      </c>
      <c r="L678" s="673">
        <v>1550</v>
      </c>
      <c r="M678" s="673">
        <v>1550</v>
      </c>
      <c r="N678" s="465"/>
      <c r="O678" s="465"/>
      <c r="P678" s="465"/>
      <c r="Q678" s="465"/>
      <c r="R678" s="465"/>
      <c r="S678" s="465"/>
      <c r="T678" s="465"/>
      <c r="U678" s="465"/>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3">
      <c r="A679" s="429"/>
      <c r="B679" s="438"/>
      <c r="C679" s="431">
        <f t="shared" si="199"/>
        <v>4</v>
      </c>
      <c r="D679" s="460"/>
      <c r="E679" s="518"/>
      <c r="F679" s="518"/>
      <c r="G679" s="460"/>
      <c r="H679" s="465"/>
      <c r="I679" s="481"/>
      <c r="J679" s="481"/>
      <c r="K679" s="465"/>
      <c r="L679" s="465"/>
      <c r="M679" s="465"/>
      <c r="N679" s="465"/>
      <c r="O679" s="465"/>
      <c r="P679" s="465"/>
      <c r="Q679" s="465"/>
      <c r="R679" s="465"/>
      <c r="S679" s="465"/>
      <c r="T679" s="465"/>
      <c r="U679" s="465"/>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3">
      <c r="A680" s="429"/>
      <c r="B680" s="438"/>
      <c r="C680" s="431">
        <f t="shared" si="199"/>
        <v>4</v>
      </c>
      <c r="D680" s="460"/>
      <c r="E680" s="518"/>
      <c r="F680" s="518"/>
      <c r="G680" s="460"/>
      <c r="H680" s="465"/>
      <c r="I680" s="465"/>
      <c r="J680" s="465"/>
      <c r="K680" s="488" t="s">
        <v>735</v>
      </c>
      <c r="L680" s="488"/>
      <c r="M680" s="488"/>
      <c r="N680" s="465"/>
      <c r="O680" s="465"/>
      <c r="P680" s="465"/>
      <c r="Q680" s="465"/>
      <c r="R680" s="465"/>
      <c r="S680" s="465"/>
      <c r="T680" s="465"/>
      <c r="U680" s="465"/>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3">
      <c r="A681" s="429"/>
      <c r="B681" s="438"/>
      <c r="C681" s="431">
        <f t="shared" si="199"/>
        <v>4</v>
      </c>
      <c r="D681" s="460"/>
      <c r="E681" s="518"/>
      <c r="F681" s="518"/>
      <c r="G681" s="460"/>
      <c r="H681" s="481" t="str">
        <f>H$252</f>
        <v>Aut</v>
      </c>
      <c r="I681" s="465"/>
      <c r="J681" s="465"/>
      <c r="K681" s="609">
        <f>(K671-K666)/30.5</f>
        <v>35.934426229508198</v>
      </c>
      <c r="L681" s="609">
        <f>(L671-L666)/30.5</f>
        <v>35.934426229508198</v>
      </c>
      <c r="M681" s="609">
        <f>(M671-M666)/30.5</f>
        <v>35.934426229508198</v>
      </c>
      <c r="N681" s="465"/>
      <c r="O681" s="465"/>
      <c r="P681" s="465"/>
      <c r="Q681" s="465"/>
      <c r="R681" s="465"/>
      <c r="S681" s="465"/>
      <c r="T681" s="465"/>
      <c r="U681" s="465"/>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3">
      <c r="A682" s="429"/>
      <c r="B682" s="438"/>
      <c r="C682" s="431">
        <f t="shared" si="199"/>
        <v>4</v>
      </c>
      <c r="D682" s="460"/>
      <c r="E682" s="518"/>
      <c r="F682" s="518"/>
      <c r="G682" s="460"/>
      <c r="H682" s="481" t="str">
        <f>H$253</f>
        <v>Win</v>
      </c>
      <c r="I682" s="465"/>
      <c r="J682" s="465"/>
      <c r="K682" s="609">
        <f t="shared" ref="K682:M683" si="202">(K672-K667)/30.5</f>
        <v>35.934426229508198</v>
      </c>
      <c r="L682" s="609">
        <f t="shared" si="202"/>
        <v>35.934426229508198</v>
      </c>
      <c r="M682" s="609">
        <f t="shared" si="202"/>
        <v>35.934426229508198</v>
      </c>
      <c r="N682" s="465"/>
      <c r="O682" s="465"/>
      <c r="P682" s="465"/>
      <c r="Q682" s="465"/>
      <c r="R682" s="465"/>
      <c r="S682" s="465"/>
      <c r="T682" s="465"/>
      <c r="U682" s="465"/>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3">
      <c r="A683" s="429"/>
      <c r="B683" s="438"/>
      <c r="C683" s="431">
        <f t="shared" si="199"/>
        <v>4</v>
      </c>
      <c r="D683" s="460"/>
      <c r="E683" s="518"/>
      <c r="F683" s="518"/>
      <c r="G683" s="460"/>
      <c r="H683" s="481" t="str">
        <f>H$254</f>
        <v>Spr</v>
      </c>
      <c r="I683" s="465"/>
      <c r="J683" s="465"/>
      <c r="K683" s="609">
        <f t="shared" si="202"/>
        <v>35.934426229508198</v>
      </c>
      <c r="L683" s="609">
        <f t="shared" si="202"/>
        <v>35.934426229508198</v>
      </c>
      <c r="M683" s="609">
        <f t="shared" si="202"/>
        <v>35.934426229508198</v>
      </c>
      <c r="N683" s="465"/>
      <c r="O683" s="465"/>
      <c r="P683" s="465"/>
      <c r="Q683" s="465"/>
      <c r="R683" s="465"/>
      <c r="S683" s="465"/>
      <c r="T683" s="465"/>
      <c r="U683" s="465"/>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t="5.0999999999999996" customHeight="1" outlineLevel="2" x14ac:dyDescent="0.3">
      <c r="A684" s="429"/>
      <c r="B684" s="438"/>
      <c r="C684" s="431">
        <f>INT($C$629)+2.005</f>
        <v>3.0049999999999999</v>
      </c>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t="s">
        <v>495</v>
      </c>
      <c r="AQ684" s="441"/>
      <c r="AR684" s="429"/>
      <c r="AS684" s="429"/>
      <c r="AT684" s="429"/>
    </row>
    <row r="685" spans="1:46" ht="5.0999999999999996" customHeight="1" outlineLevel="2" x14ac:dyDescent="0.3">
      <c r="A685" s="429"/>
      <c r="B685" s="438"/>
      <c r="C685" s="431">
        <f>INT($C$629)+2.005</f>
        <v>3.0049999999999999</v>
      </c>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41"/>
      <c r="AR685" s="429"/>
      <c r="AS685" s="429"/>
      <c r="AT685" s="429"/>
    </row>
    <row r="686" spans="1:46" ht="5.0999999999999996" customHeight="1" outlineLevel="1" x14ac:dyDescent="0.3">
      <c r="A686" s="429"/>
      <c r="B686" s="470"/>
      <c r="C686" s="471">
        <f>INT($C$629)+1.005</f>
        <v>2.0049999999999999</v>
      </c>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c r="AC686" s="472"/>
      <c r="AD686" s="472"/>
      <c r="AE686" s="472"/>
      <c r="AF686" s="472"/>
      <c r="AG686" s="472"/>
      <c r="AH686" s="472"/>
      <c r="AI686" s="472"/>
      <c r="AJ686" s="472"/>
      <c r="AK686" s="472"/>
      <c r="AL686" s="472"/>
      <c r="AM686" s="472"/>
      <c r="AN686" s="472"/>
      <c r="AO686" s="472"/>
      <c r="AP686" s="472"/>
      <c r="AQ686" s="473" t="s">
        <v>139</v>
      </c>
      <c r="AR686" s="429"/>
      <c r="AS686" s="429"/>
      <c r="AT686" s="429"/>
    </row>
    <row r="687" spans="1:46" ht="5.0999999999999996" customHeight="1" x14ac:dyDescent="0.3">
      <c r="A687" s="429"/>
      <c r="B687" s="474"/>
      <c r="C687" s="475">
        <f>INT($C$629)+0.005</f>
        <v>1.0049999999999999</v>
      </c>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c r="AK687" s="474"/>
      <c r="AL687" s="474"/>
      <c r="AM687" s="474"/>
      <c r="AN687" s="474"/>
      <c r="AO687" s="474"/>
      <c r="AP687" s="474"/>
      <c r="AQ687" s="474"/>
      <c r="AR687" s="429"/>
      <c r="AS687" s="429"/>
      <c r="AT687" s="429"/>
    </row>
    <row r="688" spans="1:46" outlineLevel="2" x14ac:dyDescent="0.3">
      <c r="A688" s="429"/>
      <c r="B688" s="429"/>
      <c r="C688" s="431">
        <f>INT($C$629)+2</f>
        <v>3</v>
      </c>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c r="AF688" s="429"/>
      <c r="AG688" s="429"/>
      <c r="AH688" s="429"/>
      <c r="AI688" s="429"/>
      <c r="AJ688" s="429"/>
      <c r="AK688" s="429"/>
      <c r="AL688" s="429"/>
      <c r="AM688" s="429"/>
      <c r="AN688" s="429"/>
      <c r="AO688" s="429"/>
      <c r="AP688" s="429"/>
      <c r="AQ688" s="429"/>
      <c r="AR688" s="429"/>
      <c r="AS688" s="429"/>
      <c r="AT688" s="429"/>
    </row>
    <row r="689" spans="1:46" outlineLevel="2" x14ac:dyDescent="0.3">
      <c r="A689" s="429"/>
      <c r="B689" s="429"/>
      <c r="C689" s="431">
        <f>INT($C$693)+2</f>
        <v>3</v>
      </c>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c r="AF689" s="429"/>
      <c r="AG689" s="429"/>
      <c r="AH689" s="429"/>
      <c r="AI689" s="429"/>
      <c r="AJ689" s="429"/>
      <c r="AK689" s="429"/>
      <c r="AL689" s="429"/>
      <c r="AM689" s="429"/>
      <c r="AN689" s="429"/>
      <c r="AO689" s="429"/>
      <c r="AP689" s="429"/>
      <c r="AQ689" s="429"/>
      <c r="AR689" s="429"/>
      <c r="AS689" s="429"/>
      <c r="AT689" s="429"/>
    </row>
    <row r="690" spans="1:46" ht="5.0999999999999996" customHeight="1" thickBot="1" x14ac:dyDescent="0.35">
      <c r="A690" s="429"/>
      <c r="B690" s="432"/>
      <c r="C690" s="433">
        <f>INT($C$693)+0.005</f>
        <v>1.0049999999999999</v>
      </c>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32"/>
      <c r="AQ690" s="432"/>
      <c r="AR690" s="429"/>
      <c r="AS690" s="429"/>
      <c r="AT690" s="429"/>
    </row>
    <row r="691" spans="1:46" ht="5.0999999999999996" customHeight="1" outlineLevel="1" collapsed="1" x14ac:dyDescent="0.3">
      <c r="A691" s="429"/>
      <c r="B691" s="434" t="s">
        <v>0</v>
      </c>
      <c r="C691" s="435">
        <f>INT($C$693)+1.005</f>
        <v>2.0049999999999999</v>
      </c>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7"/>
      <c r="AR691" s="429"/>
      <c r="AS691" s="429"/>
      <c r="AT691" s="429"/>
    </row>
    <row r="692" spans="1:46" hidden="1" outlineLevel="4" x14ac:dyDescent="0.3">
      <c r="A692" s="429"/>
      <c r="B692" s="438"/>
      <c r="C692" s="431">
        <f>INT(MAX($C$712:$C$742))+1</f>
        <v>6</v>
      </c>
      <c r="D692" s="439"/>
      <c r="E692" s="439"/>
      <c r="F692" s="439"/>
      <c r="G692" s="439"/>
      <c r="H692" s="440"/>
      <c r="I692" s="440"/>
      <c r="J692" s="440"/>
      <c r="K692" s="440"/>
      <c r="L692" s="440"/>
      <c r="M692" s="440"/>
      <c r="N692" s="440"/>
      <c r="O692" s="440"/>
      <c r="P692" s="440"/>
      <c r="Q692" s="440"/>
      <c r="R692" s="440"/>
      <c r="S692" s="440"/>
      <c r="T692" s="440"/>
      <c r="U692" s="440"/>
      <c r="V692" s="440"/>
      <c r="W692" s="440"/>
      <c r="X692" s="440"/>
      <c r="Y692" s="440"/>
      <c r="Z692" s="440"/>
      <c r="AA692" s="440"/>
      <c r="AB692" s="440"/>
      <c r="AC692" s="440"/>
      <c r="AD692" s="440"/>
      <c r="AE692" s="440"/>
      <c r="AF692" s="440"/>
      <c r="AG692" s="440"/>
      <c r="AH692" s="440"/>
      <c r="AI692" s="440"/>
      <c r="AJ692" s="440"/>
      <c r="AK692" s="440"/>
      <c r="AL692" s="440"/>
      <c r="AM692" s="440"/>
      <c r="AN692" s="440"/>
      <c r="AO692" s="440"/>
      <c r="AP692" s="439"/>
      <c r="AQ692" s="441"/>
      <c r="AR692" s="429"/>
      <c r="AS692" s="429"/>
      <c r="AT692" s="429"/>
    </row>
    <row r="693" spans="1:46" ht="20.100000000000001" customHeight="1" x14ac:dyDescent="0.3">
      <c r="A693" s="429"/>
      <c r="B693" s="438"/>
      <c r="C693" s="431">
        <v>1.02</v>
      </c>
      <c r="D693" s="442"/>
      <c r="E693" s="511" t="s">
        <v>482</v>
      </c>
      <c r="F693" s="512"/>
      <c r="G693" s="445"/>
      <c r="H693" s="446" t="str">
        <f>COUNTIFS($B$1:$B693, "«")&amp;" Sheep: Young at Foot and Offspring sale times &amp; shearing of sale animals"</f>
        <v>5 Sheep: Young at Foot and Offspring sale times &amp; shearing of sale animals</v>
      </c>
      <c r="I693" s="476"/>
      <c r="J693" s="476"/>
      <c r="K693" s="476"/>
      <c r="L693" s="476"/>
      <c r="M693" s="476"/>
      <c r="N693" s="476"/>
      <c r="O693" s="476"/>
      <c r="P693" s="476"/>
      <c r="Q693" s="476"/>
      <c r="R693" s="476"/>
      <c r="S693" s="476"/>
      <c r="T693" s="476"/>
      <c r="U693" s="476"/>
      <c r="V693" s="476"/>
      <c r="W693" s="476"/>
      <c r="X693" s="476"/>
      <c r="Y693" s="476"/>
      <c r="Z693" s="476"/>
      <c r="AA693" s="605"/>
      <c r="AB693" s="605"/>
      <c r="AC693" s="605"/>
      <c r="AD693" s="476"/>
      <c r="AE693" s="476"/>
      <c r="AF693" s="476"/>
      <c r="AG693" s="476"/>
      <c r="AH693" s="476"/>
      <c r="AI693" s="476"/>
      <c r="AJ693" s="476"/>
      <c r="AK693" s="476"/>
      <c r="AL693" s="476"/>
      <c r="AM693" s="476"/>
      <c r="AN693" s="476"/>
      <c r="AO693" s="476"/>
      <c r="AP693" s="514"/>
      <c r="AQ693" s="441"/>
      <c r="AR693" s="429"/>
      <c r="AS693" s="429"/>
      <c r="AT693" s="429"/>
    </row>
    <row r="694" spans="1:46" ht="36" outlineLevel="1" x14ac:dyDescent="0.3">
      <c r="A694" s="429"/>
      <c r="B694" s="438"/>
      <c r="C694" s="431">
        <f>INT($C$693)+1.02</f>
        <v>2.02</v>
      </c>
      <c r="D694" s="442"/>
      <c r="E694" s="511" t="s">
        <v>484</v>
      </c>
      <c r="F694" s="515">
        <v>1</v>
      </c>
      <c r="G694" s="451"/>
      <c r="H694" s="610" t="s">
        <v>736</v>
      </c>
      <c r="I694" s="453"/>
      <c r="J694" s="453"/>
      <c r="K694" s="453"/>
      <c r="L694" s="453"/>
      <c r="M694" s="453"/>
      <c r="N694" s="453"/>
      <c r="O694" s="453"/>
      <c r="P694" s="453"/>
      <c r="Q694" s="453"/>
      <c r="R694" s="453"/>
      <c r="S694" s="453"/>
      <c r="T694" s="453"/>
      <c r="U694" s="453"/>
      <c r="V694" s="453"/>
      <c r="W694" s="453"/>
      <c r="X694" s="453"/>
      <c r="Y694" s="453"/>
      <c r="Z694" s="453"/>
      <c r="AA694" s="606"/>
      <c r="AB694" s="606"/>
      <c r="AC694" s="606"/>
      <c r="AD694" s="453"/>
      <c r="AE694" s="453"/>
      <c r="AF694" s="453"/>
      <c r="AG694" s="453"/>
      <c r="AH694" s="453"/>
      <c r="AI694" s="453"/>
      <c r="AJ694" s="453"/>
      <c r="AK694" s="453"/>
      <c r="AL694" s="453"/>
      <c r="AM694" s="453"/>
      <c r="AN694" s="453"/>
      <c r="AO694" s="453"/>
      <c r="AP694" s="517"/>
      <c r="AQ694" s="441"/>
      <c r="AR694" s="429"/>
      <c r="AS694" s="429"/>
      <c r="AT694" s="429"/>
    </row>
    <row r="695" spans="1:46" ht="5.0999999999999996" customHeight="1" outlineLevel="2" x14ac:dyDescent="0.3">
      <c r="A695" s="429"/>
      <c r="B695" s="438"/>
      <c r="C695" s="431">
        <f>INT($C$693)+2.005</f>
        <v>3.0049999999999999</v>
      </c>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c r="AF695" s="439"/>
      <c r="AG695" s="439"/>
      <c r="AH695" s="439"/>
      <c r="AI695" s="439"/>
      <c r="AJ695" s="439"/>
      <c r="AK695" s="439"/>
      <c r="AL695" s="439"/>
      <c r="AM695" s="439"/>
      <c r="AN695" s="439"/>
      <c r="AO695" s="439"/>
      <c r="AP695" s="439"/>
      <c r="AQ695" s="441"/>
      <c r="AR695" s="429"/>
      <c r="AS695" s="429"/>
      <c r="AT695" s="429"/>
    </row>
    <row r="696" spans="1:46" outlineLevel="2" x14ac:dyDescent="0.3">
      <c r="A696" s="429"/>
      <c r="B696" s="438"/>
      <c r="C696" s="431">
        <f>INT($C$693)+2</f>
        <v>3</v>
      </c>
      <c r="D696" s="439"/>
      <c r="E696" s="518"/>
      <c r="F696" s="518"/>
      <c r="G696" s="439"/>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39"/>
      <c r="AQ696" s="441"/>
      <c r="AR696" s="429"/>
      <c r="AS696" s="429"/>
      <c r="AT696" s="429"/>
    </row>
    <row r="697" spans="1:46" outlineLevel="2" x14ac:dyDescent="0.3">
      <c r="A697" s="429"/>
      <c r="B697" s="438"/>
      <c r="C697" s="431">
        <f>INT($C$693)+2</f>
        <v>3</v>
      </c>
      <c r="D697" s="439"/>
      <c r="E697" s="518"/>
      <c r="F697" s="518"/>
      <c r="G697" s="439"/>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458"/>
      <c r="AL697" s="458"/>
      <c r="AM697" s="458"/>
      <c r="AN697" s="458"/>
      <c r="AO697" s="458"/>
      <c r="AP697" s="439"/>
      <c r="AQ697" s="441"/>
      <c r="AR697" s="429"/>
      <c r="AS697" s="429"/>
      <c r="AT697" s="429"/>
    </row>
    <row r="698" spans="1:46" outlineLevel="2" x14ac:dyDescent="0.3">
      <c r="A698" s="429"/>
      <c r="B698" s="438"/>
      <c r="C698" s="431">
        <f>INT($C$693)+2</f>
        <v>3</v>
      </c>
      <c r="D698" s="439"/>
      <c r="E698" s="518"/>
      <c r="F698" s="518"/>
      <c r="G698" s="439"/>
      <c r="H698" s="458"/>
      <c r="I698" s="458"/>
      <c r="J698" s="458"/>
      <c r="K698" s="519" t="s">
        <v>529</v>
      </c>
      <c r="L698" s="519"/>
      <c r="M698" s="519"/>
      <c r="N698" s="519"/>
      <c r="O698" s="519" t="str">
        <f>K698</f>
        <v>Offspring</v>
      </c>
      <c r="P698" s="519"/>
      <c r="Q698" s="519"/>
      <c r="R698" s="519"/>
      <c r="S698" s="519" t="str">
        <f>O698</f>
        <v>Offspring</v>
      </c>
      <c r="T698" s="519"/>
      <c r="U698" s="519"/>
      <c r="V698" s="519"/>
      <c r="W698" s="458"/>
      <c r="X698" s="458"/>
      <c r="Y698" s="458"/>
      <c r="Z698" s="458"/>
      <c r="AA698" s="458"/>
      <c r="AB698" s="458"/>
      <c r="AC698" s="458"/>
      <c r="AD698" s="458" t="str">
        <f>K698</f>
        <v>Offspring</v>
      </c>
      <c r="AE698" s="458"/>
      <c r="AF698" s="458"/>
      <c r="AG698" s="458"/>
      <c r="AH698" s="458" t="str">
        <f>O698</f>
        <v>Offspring</v>
      </c>
      <c r="AI698" s="458"/>
      <c r="AJ698" s="458"/>
      <c r="AK698" s="458"/>
      <c r="AL698" s="458" t="str">
        <f>S698</f>
        <v>Offspring</v>
      </c>
      <c r="AM698" s="458"/>
      <c r="AN698" s="458"/>
      <c r="AO698" s="458"/>
      <c r="AP698" s="439"/>
      <c r="AQ698" s="441"/>
      <c r="AR698" s="429"/>
      <c r="AS698" s="429"/>
      <c r="AT698" s="429"/>
    </row>
    <row r="699" spans="1:46" outlineLevel="2" x14ac:dyDescent="0.3">
      <c r="A699" s="429"/>
      <c r="B699" s="438"/>
      <c r="C699" s="431">
        <f>INT($C$693)+2</f>
        <v>3</v>
      </c>
      <c r="D699" s="439"/>
      <c r="E699" s="518"/>
      <c r="F699" s="518"/>
      <c r="G699" s="439"/>
      <c r="H699" s="458"/>
      <c r="I699" s="458"/>
      <c r="J699" s="458"/>
      <c r="K699" s="508" t="s">
        <v>597</v>
      </c>
      <c r="L699" s="508" t="s">
        <v>598</v>
      </c>
      <c r="M699" s="508" t="s">
        <v>599</v>
      </c>
      <c r="N699" s="508" t="s">
        <v>600</v>
      </c>
      <c r="O699" s="458" t="str">
        <f>K699</f>
        <v>BBB</v>
      </c>
      <c r="P699" s="458" t="str">
        <f>L699</f>
        <v>BBM</v>
      </c>
      <c r="Q699" s="458" t="str">
        <f>M699</f>
        <v>BBT</v>
      </c>
      <c r="R699" s="458" t="str">
        <f>N699</f>
        <v>BMT</v>
      </c>
      <c r="S699" s="458" t="str">
        <f>O699</f>
        <v>BBB</v>
      </c>
      <c r="T699" s="458" t="str">
        <f>P699</f>
        <v>BBM</v>
      </c>
      <c r="U699" s="458" t="str">
        <f>Q699</f>
        <v>BBT</v>
      </c>
      <c r="V699" s="458" t="str">
        <f>R699</f>
        <v>BMT</v>
      </c>
      <c r="W699" s="458"/>
      <c r="X699" s="458"/>
      <c r="Y699" s="458"/>
      <c r="Z699" s="458"/>
      <c r="AA699" s="458"/>
      <c r="AB699" s="458"/>
      <c r="AC699" s="458"/>
      <c r="AD699" s="458" t="str">
        <f>K699</f>
        <v>BBB</v>
      </c>
      <c r="AE699" s="458" t="str">
        <f>L699</f>
        <v>BBM</v>
      </c>
      <c r="AF699" s="458" t="str">
        <f>M699</f>
        <v>BBT</v>
      </c>
      <c r="AG699" s="458" t="str">
        <f>N699</f>
        <v>BMT</v>
      </c>
      <c r="AH699" s="458" t="str">
        <f>O699</f>
        <v>BBB</v>
      </c>
      <c r="AI699" s="458" t="str">
        <f>P699</f>
        <v>BBM</v>
      </c>
      <c r="AJ699" s="458" t="str">
        <f>Q699</f>
        <v>BBT</v>
      </c>
      <c r="AK699" s="458" t="str">
        <f>R699</f>
        <v>BMT</v>
      </c>
      <c r="AL699" s="458" t="str">
        <f>S699</f>
        <v>BBB</v>
      </c>
      <c r="AM699" s="458" t="str">
        <f>T699</f>
        <v>BBM</v>
      </c>
      <c r="AN699" s="458" t="str">
        <f>U699</f>
        <v>BBT</v>
      </c>
      <c r="AO699" s="458" t="str">
        <f>V699</f>
        <v>BMT</v>
      </c>
      <c r="AP699" s="439"/>
      <c r="AQ699" s="441"/>
      <c r="AR699" s="429"/>
      <c r="AS699" s="429"/>
      <c r="AT699" s="429"/>
    </row>
    <row r="700" spans="1:46" ht="11.4" customHeight="1" outlineLevel="2" collapsed="1" x14ac:dyDescent="0.3">
      <c r="A700" s="429"/>
      <c r="B700" s="438" t="s">
        <v>488</v>
      </c>
      <c r="C700" s="431">
        <f>INT($C$693)+2.01</f>
        <v>3.01</v>
      </c>
      <c r="D700" s="439"/>
      <c r="E700" s="439"/>
      <c r="F700" s="439"/>
      <c r="G700" s="439"/>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458"/>
      <c r="AL700" s="458"/>
      <c r="AM700" s="458"/>
      <c r="AN700" s="458"/>
      <c r="AO700" s="458"/>
      <c r="AP700" s="439"/>
      <c r="AQ700" s="441"/>
      <c r="AR700" s="429"/>
      <c r="AS700" s="429"/>
      <c r="AT700" s="429"/>
    </row>
    <row r="701" spans="1:46" hidden="1" outlineLevel="4" x14ac:dyDescent="0.3">
      <c r="A701" s="429"/>
      <c r="B701" s="438"/>
      <c r="C701" s="431">
        <f>INT(MAX($C$712:$C$742))+1</f>
        <v>6</v>
      </c>
      <c r="D701" s="460"/>
      <c r="E701" s="518"/>
      <c r="F701" s="518"/>
      <c r="G701" s="460"/>
      <c r="H701" s="518"/>
      <c r="I701" s="518"/>
      <c r="J701" s="518"/>
      <c r="K701" s="518"/>
      <c r="L701" s="518"/>
      <c r="M701" s="518"/>
      <c r="N701" s="518"/>
      <c r="O701" s="518"/>
      <c r="P701" s="518"/>
      <c r="Q701" s="518"/>
      <c r="R701" s="518"/>
      <c r="S701" s="518"/>
      <c r="T701" s="518"/>
      <c r="U701" s="518"/>
      <c r="V701" s="518"/>
      <c r="W701" s="518"/>
      <c r="X701" s="518"/>
      <c r="Y701" s="518"/>
      <c r="Z701" s="518"/>
      <c r="AA701" s="518"/>
      <c r="AB701" s="518"/>
      <c r="AC701" s="518"/>
      <c r="AD701" s="518"/>
      <c r="AE701" s="518"/>
      <c r="AF701" s="518"/>
      <c r="AG701" s="518"/>
      <c r="AH701" s="518"/>
      <c r="AI701" s="518"/>
      <c r="AJ701" s="518"/>
      <c r="AK701" s="518"/>
      <c r="AL701" s="518"/>
      <c r="AM701" s="518"/>
      <c r="AN701" s="518"/>
      <c r="AO701" s="518"/>
      <c r="AP701" s="460"/>
      <c r="AQ701" s="441"/>
      <c r="AR701" s="429"/>
      <c r="AS701" s="429"/>
      <c r="AT701" s="429"/>
    </row>
    <row r="702" spans="1:46" hidden="1" outlineLevel="4" x14ac:dyDescent="0.3">
      <c r="A702" s="429"/>
      <c r="B702" s="438" t="s">
        <v>489</v>
      </c>
      <c r="C702" s="431">
        <f>INT(MAX($C$712:$C$742))+1</f>
        <v>6</v>
      </c>
      <c r="D702" s="460" t="s">
        <v>490</v>
      </c>
      <c r="E702" s="518"/>
      <c r="F702" s="518"/>
      <c r="G702" s="460"/>
      <c r="H702" s="518"/>
      <c r="I702" s="518"/>
      <c r="J702" s="518"/>
      <c r="K702" s="518"/>
      <c r="L702" s="518"/>
      <c r="M702" s="518"/>
      <c r="N702" s="518"/>
      <c r="O702" s="518"/>
      <c r="P702" s="518"/>
      <c r="Q702" s="518"/>
      <c r="R702" s="518"/>
      <c r="S702" s="518"/>
      <c r="T702" s="518"/>
      <c r="U702" s="518"/>
      <c r="V702" s="518"/>
      <c r="W702" s="518"/>
      <c r="X702" s="518"/>
      <c r="Y702" s="518"/>
      <c r="Z702" s="518"/>
      <c r="AA702" s="518"/>
      <c r="AB702" s="518"/>
      <c r="AC702" s="518"/>
      <c r="AD702" s="518"/>
      <c r="AE702" s="518"/>
      <c r="AF702" s="518"/>
      <c r="AG702" s="518"/>
      <c r="AH702" s="518"/>
      <c r="AI702" s="518"/>
      <c r="AJ702" s="518"/>
      <c r="AK702" s="518"/>
      <c r="AL702" s="518"/>
      <c r="AM702" s="518"/>
      <c r="AN702" s="518"/>
      <c r="AO702" s="518"/>
      <c r="AP702" s="460"/>
      <c r="AQ702" s="441"/>
      <c r="AR702" s="429"/>
      <c r="AS702" s="429"/>
      <c r="AT702" s="429"/>
    </row>
    <row r="703" spans="1:46" outlineLevel="1" x14ac:dyDescent="0.3">
      <c r="A703" s="429"/>
      <c r="B703" s="438"/>
      <c r="C703" s="431">
        <f>INT($C$693)+1</f>
        <v>2</v>
      </c>
      <c r="D703" s="460"/>
      <c r="E703" s="518"/>
      <c r="F703" s="518"/>
      <c r="G703" s="460"/>
      <c r="H703" s="521" t="s">
        <v>737</v>
      </c>
      <c r="I703" s="478"/>
      <c r="J703" s="447"/>
      <c r="K703" s="447"/>
      <c r="L703" s="447"/>
      <c r="M703" s="447"/>
      <c r="N703" s="447"/>
      <c r="O703" s="447"/>
      <c r="P703" s="447"/>
      <c r="Q703" s="447"/>
      <c r="R703" s="447"/>
      <c r="S703" s="447"/>
      <c r="T703" s="447"/>
      <c r="U703" s="447"/>
      <c r="V703" s="447"/>
      <c r="W703" s="447"/>
      <c r="X703" s="447"/>
      <c r="Y703" s="510"/>
      <c r="Z703" s="510"/>
      <c r="AA703" s="510"/>
      <c r="AB703" s="510"/>
      <c r="AC703" s="510"/>
      <c r="AD703" s="510"/>
      <c r="AE703" s="510"/>
      <c r="AF703" s="510"/>
      <c r="AG703" s="510"/>
      <c r="AH703" s="510"/>
      <c r="AI703" s="510"/>
      <c r="AJ703" s="510"/>
      <c r="AK703" s="510"/>
      <c r="AL703" s="510"/>
      <c r="AM703" s="510"/>
      <c r="AN703" s="510"/>
      <c r="AO703" s="510"/>
      <c r="AP703" s="460"/>
      <c r="AQ703" s="441"/>
      <c r="AR703" s="429"/>
      <c r="AS703" s="429"/>
      <c r="AT703" s="429"/>
    </row>
    <row r="704" spans="1:46" ht="5.0999999999999996" hidden="1" customHeight="1" outlineLevel="3" x14ac:dyDescent="0.3">
      <c r="A704" s="429"/>
      <c r="B704" s="438"/>
      <c r="C704" s="431">
        <f>INT($C$693)+3.005</f>
        <v>4.0049999999999999</v>
      </c>
      <c r="D704" s="460" t="s">
        <v>491</v>
      </c>
      <c r="E704" s="460"/>
      <c r="F704" s="460"/>
      <c r="G704" s="460"/>
      <c r="H704" s="522"/>
      <c r="I704" s="522"/>
      <c r="J704" s="522"/>
      <c r="K704" s="522"/>
      <c r="L704" s="522"/>
      <c r="M704" s="522"/>
      <c r="N704" s="522"/>
      <c r="O704" s="522"/>
      <c r="P704" s="522"/>
      <c r="Q704" s="522"/>
      <c r="R704" s="522"/>
      <c r="S704" s="522"/>
      <c r="T704" s="522"/>
      <c r="U704" s="522"/>
      <c r="V704" s="522"/>
      <c r="W704" s="522"/>
      <c r="X704" s="522"/>
      <c r="Y704" s="522"/>
      <c r="Z704" s="522"/>
      <c r="AA704" s="522"/>
      <c r="AB704" s="462"/>
      <c r="AC704" s="462"/>
      <c r="AD704" s="462"/>
      <c r="AE704" s="462"/>
      <c r="AF704" s="462"/>
      <c r="AG704" s="462"/>
      <c r="AH704" s="462"/>
      <c r="AI704" s="462"/>
      <c r="AJ704" s="462"/>
      <c r="AK704" s="462"/>
      <c r="AL704" s="462"/>
      <c r="AM704" s="462"/>
      <c r="AN704" s="462"/>
      <c r="AO704" s="462"/>
      <c r="AP704" s="460"/>
      <c r="AQ704" s="441"/>
      <c r="AR704" s="429"/>
      <c r="AS704" s="429"/>
      <c r="AT704" s="429"/>
    </row>
    <row r="705" spans="1:46" outlineLevel="2" x14ac:dyDescent="0.3">
      <c r="A705" s="429"/>
      <c r="B705" s="438"/>
      <c r="C705" s="431">
        <f>INT($C$693)+2</f>
        <v>3</v>
      </c>
      <c r="D705" s="460"/>
      <c r="E705" s="518"/>
      <c r="F705" s="518"/>
      <c r="G705" s="460"/>
      <c r="H705" s="465"/>
      <c r="I705" s="465"/>
      <c r="J705" s="465"/>
      <c r="K705" s="481"/>
      <c r="L705" s="468">
        <v>3</v>
      </c>
      <c r="M705" s="465"/>
      <c r="N705" s="465"/>
      <c r="O705" s="465"/>
      <c r="P705" s="465"/>
      <c r="Q705" s="465"/>
      <c r="R705" s="465"/>
      <c r="S705" s="465"/>
      <c r="T705" s="465"/>
      <c r="U705" s="465"/>
      <c r="V705" s="465"/>
      <c r="W705" s="465"/>
      <c r="X705" s="465"/>
      <c r="Y705" s="465"/>
      <c r="Z705" s="465"/>
      <c r="AA705" s="465"/>
      <c r="AB705" s="465"/>
      <c r="AC705" s="465"/>
      <c r="AD705" s="611" t="s">
        <v>738</v>
      </c>
      <c r="AE705" s="465"/>
      <c r="AF705" s="465"/>
      <c r="AG705" s="465"/>
      <c r="AH705" s="465"/>
      <c r="AI705" s="465"/>
      <c r="AJ705" s="465"/>
      <c r="AK705" s="465"/>
      <c r="AL705" s="465"/>
      <c r="AM705" s="465"/>
      <c r="AN705" s="465"/>
      <c r="AO705" s="465"/>
      <c r="AP705" s="460"/>
      <c r="AQ705" s="441"/>
      <c r="AR705" s="429"/>
      <c r="AS705" s="429"/>
      <c r="AT705" s="429"/>
    </row>
    <row r="706" spans="1:46" ht="15" customHeight="1" outlineLevel="2" collapsed="1" x14ac:dyDescent="0.3">
      <c r="A706" s="429"/>
      <c r="B706" s="438"/>
      <c r="C706" s="431">
        <f>INT($C$693)+2</f>
        <v>3</v>
      </c>
      <c r="D706" s="460"/>
      <c r="E706" s="518"/>
      <c r="F706" s="518"/>
      <c r="G706" s="460"/>
      <c r="H706" s="577"/>
      <c r="I706" s="612" t="s">
        <v>739</v>
      </c>
      <c r="J706" s="577" t="s">
        <v>740</v>
      </c>
      <c r="K706" s="535"/>
      <c r="L706" s="535"/>
      <c r="M706" s="535"/>
      <c r="N706" s="535"/>
      <c r="O706" s="535"/>
      <c r="P706" s="535"/>
      <c r="Q706" s="535"/>
      <c r="R706" s="535"/>
      <c r="S706" s="535"/>
      <c r="T706" s="535"/>
      <c r="U706" s="535"/>
      <c r="V706" s="535"/>
      <c r="W706" s="465"/>
      <c r="X706" s="465"/>
      <c r="Y706" s="465"/>
      <c r="Z706" s="465"/>
      <c r="AA706" s="465"/>
      <c r="AB706" s="465"/>
      <c r="AC706" s="465"/>
      <c r="AD706" s="487" t="s">
        <v>741</v>
      </c>
      <c r="AE706" s="487"/>
      <c r="AF706" s="487"/>
      <c r="AG706" s="487"/>
      <c r="AH706" s="487" t="s">
        <v>742</v>
      </c>
      <c r="AI706" s="487"/>
      <c r="AJ706" s="487"/>
      <c r="AK706" s="487"/>
      <c r="AL706" s="487" t="s">
        <v>743</v>
      </c>
      <c r="AM706" s="487"/>
      <c r="AN706" s="487"/>
      <c r="AO706" s="487"/>
      <c r="AP706" s="460"/>
      <c r="AQ706" s="441"/>
      <c r="AR706" s="429"/>
      <c r="AS706" s="429"/>
      <c r="AT706" s="429"/>
    </row>
    <row r="707" spans="1:46" hidden="1" outlineLevel="4" x14ac:dyDescent="0.3">
      <c r="A707" s="429"/>
      <c r="B707" s="438"/>
      <c r="C707" s="431">
        <f>INT($C$693)+4</f>
        <v>5</v>
      </c>
      <c r="D707" s="460"/>
      <c r="E707" s="518"/>
      <c r="F707" s="518"/>
      <c r="G707" s="460"/>
      <c r="H707" s="613"/>
      <c r="I707" s="614">
        <v>0</v>
      </c>
      <c r="J707" s="614" t="s">
        <v>744</v>
      </c>
      <c r="K707" s="465"/>
      <c r="L707" s="465"/>
      <c r="M707" s="465"/>
      <c r="N707" s="465"/>
      <c r="O707" s="465"/>
      <c r="P707" s="465"/>
      <c r="Q707" s="465"/>
      <c r="R707" s="465"/>
      <c r="S707" s="465"/>
      <c r="T707" s="465"/>
      <c r="U707" s="465"/>
      <c r="V707" s="465"/>
      <c r="W707" s="465"/>
      <c r="X707" s="465"/>
      <c r="Y707" s="465"/>
      <c r="Z707" s="465"/>
      <c r="AA707" s="465"/>
      <c r="AB707" s="465"/>
      <c r="AC707" s="465"/>
      <c r="AD707" s="615">
        <f t="shared" ref="AD707:AH709" si="203">K707</f>
        <v>0</v>
      </c>
      <c r="AE707" s="615">
        <f t="shared" si="203"/>
        <v>0</v>
      </c>
      <c r="AF707" s="615">
        <f t="shared" si="203"/>
        <v>0</v>
      </c>
      <c r="AG707" s="615">
        <f t="shared" si="203"/>
        <v>0</v>
      </c>
      <c r="AH707" s="615">
        <f t="shared" si="203"/>
        <v>0</v>
      </c>
      <c r="AI707" s="615">
        <f t="shared" ref="AI707:AO709" si="204">P707</f>
        <v>0</v>
      </c>
      <c r="AJ707" s="615">
        <f t="shared" si="204"/>
        <v>0</v>
      </c>
      <c r="AK707" s="615">
        <f t="shared" si="204"/>
        <v>0</v>
      </c>
      <c r="AL707" s="615">
        <f t="shared" si="204"/>
        <v>0</v>
      </c>
      <c r="AM707" s="615">
        <f t="shared" si="204"/>
        <v>0</v>
      </c>
      <c r="AN707" s="615">
        <f t="shared" si="204"/>
        <v>0</v>
      </c>
      <c r="AO707" s="615">
        <f t="shared" si="204"/>
        <v>0</v>
      </c>
      <c r="AP707" s="460"/>
      <c r="AQ707" s="441"/>
      <c r="AR707" s="429"/>
      <c r="AS707" s="429"/>
      <c r="AT707" s="429"/>
    </row>
    <row r="708" spans="1:46" hidden="1" outlineLevel="4" x14ac:dyDescent="0.3">
      <c r="A708" s="429"/>
      <c r="B708" s="438"/>
      <c r="C708" s="431">
        <f>INT($C$693)+4</f>
        <v>5</v>
      </c>
      <c r="D708" s="460"/>
      <c r="E708" s="518"/>
      <c r="F708" s="518"/>
      <c r="G708" s="460"/>
      <c r="H708" s="481"/>
      <c r="I708" s="487">
        <v>1</v>
      </c>
      <c r="J708" s="481" t="s">
        <v>745</v>
      </c>
      <c r="K708" s="465"/>
      <c r="L708" s="465"/>
      <c r="M708" s="465"/>
      <c r="N708" s="465"/>
      <c r="O708" s="465"/>
      <c r="P708" s="465"/>
      <c r="Q708" s="465"/>
      <c r="R708" s="465"/>
      <c r="S708" s="465"/>
      <c r="T708" s="465"/>
      <c r="U708" s="465"/>
      <c r="V708" s="465"/>
      <c r="W708" s="465"/>
      <c r="X708" s="465"/>
      <c r="Y708" s="465"/>
      <c r="Z708" s="465"/>
      <c r="AA708" s="465"/>
      <c r="AB708" s="465"/>
      <c r="AC708" s="465"/>
      <c r="AD708" s="615">
        <f t="shared" si="203"/>
        <v>0</v>
      </c>
      <c r="AE708" s="615">
        <f t="shared" si="203"/>
        <v>0</v>
      </c>
      <c r="AF708" s="615">
        <f t="shared" si="203"/>
        <v>0</v>
      </c>
      <c r="AG708" s="615">
        <f t="shared" si="203"/>
        <v>0</v>
      </c>
      <c r="AH708" s="615">
        <f t="shared" si="203"/>
        <v>0</v>
      </c>
      <c r="AI708" s="615">
        <f t="shared" si="204"/>
        <v>0</v>
      </c>
      <c r="AJ708" s="615">
        <f t="shared" si="204"/>
        <v>0</v>
      </c>
      <c r="AK708" s="615">
        <f t="shared" si="204"/>
        <v>0</v>
      </c>
      <c r="AL708" s="615">
        <f t="shared" si="204"/>
        <v>0</v>
      </c>
      <c r="AM708" s="615">
        <f t="shared" si="204"/>
        <v>0</v>
      </c>
      <c r="AN708" s="615">
        <f t="shared" si="204"/>
        <v>0</v>
      </c>
      <c r="AO708" s="615">
        <f t="shared" si="204"/>
        <v>0</v>
      </c>
      <c r="AP708" s="460"/>
      <c r="AQ708" s="441"/>
      <c r="AR708" s="429"/>
      <c r="AS708" s="429"/>
      <c r="AT708" s="429"/>
    </row>
    <row r="709" spans="1:46" hidden="1" outlineLevel="4" x14ac:dyDescent="0.3">
      <c r="A709" s="429"/>
      <c r="B709" s="438"/>
      <c r="C709" s="431">
        <f>INT($C$693)+4</f>
        <v>5</v>
      </c>
      <c r="D709" s="460"/>
      <c r="E709" s="518"/>
      <c r="F709" s="518"/>
      <c r="G709" s="460"/>
      <c r="H709" s="481"/>
      <c r="I709" s="487">
        <v>2</v>
      </c>
      <c r="J709" s="481" t="s">
        <v>746</v>
      </c>
      <c r="K709" s="465"/>
      <c r="L709" s="465"/>
      <c r="M709" s="465"/>
      <c r="N709" s="465"/>
      <c r="O709" s="465"/>
      <c r="P709" s="465"/>
      <c r="Q709" s="465"/>
      <c r="R709" s="465"/>
      <c r="S709" s="465"/>
      <c r="T709" s="465"/>
      <c r="U709" s="465"/>
      <c r="V709" s="465"/>
      <c r="W709" s="465"/>
      <c r="X709" s="465"/>
      <c r="Y709" s="465"/>
      <c r="Z709" s="465"/>
      <c r="AA709" s="465"/>
      <c r="AB709" s="465"/>
      <c r="AC709" s="465"/>
      <c r="AD709" s="615">
        <f t="shared" si="203"/>
        <v>0</v>
      </c>
      <c r="AE709" s="615">
        <f t="shared" si="203"/>
        <v>0</v>
      </c>
      <c r="AF709" s="615">
        <f t="shared" si="203"/>
        <v>0</v>
      </c>
      <c r="AG709" s="615">
        <f t="shared" si="203"/>
        <v>0</v>
      </c>
      <c r="AH709" s="615">
        <f t="shared" si="203"/>
        <v>0</v>
      </c>
      <c r="AI709" s="615">
        <f t="shared" si="204"/>
        <v>0</v>
      </c>
      <c r="AJ709" s="615">
        <f t="shared" si="204"/>
        <v>0</v>
      </c>
      <c r="AK709" s="615">
        <f t="shared" si="204"/>
        <v>0</v>
      </c>
      <c r="AL709" s="615">
        <f t="shared" si="204"/>
        <v>0</v>
      </c>
      <c r="AM709" s="615">
        <f t="shared" si="204"/>
        <v>0</v>
      </c>
      <c r="AN709" s="615">
        <f t="shared" si="204"/>
        <v>0</v>
      </c>
      <c r="AO709" s="615">
        <f t="shared" si="204"/>
        <v>0</v>
      </c>
      <c r="AP709" s="460"/>
      <c r="AQ709" s="441"/>
      <c r="AR709" s="429"/>
      <c r="AS709" s="429"/>
      <c r="AT709" s="429"/>
    </row>
    <row r="710" spans="1:46" ht="5.0999999999999996" customHeight="1" outlineLevel="2" x14ac:dyDescent="0.3">
      <c r="A710" s="429"/>
      <c r="B710" s="438"/>
      <c r="C710" s="431">
        <f>INT($C$693)+2.005</f>
        <v>3.0049999999999999</v>
      </c>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t="s">
        <v>495</v>
      </c>
      <c r="AQ710" s="441"/>
      <c r="AR710" s="429"/>
      <c r="AS710" s="429"/>
      <c r="AT710" s="429"/>
    </row>
    <row r="711" spans="1:46" outlineLevel="1" x14ac:dyDescent="0.3">
      <c r="A711" s="429"/>
      <c r="B711" s="438"/>
      <c r="C711" s="431">
        <f>INT($C$693)+1</f>
        <v>2</v>
      </c>
      <c r="D711" s="460"/>
      <c r="E711" s="518"/>
      <c r="F711" s="518"/>
      <c r="G711" s="460"/>
      <c r="H711" s="521" t="s">
        <v>747</v>
      </c>
      <c r="I711" s="478"/>
      <c r="J711" s="447"/>
      <c r="K711" s="447"/>
      <c r="L711" s="447"/>
      <c r="M711" s="447"/>
      <c r="N711" s="447"/>
      <c r="O711" s="447"/>
      <c r="P711" s="447"/>
      <c r="Q711" s="447"/>
      <c r="R711" s="447"/>
      <c r="S711" s="447"/>
      <c r="T711" s="447"/>
      <c r="U711" s="447"/>
      <c r="V711" s="447"/>
      <c r="W711" s="447"/>
      <c r="X711" s="447"/>
      <c r="Y711" s="510"/>
      <c r="Z711" s="510"/>
      <c r="AA711" s="510"/>
      <c r="AB711" s="510"/>
      <c r="AC711" s="510"/>
      <c r="AD711" s="510"/>
      <c r="AE711" s="510"/>
      <c r="AF711" s="510"/>
      <c r="AG711" s="510"/>
      <c r="AH711" s="510"/>
      <c r="AI711" s="510"/>
      <c r="AJ711" s="510"/>
      <c r="AK711" s="510"/>
      <c r="AL711" s="510"/>
      <c r="AM711" s="510"/>
      <c r="AN711" s="510"/>
      <c r="AO711" s="510"/>
      <c r="AP711" s="460"/>
      <c r="AQ711" s="441"/>
      <c r="AR711" s="429"/>
      <c r="AS711" s="429"/>
      <c r="AT711" s="429"/>
    </row>
    <row r="712" spans="1:46" ht="5.0999999999999996" hidden="1" customHeight="1" outlineLevel="3" x14ac:dyDescent="0.3">
      <c r="A712" s="429"/>
      <c r="B712" s="438"/>
      <c r="C712" s="431">
        <f>INT($C$693)+3.005</f>
        <v>4.0049999999999999</v>
      </c>
      <c r="D712" s="460" t="s">
        <v>491</v>
      </c>
      <c r="E712" s="460"/>
      <c r="F712" s="460"/>
      <c r="G712" s="460"/>
      <c r="H712" s="522"/>
      <c r="I712" s="522"/>
      <c r="J712" s="522"/>
      <c r="K712" s="522"/>
      <c r="L712" s="522"/>
      <c r="M712" s="522"/>
      <c r="N712" s="522"/>
      <c r="O712" s="522"/>
      <c r="P712" s="522"/>
      <c r="Q712" s="522"/>
      <c r="R712" s="522"/>
      <c r="S712" s="522"/>
      <c r="T712" s="522"/>
      <c r="U712" s="522"/>
      <c r="V712" s="522"/>
      <c r="W712" s="522"/>
      <c r="X712" s="522"/>
      <c r="Y712" s="522"/>
      <c r="Z712" s="522"/>
      <c r="AA712" s="522"/>
      <c r="AB712" s="462"/>
      <c r="AC712" s="462"/>
      <c r="AD712" s="462"/>
      <c r="AE712" s="462"/>
      <c r="AF712" s="462"/>
      <c r="AG712" s="462"/>
      <c r="AH712" s="462"/>
      <c r="AI712" s="462"/>
      <c r="AJ712" s="462"/>
      <c r="AK712" s="462"/>
      <c r="AL712" s="462"/>
      <c r="AM712" s="462"/>
      <c r="AN712" s="462"/>
      <c r="AO712" s="462"/>
      <c r="AP712" s="460"/>
      <c r="AQ712" s="441"/>
      <c r="AR712" s="429"/>
      <c r="AS712" s="429"/>
      <c r="AT712" s="429"/>
    </row>
    <row r="713" spans="1:46" outlineLevel="2" x14ac:dyDescent="0.3">
      <c r="A713" s="429"/>
      <c r="B713" s="438"/>
      <c r="C713" s="431">
        <f>INT($C$693)+2</f>
        <v>3</v>
      </c>
      <c r="D713" s="460"/>
      <c r="E713" s="518"/>
      <c r="F713" s="518"/>
      <c r="G713" s="460"/>
      <c r="H713" s="465"/>
      <c r="I713" s="465"/>
      <c r="J713" s="465"/>
      <c r="K713" s="481">
        <f>i_s_len</f>
        <v>8</v>
      </c>
      <c r="L713" s="468">
        <v>3</v>
      </c>
      <c r="M713" s="465"/>
      <c r="N713" s="466" t="s">
        <v>748</v>
      </c>
      <c r="O713" s="465"/>
      <c r="P713" s="465"/>
      <c r="Q713" s="465"/>
      <c r="R713" s="465"/>
      <c r="S713" s="465"/>
      <c r="T713" s="465"/>
      <c r="U713" s="465"/>
      <c r="V713" s="465"/>
      <c r="W713" s="465"/>
      <c r="X713" s="465"/>
      <c r="Y713" s="465"/>
      <c r="Z713" s="465"/>
      <c r="AA713" s="465"/>
      <c r="AB713" s="465"/>
      <c r="AC713" s="465"/>
      <c r="AD713" s="611" t="s">
        <v>738</v>
      </c>
      <c r="AE713" s="465"/>
      <c r="AF713" s="465"/>
      <c r="AG713" s="465"/>
      <c r="AH713" s="465"/>
      <c r="AI713" s="465"/>
      <c r="AJ713" s="465"/>
      <c r="AK713" s="465"/>
      <c r="AL713" s="465"/>
      <c r="AM713" s="465"/>
      <c r="AN713" s="465"/>
      <c r="AO713" s="465"/>
      <c r="AP713" s="460"/>
      <c r="AQ713" s="441"/>
      <c r="AR713" s="429"/>
      <c r="AS713" s="429"/>
      <c r="AT713" s="429"/>
    </row>
    <row r="714" spans="1:46" ht="15" customHeight="1" outlineLevel="2" collapsed="1" x14ac:dyDescent="0.3">
      <c r="A714" s="429"/>
      <c r="B714" s="438"/>
      <c r="C714" s="431">
        <f>INT($C$693)+2</f>
        <v>3</v>
      </c>
      <c r="D714" s="460"/>
      <c r="E714" s="518"/>
      <c r="F714" s="518"/>
      <c r="G714" s="460"/>
      <c r="H714" s="577" t="s">
        <v>749</v>
      </c>
      <c r="I714" s="577" t="s">
        <v>739</v>
      </c>
      <c r="J714" s="577" t="s">
        <v>740</v>
      </c>
      <c r="K714" s="535" t="s">
        <v>750</v>
      </c>
      <c r="L714" s="535"/>
      <c r="M714" s="535"/>
      <c r="N714" s="535"/>
      <c r="O714" s="535" t="s">
        <v>751</v>
      </c>
      <c r="P714" s="535"/>
      <c r="Q714" s="535"/>
      <c r="R714" s="535"/>
      <c r="S714" s="535" t="s">
        <v>752</v>
      </c>
      <c r="T714" s="535"/>
      <c r="U714" s="535"/>
      <c r="V714" s="535"/>
      <c r="W714" s="465"/>
      <c r="X714" s="465"/>
      <c r="Y714" s="465"/>
      <c r="Z714" s="465"/>
      <c r="AA714" s="465"/>
      <c r="AB714" s="465"/>
      <c r="AC714" s="465"/>
      <c r="AD714" s="616" t="s">
        <v>741</v>
      </c>
      <c r="AE714" s="616"/>
      <c r="AF714" s="616"/>
      <c r="AG714" s="616"/>
      <c r="AH714" s="616" t="s">
        <v>742</v>
      </c>
      <c r="AI714" s="616"/>
      <c r="AJ714" s="616"/>
      <c r="AK714" s="616"/>
      <c r="AL714" s="616" t="s">
        <v>743</v>
      </c>
      <c r="AM714" s="616"/>
      <c r="AN714" s="616"/>
      <c r="AO714" s="616"/>
      <c r="AP714" s="460"/>
      <c r="AQ714" s="441"/>
      <c r="AR714" s="429"/>
      <c r="AS714" s="429"/>
      <c r="AT714" s="429"/>
    </row>
    <row r="715" spans="1:46" hidden="1" outlineLevel="4" x14ac:dyDescent="0.3">
      <c r="A715" s="429"/>
      <c r="B715" s="438"/>
      <c r="C715" s="431">
        <f t="shared" ref="C715:C723" si="205">INT($C$693)+4</f>
        <v>5</v>
      </c>
      <c r="D715" s="460"/>
      <c r="E715" s="518"/>
      <c r="F715" s="518"/>
      <c r="G715" s="460"/>
      <c r="H715" s="613" t="s">
        <v>753</v>
      </c>
      <c r="I715" s="614">
        <v>0</v>
      </c>
      <c r="J715" s="614" t="s">
        <v>754</v>
      </c>
      <c r="K715" s="617"/>
      <c r="L715" s="617"/>
      <c r="M715" s="617"/>
      <c r="N715" s="617"/>
      <c r="O715" s="618"/>
      <c r="P715" s="618"/>
      <c r="Q715" s="618"/>
      <c r="R715" s="618"/>
      <c r="S715" s="618"/>
      <c r="T715" s="618"/>
      <c r="U715" s="618"/>
      <c r="V715" s="618"/>
      <c r="W715" s="465"/>
      <c r="X715" s="465"/>
      <c r="Y715" s="465"/>
      <c r="Z715" s="465"/>
      <c r="AA715" s="465"/>
      <c r="AB715" s="465"/>
      <c r="AC715" s="465"/>
      <c r="AD715" s="619">
        <f t="shared" ref="AD715:AD723" si="206">IF(K715="",3650,K715)</f>
        <v>3650</v>
      </c>
      <c r="AE715" s="619">
        <f t="shared" ref="AE715:AE723" si="207">IF(L715="",3650,L715)</f>
        <v>3650</v>
      </c>
      <c r="AF715" s="619">
        <f t="shared" ref="AF715:AF723" si="208">IF(M715="",3650,M715)</f>
        <v>3650</v>
      </c>
      <c r="AG715" s="619">
        <f t="shared" ref="AG715:AG723" si="209">IF(N715="",3650,N715)</f>
        <v>3650</v>
      </c>
      <c r="AH715" s="619">
        <f t="shared" ref="AH715:AH741" si="210">IF(O715="",1000,O715)</f>
        <v>1000</v>
      </c>
      <c r="AI715" s="619">
        <f t="shared" ref="AI715:AI741" si="211">IF(P715="",1000,P715)</f>
        <v>1000</v>
      </c>
      <c r="AJ715" s="619">
        <f t="shared" ref="AJ715:AJ741" si="212">IF(Q715="",1000,Q715)</f>
        <v>1000</v>
      </c>
      <c r="AK715" s="619">
        <f t="shared" ref="AK715:AK741" si="213">IF(R715="",1000,R715)</f>
        <v>1000</v>
      </c>
      <c r="AL715" s="619">
        <f t="shared" ref="AL715:AL741" si="214">S715</f>
        <v>0</v>
      </c>
      <c r="AM715" s="619">
        <f t="shared" ref="AM715:AM741" si="215">T715</f>
        <v>0</v>
      </c>
      <c r="AN715" s="619">
        <f t="shared" ref="AN715:AN741" si="216">U715</f>
        <v>0</v>
      </c>
      <c r="AO715" s="619">
        <f t="shared" ref="AO715:AO741" si="217">V715</f>
        <v>0</v>
      </c>
      <c r="AP715" s="460"/>
      <c r="AQ715" s="441"/>
      <c r="AR715" s="429"/>
      <c r="AS715" s="429"/>
      <c r="AT715" s="429"/>
    </row>
    <row r="716" spans="1:46" hidden="1" outlineLevel="4" x14ac:dyDescent="0.3">
      <c r="A716" s="429"/>
      <c r="B716" s="438"/>
      <c r="C716" s="431">
        <f t="shared" si="205"/>
        <v>5</v>
      </c>
      <c r="D716" s="460"/>
      <c r="E716" s="518"/>
      <c r="F716" s="518"/>
      <c r="G716" s="460"/>
      <c r="H716" s="481" t="s">
        <v>755</v>
      </c>
      <c r="I716" s="487"/>
      <c r="J716" s="481" t="s">
        <v>756</v>
      </c>
      <c r="K716" s="620"/>
      <c r="L716" s="620"/>
      <c r="M716" s="620"/>
      <c r="N716" s="620"/>
      <c r="O716" s="607"/>
      <c r="P716" s="607"/>
      <c r="Q716" s="607"/>
      <c r="R716" s="607"/>
      <c r="S716" s="607"/>
      <c r="T716" s="607"/>
      <c r="U716" s="607"/>
      <c r="V716" s="607"/>
      <c r="W716" s="465"/>
      <c r="X716" s="465"/>
      <c r="Y716" s="465"/>
      <c r="Z716" s="465"/>
      <c r="AA716" s="465"/>
      <c r="AB716" s="465"/>
      <c r="AC716" s="465"/>
      <c r="AD716" s="615">
        <f t="shared" si="206"/>
        <v>3650</v>
      </c>
      <c r="AE716" s="615">
        <f t="shared" si="207"/>
        <v>3650</v>
      </c>
      <c r="AF716" s="615">
        <f t="shared" si="208"/>
        <v>3650</v>
      </c>
      <c r="AG716" s="615">
        <f t="shared" si="209"/>
        <v>3650</v>
      </c>
      <c r="AH716" s="615">
        <f t="shared" si="210"/>
        <v>1000</v>
      </c>
      <c r="AI716" s="615">
        <f t="shared" si="211"/>
        <v>1000</v>
      </c>
      <c r="AJ716" s="615">
        <f t="shared" si="212"/>
        <v>1000</v>
      </c>
      <c r="AK716" s="615">
        <f t="shared" si="213"/>
        <v>1000</v>
      </c>
      <c r="AL716" s="615">
        <f t="shared" si="214"/>
        <v>0</v>
      </c>
      <c r="AM716" s="615">
        <f t="shared" si="215"/>
        <v>0</v>
      </c>
      <c r="AN716" s="615">
        <f t="shared" si="216"/>
        <v>0</v>
      </c>
      <c r="AO716" s="615">
        <f t="shared" si="217"/>
        <v>0</v>
      </c>
      <c r="AP716" s="460"/>
      <c r="AQ716" s="441"/>
      <c r="AR716" s="429"/>
      <c r="AS716" s="429"/>
      <c r="AT716" s="429"/>
    </row>
    <row r="717" spans="1:46" hidden="1" outlineLevel="4" x14ac:dyDescent="0.3">
      <c r="A717" s="429"/>
      <c r="B717" s="438"/>
      <c r="C717" s="431">
        <f t="shared" si="205"/>
        <v>5</v>
      </c>
      <c r="D717" s="460"/>
      <c r="E717" s="518"/>
      <c r="F717" s="518"/>
      <c r="G717" s="460"/>
      <c r="H717" s="481" t="s">
        <v>757</v>
      </c>
      <c r="I717" s="487"/>
      <c r="J717" s="481" t="s">
        <v>756</v>
      </c>
      <c r="K717" s="620"/>
      <c r="L717" s="620"/>
      <c r="M717" s="620"/>
      <c r="N717" s="620"/>
      <c r="O717" s="607"/>
      <c r="P717" s="607"/>
      <c r="Q717" s="607"/>
      <c r="R717" s="607"/>
      <c r="S717" s="607"/>
      <c r="T717" s="607"/>
      <c r="U717" s="607"/>
      <c r="V717" s="607"/>
      <c r="W717" s="465"/>
      <c r="X717" s="465"/>
      <c r="Y717" s="465"/>
      <c r="Z717" s="465"/>
      <c r="AA717" s="465"/>
      <c r="AB717" s="465"/>
      <c r="AC717" s="465"/>
      <c r="AD717" s="615">
        <f t="shared" si="206"/>
        <v>3650</v>
      </c>
      <c r="AE717" s="615">
        <f t="shared" si="207"/>
        <v>3650</v>
      </c>
      <c r="AF717" s="615">
        <f t="shared" si="208"/>
        <v>3650</v>
      </c>
      <c r="AG717" s="615">
        <f t="shared" si="209"/>
        <v>3650</v>
      </c>
      <c r="AH717" s="615">
        <f t="shared" si="210"/>
        <v>1000</v>
      </c>
      <c r="AI717" s="615">
        <f t="shared" si="211"/>
        <v>1000</v>
      </c>
      <c r="AJ717" s="615">
        <f t="shared" si="212"/>
        <v>1000</v>
      </c>
      <c r="AK717" s="615">
        <f t="shared" si="213"/>
        <v>1000</v>
      </c>
      <c r="AL717" s="615">
        <f t="shared" si="214"/>
        <v>0</v>
      </c>
      <c r="AM717" s="615">
        <f t="shared" si="215"/>
        <v>0</v>
      </c>
      <c r="AN717" s="615">
        <f t="shared" si="216"/>
        <v>0</v>
      </c>
      <c r="AO717" s="615">
        <f t="shared" si="217"/>
        <v>0</v>
      </c>
      <c r="AP717" s="460"/>
      <c r="AQ717" s="441"/>
      <c r="AR717" s="429"/>
      <c r="AS717" s="429"/>
      <c r="AT717" s="429"/>
    </row>
    <row r="718" spans="1:46" hidden="1" outlineLevel="4" x14ac:dyDescent="0.3">
      <c r="A718" s="429"/>
      <c r="B718" s="438"/>
      <c r="C718" s="431">
        <f t="shared" si="205"/>
        <v>5</v>
      </c>
      <c r="D718" s="460"/>
      <c r="E718" s="518"/>
      <c r="F718" s="518"/>
      <c r="G718" s="460"/>
      <c r="H718" s="481">
        <v>3</v>
      </c>
      <c r="I718" s="487"/>
      <c r="J718" s="481" t="s">
        <v>756</v>
      </c>
      <c r="K718" s="620"/>
      <c r="L718" s="620"/>
      <c r="M718" s="620"/>
      <c r="N718" s="620"/>
      <c r="O718" s="607"/>
      <c r="P718" s="607"/>
      <c r="Q718" s="607"/>
      <c r="R718" s="607"/>
      <c r="S718" s="607"/>
      <c r="T718" s="607"/>
      <c r="U718" s="607"/>
      <c r="V718" s="607"/>
      <c r="W718" s="465"/>
      <c r="X718" s="465"/>
      <c r="Y718" s="465"/>
      <c r="Z718" s="465"/>
      <c r="AA718" s="465"/>
      <c r="AB718" s="465"/>
      <c r="AC718" s="465"/>
      <c r="AD718" s="615">
        <f t="shared" si="206"/>
        <v>3650</v>
      </c>
      <c r="AE718" s="615">
        <f t="shared" si="207"/>
        <v>3650</v>
      </c>
      <c r="AF718" s="615">
        <f t="shared" si="208"/>
        <v>3650</v>
      </c>
      <c r="AG718" s="615">
        <f t="shared" si="209"/>
        <v>3650</v>
      </c>
      <c r="AH718" s="615">
        <f t="shared" si="210"/>
        <v>1000</v>
      </c>
      <c r="AI718" s="615">
        <f t="shared" si="211"/>
        <v>1000</v>
      </c>
      <c r="AJ718" s="615">
        <f t="shared" si="212"/>
        <v>1000</v>
      </c>
      <c r="AK718" s="615">
        <f t="shared" si="213"/>
        <v>1000</v>
      </c>
      <c r="AL718" s="615">
        <f t="shared" si="214"/>
        <v>0</v>
      </c>
      <c r="AM718" s="615">
        <f t="shared" si="215"/>
        <v>0</v>
      </c>
      <c r="AN718" s="615">
        <f t="shared" si="216"/>
        <v>0</v>
      </c>
      <c r="AO718" s="615">
        <f t="shared" si="217"/>
        <v>0</v>
      </c>
      <c r="AP718" s="460"/>
      <c r="AQ718" s="441"/>
      <c r="AR718" s="429"/>
      <c r="AS718" s="429"/>
      <c r="AT718" s="429"/>
    </row>
    <row r="719" spans="1:46" hidden="1" outlineLevel="4" x14ac:dyDescent="0.3">
      <c r="A719" s="429"/>
      <c r="B719" s="438"/>
      <c r="C719" s="431">
        <f t="shared" si="205"/>
        <v>5</v>
      </c>
      <c r="D719" s="460"/>
      <c r="E719" s="518"/>
      <c r="F719" s="518"/>
      <c r="G719" s="460"/>
      <c r="H719" s="481">
        <v>4</v>
      </c>
      <c r="I719" s="487"/>
      <c r="J719" s="481" t="s">
        <v>756</v>
      </c>
      <c r="K719" s="620"/>
      <c r="L719" s="620"/>
      <c r="M719" s="620"/>
      <c r="N719" s="620"/>
      <c r="O719" s="607"/>
      <c r="P719" s="607"/>
      <c r="Q719" s="607"/>
      <c r="R719" s="607"/>
      <c r="S719" s="607"/>
      <c r="T719" s="607"/>
      <c r="U719" s="607"/>
      <c r="V719" s="607"/>
      <c r="W719" s="465"/>
      <c r="X719" s="465"/>
      <c r="Y719" s="465"/>
      <c r="Z719" s="465"/>
      <c r="AA719" s="465"/>
      <c r="AB719" s="465"/>
      <c r="AC719" s="465"/>
      <c r="AD719" s="615">
        <f t="shared" si="206"/>
        <v>3650</v>
      </c>
      <c r="AE719" s="615">
        <f t="shared" si="207"/>
        <v>3650</v>
      </c>
      <c r="AF719" s="615">
        <f t="shared" si="208"/>
        <v>3650</v>
      </c>
      <c r="AG719" s="615">
        <f t="shared" si="209"/>
        <v>3650</v>
      </c>
      <c r="AH719" s="615">
        <f t="shared" si="210"/>
        <v>1000</v>
      </c>
      <c r="AI719" s="615">
        <f t="shared" si="211"/>
        <v>1000</v>
      </c>
      <c r="AJ719" s="615">
        <f t="shared" si="212"/>
        <v>1000</v>
      </c>
      <c r="AK719" s="615">
        <f t="shared" si="213"/>
        <v>1000</v>
      </c>
      <c r="AL719" s="615">
        <f t="shared" si="214"/>
        <v>0</v>
      </c>
      <c r="AM719" s="615">
        <f t="shared" si="215"/>
        <v>0</v>
      </c>
      <c r="AN719" s="615">
        <f t="shared" si="216"/>
        <v>0</v>
      </c>
      <c r="AO719" s="615">
        <f t="shared" si="217"/>
        <v>0</v>
      </c>
      <c r="AP719" s="460"/>
      <c r="AQ719" s="441"/>
      <c r="AR719" s="429"/>
      <c r="AS719" s="429"/>
      <c r="AT719" s="429"/>
    </row>
    <row r="720" spans="1:46" hidden="1" outlineLevel="4" x14ac:dyDescent="0.3">
      <c r="A720" s="429"/>
      <c r="B720" s="438"/>
      <c r="C720" s="431">
        <f t="shared" si="205"/>
        <v>5</v>
      </c>
      <c r="D720" s="460"/>
      <c r="E720" s="518"/>
      <c r="F720" s="518"/>
      <c r="G720" s="460"/>
      <c r="H720" s="481">
        <v>5</v>
      </c>
      <c r="I720" s="487"/>
      <c r="J720" s="481" t="s">
        <v>756</v>
      </c>
      <c r="K720" s="620"/>
      <c r="L720" s="620"/>
      <c r="M720" s="620"/>
      <c r="N720" s="620"/>
      <c r="O720" s="607"/>
      <c r="P720" s="607"/>
      <c r="Q720" s="607"/>
      <c r="R720" s="607"/>
      <c r="S720" s="607"/>
      <c r="T720" s="607"/>
      <c r="U720" s="607"/>
      <c r="V720" s="607"/>
      <c r="W720" s="465"/>
      <c r="X720" s="465"/>
      <c r="Y720" s="465"/>
      <c r="Z720" s="465"/>
      <c r="AA720" s="465"/>
      <c r="AB720" s="465"/>
      <c r="AC720" s="465"/>
      <c r="AD720" s="615">
        <f t="shared" si="206"/>
        <v>3650</v>
      </c>
      <c r="AE720" s="615">
        <f t="shared" si="207"/>
        <v>3650</v>
      </c>
      <c r="AF720" s="615">
        <f t="shared" si="208"/>
        <v>3650</v>
      </c>
      <c r="AG720" s="615">
        <f t="shared" si="209"/>
        <v>3650</v>
      </c>
      <c r="AH720" s="615">
        <f t="shared" si="210"/>
        <v>1000</v>
      </c>
      <c r="AI720" s="615">
        <f t="shared" si="211"/>
        <v>1000</v>
      </c>
      <c r="AJ720" s="615">
        <f t="shared" si="212"/>
        <v>1000</v>
      </c>
      <c r="AK720" s="615">
        <f t="shared" si="213"/>
        <v>1000</v>
      </c>
      <c r="AL720" s="615">
        <f t="shared" si="214"/>
        <v>0</v>
      </c>
      <c r="AM720" s="615">
        <f t="shared" si="215"/>
        <v>0</v>
      </c>
      <c r="AN720" s="615">
        <f t="shared" si="216"/>
        <v>0</v>
      </c>
      <c r="AO720" s="615">
        <f t="shared" si="217"/>
        <v>0</v>
      </c>
      <c r="AP720" s="460"/>
      <c r="AQ720" s="441"/>
      <c r="AR720" s="429"/>
      <c r="AS720" s="429"/>
      <c r="AT720" s="429"/>
    </row>
    <row r="721" spans="1:46" hidden="1" outlineLevel="4" x14ac:dyDescent="0.3">
      <c r="A721" s="429"/>
      <c r="B721" s="438"/>
      <c r="C721" s="431">
        <f t="shared" si="205"/>
        <v>5</v>
      </c>
      <c r="D721" s="460"/>
      <c r="E721" s="518"/>
      <c r="F721" s="518"/>
      <c r="G721" s="460"/>
      <c r="H721" s="481">
        <v>6</v>
      </c>
      <c r="I721" s="487"/>
      <c r="J721" s="481" t="s">
        <v>756</v>
      </c>
      <c r="K721" s="620"/>
      <c r="L721" s="620"/>
      <c r="M721" s="620"/>
      <c r="N721" s="620"/>
      <c r="O721" s="607"/>
      <c r="P721" s="607"/>
      <c r="Q721" s="607"/>
      <c r="R721" s="607"/>
      <c r="S721" s="607"/>
      <c r="T721" s="607"/>
      <c r="U721" s="607"/>
      <c r="V721" s="607"/>
      <c r="W721" s="465"/>
      <c r="X721" s="465"/>
      <c r="Y721" s="465"/>
      <c r="Z721" s="465"/>
      <c r="AA721" s="465"/>
      <c r="AB721" s="465"/>
      <c r="AC721" s="465"/>
      <c r="AD721" s="615">
        <f t="shared" si="206"/>
        <v>3650</v>
      </c>
      <c r="AE721" s="615">
        <f t="shared" si="207"/>
        <v>3650</v>
      </c>
      <c r="AF721" s="615">
        <f t="shared" si="208"/>
        <v>3650</v>
      </c>
      <c r="AG721" s="615">
        <f t="shared" si="209"/>
        <v>3650</v>
      </c>
      <c r="AH721" s="615">
        <f t="shared" si="210"/>
        <v>1000</v>
      </c>
      <c r="AI721" s="615">
        <f t="shared" si="211"/>
        <v>1000</v>
      </c>
      <c r="AJ721" s="615">
        <f t="shared" si="212"/>
        <v>1000</v>
      </c>
      <c r="AK721" s="615">
        <f t="shared" si="213"/>
        <v>1000</v>
      </c>
      <c r="AL721" s="615">
        <f t="shared" si="214"/>
        <v>0</v>
      </c>
      <c r="AM721" s="615">
        <f t="shared" si="215"/>
        <v>0</v>
      </c>
      <c r="AN721" s="615">
        <f t="shared" si="216"/>
        <v>0</v>
      </c>
      <c r="AO721" s="615">
        <f t="shared" si="217"/>
        <v>0</v>
      </c>
      <c r="AP721" s="460"/>
      <c r="AQ721" s="441"/>
      <c r="AR721" s="429"/>
      <c r="AS721" s="429"/>
      <c r="AT721" s="429"/>
    </row>
    <row r="722" spans="1:46" hidden="1" outlineLevel="4" x14ac:dyDescent="0.3">
      <c r="A722" s="429"/>
      <c r="B722" s="438"/>
      <c r="C722" s="431">
        <f t="shared" si="205"/>
        <v>5</v>
      </c>
      <c r="D722" s="460"/>
      <c r="E722" s="518"/>
      <c r="F722" s="518"/>
      <c r="G722" s="460"/>
      <c r="H722" s="481">
        <v>7</v>
      </c>
      <c r="I722" s="487"/>
      <c r="J722" s="481" t="s">
        <v>756</v>
      </c>
      <c r="K722" s="620"/>
      <c r="L722" s="620"/>
      <c r="M722" s="620"/>
      <c r="N722" s="620"/>
      <c r="O722" s="607"/>
      <c r="P722" s="607"/>
      <c r="Q722" s="607"/>
      <c r="R722" s="607"/>
      <c r="S722" s="607"/>
      <c r="T722" s="607"/>
      <c r="U722" s="607"/>
      <c r="V722" s="607"/>
      <c r="W722" s="465"/>
      <c r="X722" s="465"/>
      <c r="Y722" s="465"/>
      <c r="Z722" s="465"/>
      <c r="AA722" s="465"/>
      <c r="AB722" s="465"/>
      <c r="AC722" s="465"/>
      <c r="AD722" s="615">
        <f t="shared" si="206"/>
        <v>3650</v>
      </c>
      <c r="AE722" s="615">
        <f t="shared" si="207"/>
        <v>3650</v>
      </c>
      <c r="AF722" s="615">
        <f t="shared" si="208"/>
        <v>3650</v>
      </c>
      <c r="AG722" s="615">
        <f t="shared" si="209"/>
        <v>3650</v>
      </c>
      <c r="AH722" s="615">
        <f t="shared" si="210"/>
        <v>1000</v>
      </c>
      <c r="AI722" s="615">
        <f t="shared" si="211"/>
        <v>1000</v>
      </c>
      <c r="AJ722" s="615">
        <f t="shared" si="212"/>
        <v>1000</v>
      </c>
      <c r="AK722" s="615">
        <f t="shared" si="213"/>
        <v>1000</v>
      </c>
      <c r="AL722" s="615">
        <f t="shared" si="214"/>
        <v>0</v>
      </c>
      <c r="AM722" s="615">
        <f t="shared" si="215"/>
        <v>0</v>
      </c>
      <c r="AN722" s="615">
        <f t="shared" si="216"/>
        <v>0</v>
      </c>
      <c r="AO722" s="615">
        <f t="shared" si="217"/>
        <v>0</v>
      </c>
      <c r="AP722" s="460"/>
      <c r="AQ722" s="441"/>
      <c r="AR722" s="429"/>
      <c r="AS722" s="429"/>
      <c r="AT722" s="429"/>
    </row>
    <row r="723" spans="1:46" hidden="1" outlineLevel="4" x14ac:dyDescent="0.3">
      <c r="A723" s="429"/>
      <c r="B723" s="438"/>
      <c r="C723" s="431">
        <f t="shared" si="205"/>
        <v>5</v>
      </c>
      <c r="D723" s="460"/>
      <c r="E723" s="518"/>
      <c r="F723" s="518"/>
      <c r="G723" s="460"/>
      <c r="H723" s="621">
        <v>8</v>
      </c>
      <c r="I723" s="622"/>
      <c r="J723" s="621" t="s">
        <v>756</v>
      </c>
      <c r="K723" s="623"/>
      <c r="L723" s="623"/>
      <c r="M723" s="623"/>
      <c r="N723" s="623"/>
      <c r="O723" s="624"/>
      <c r="P723" s="624"/>
      <c r="Q723" s="624"/>
      <c r="R723" s="624"/>
      <c r="S723" s="624"/>
      <c r="T723" s="624"/>
      <c r="U723" s="624"/>
      <c r="V723" s="624"/>
      <c r="W723" s="465"/>
      <c r="X723" s="465"/>
      <c r="Y723" s="465"/>
      <c r="Z723" s="465"/>
      <c r="AA723" s="465"/>
      <c r="AB723" s="465"/>
      <c r="AC723" s="465"/>
      <c r="AD723" s="625">
        <f t="shared" si="206"/>
        <v>3650</v>
      </c>
      <c r="AE723" s="625">
        <f t="shared" si="207"/>
        <v>3650</v>
      </c>
      <c r="AF723" s="625">
        <f t="shared" si="208"/>
        <v>3650</v>
      </c>
      <c r="AG723" s="625">
        <f t="shared" si="209"/>
        <v>3650</v>
      </c>
      <c r="AH723" s="625">
        <f t="shared" si="210"/>
        <v>1000</v>
      </c>
      <c r="AI723" s="625">
        <f t="shared" si="211"/>
        <v>1000</v>
      </c>
      <c r="AJ723" s="625">
        <f t="shared" si="212"/>
        <v>1000</v>
      </c>
      <c r="AK723" s="625">
        <f t="shared" si="213"/>
        <v>1000</v>
      </c>
      <c r="AL723" s="625">
        <f t="shared" si="214"/>
        <v>0</v>
      </c>
      <c r="AM723" s="625">
        <f t="shared" si="215"/>
        <v>0</v>
      </c>
      <c r="AN723" s="625">
        <f t="shared" si="216"/>
        <v>0</v>
      </c>
      <c r="AO723" s="625">
        <f t="shared" si="217"/>
        <v>0</v>
      </c>
      <c r="AP723" s="460"/>
      <c r="AQ723" s="441"/>
      <c r="AR723" s="429"/>
      <c r="AS723" s="429"/>
      <c r="AT723" s="429"/>
    </row>
    <row r="724" spans="1:46" ht="15" hidden="1" customHeight="1" outlineLevel="3" x14ac:dyDescent="0.3">
      <c r="A724" s="429"/>
      <c r="B724" s="438"/>
      <c r="C724" s="431">
        <f t="shared" ref="C724:C741" si="218">INT($C$693)+3</f>
        <v>4</v>
      </c>
      <c r="D724" s="460"/>
      <c r="E724" s="518"/>
      <c r="F724" s="518"/>
      <c r="G724" s="460"/>
      <c r="H724" s="613" t="s">
        <v>753</v>
      </c>
      <c r="I724" s="614">
        <v>1</v>
      </c>
      <c r="J724" s="614" t="s">
        <v>760</v>
      </c>
      <c r="K724" s="620">
        <v>350</v>
      </c>
      <c r="L724" s="620">
        <v>350</v>
      </c>
      <c r="M724" s="620">
        <v>350</v>
      </c>
      <c r="N724" s="620">
        <v>350</v>
      </c>
      <c r="O724" s="618">
        <v>45</v>
      </c>
      <c r="P724" s="618">
        <v>45</v>
      </c>
      <c r="Q724" s="618">
        <v>45</v>
      </c>
      <c r="R724" s="618">
        <v>47</v>
      </c>
      <c r="S724" s="618">
        <v>3</v>
      </c>
      <c r="T724" s="618">
        <v>3</v>
      </c>
      <c r="U724" s="618">
        <v>3</v>
      </c>
      <c r="V724" s="618">
        <v>3</v>
      </c>
      <c r="W724" s="952" t="s">
        <v>978</v>
      </c>
      <c r="X724" s="953"/>
      <c r="Y724" s="953"/>
      <c r="Z724" s="953"/>
      <c r="AA724" s="954"/>
      <c r="AB724" s="729"/>
      <c r="AC724" s="729"/>
      <c r="AD724" s="626">
        <f t="shared" ref="AD724:AD732" si="219">IF(K724="",0,K724)</f>
        <v>350</v>
      </c>
      <c r="AE724" s="626">
        <f t="shared" ref="AE724:AE732" si="220">IF(L724="",0,L724)</f>
        <v>350</v>
      </c>
      <c r="AF724" s="626">
        <f t="shared" ref="AF724:AF732" si="221">IF(M724="",0,M724)</f>
        <v>350</v>
      </c>
      <c r="AG724" s="626">
        <f t="shared" ref="AG724:AG732" si="222">IF(N724="",0,N724)</f>
        <v>350</v>
      </c>
      <c r="AH724" s="619">
        <f t="shared" si="210"/>
        <v>45</v>
      </c>
      <c r="AI724" s="619">
        <f t="shared" si="211"/>
        <v>45</v>
      </c>
      <c r="AJ724" s="619">
        <f t="shared" si="212"/>
        <v>45</v>
      </c>
      <c r="AK724" s="619">
        <f t="shared" si="213"/>
        <v>47</v>
      </c>
      <c r="AL724" s="619">
        <f t="shared" si="214"/>
        <v>3</v>
      </c>
      <c r="AM724" s="619">
        <f t="shared" si="215"/>
        <v>3</v>
      </c>
      <c r="AN724" s="619">
        <f t="shared" si="216"/>
        <v>3</v>
      </c>
      <c r="AO724" s="619">
        <f t="shared" si="217"/>
        <v>3</v>
      </c>
      <c r="AP724" s="460"/>
      <c r="AQ724" s="441"/>
      <c r="AR724" s="429"/>
      <c r="AS724" s="429"/>
      <c r="AT724" s="429"/>
    </row>
    <row r="725" spans="1:46" hidden="1" outlineLevel="3" x14ac:dyDescent="0.3">
      <c r="A725" s="429"/>
      <c r="B725" s="438"/>
      <c r="C725" s="431">
        <f t="shared" si="218"/>
        <v>4</v>
      </c>
      <c r="D725" s="460"/>
      <c r="E725" s="518"/>
      <c r="F725" s="518"/>
      <c r="G725" s="460"/>
      <c r="H725" s="481" t="s">
        <v>755</v>
      </c>
      <c r="I725" s="487"/>
      <c r="J725" s="487" t="s">
        <v>760</v>
      </c>
      <c r="K725" s="620">
        <v>350</v>
      </c>
      <c r="L725" s="620">
        <v>350</v>
      </c>
      <c r="M725" s="620">
        <v>350</v>
      </c>
      <c r="N725" s="620">
        <v>350</v>
      </c>
      <c r="O725" s="607">
        <v>45</v>
      </c>
      <c r="P725" s="607">
        <v>45</v>
      </c>
      <c r="Q725" s="607">
        <v>45</v>
      </c>
      <c r="R725" s="607">
        <v>47</v>
      </c>
      <c r="S725" s="607">
        <v>3</v>
      </c>
      <c r="T725" s="607">
        <v>3</v>
      </c>
      <c r="U725" s="607">
        <v>3</v>
      </c>
      <c r="V725" s="607">
        <v>3</v>
      </c>
      <c r="W725" s="955"/>
      <c r="X725" s="956"/>
      <c r="Y725" s="956"/>
      <c r="Z725" s="956"/>
      <c r="AA725" s="957"/>
      <c r="AB725" s="729"/>
      <c r="AC725" s="729"/>
      <c r="AD725" s="626">
        <f t="shared" si="219"/>
        <v>350</v>
      </c>
      <c r="AE725" s="626">
        <f t="shared" si="220"/>
        <v>350</v>
      </c>
      <c r="AF725" s="626">
        <f t="shared" si="221"/>
        <v>350</v>
      </c>
      <c r="AG725" s="626">
        <f t="shared" si="222"/>
        <v>350</v>
      </c>
      <c r="AH725" s="615">
        <f t="shared" si="210"/>
        <v>45</v>
      </c>
      <c r="AI725" s="615">
        <f t="shared" si="211"/>
        <v>45</v>
      </c>
      <c r="AJ725" s="615">
        <f t="shared" si="212"/>
        <v>45</v>
      </c>
      <c r="AK725" s="615">
        <f t="shared" si="213"/>
        <v>47</v>
      </c>
      <c r="AL725" s="615">
        <f t="shared" si="214"/>
        <v>3</v>
      </c>
      <c r="AM725" s="615">
        <f t="shared" si="215"/>
        <v>3</v>
      </c>
      <c r="AN725" s="615">
        <f t="shared" si="216"/>
        <v>3</v>
      </c>
      <c r="AO725" s="615">
        <f t="shared" si="217"/>
        <v>3</v>
      </c>
      <c r="AP725" s="460"/>
      <c r="AQ725" s="441"/>
      <c r="AR725" s="429"/>
      <c r="AS725" s="429"/>
      <c r="AT725" s="429"/>
    </row>
    <row r="726" spans="1:46" hidden="1" outlineLevel="3" x14ac:dyDescent="0.3">
      <c r="A726" s="429"/>
      <c r="B726" s="438"/>
      <c r="C726" s="431">
        <f t="shared" si="218"/>
        <v>4</v>
      </c>
      <c r="D726" s="460"/>
      <c r="E726" s="518"/>
      <c r="F726" s="518"/>
      <c r="G726" s="460"/>
      <c r="H726" s="481" t="s">
        <v>757</v>
      </c>
      <c r="I726" s="487"/>
      <c r="J726" s="487" t="s">
        <v>759</v>
      </c>
      <c r="K726" s="620">
        <v>180</v>
      </c>
      <c r="L726" s="620">
        <v>180</v>
      </c>
      <c r="M726" s="620">
        <v>180</v>
      </c>
      <c r="N726" s="620">
        <v>180</v>
      </c>
      <c r="O726" s="607"/>
      <c r="P726" s="607"/>
      <c r="Q726" s="607"/>
      <c r="R726" s="607"/>
      <c r="S726" s="607">
        <v>1</v>
      </c>
      <c r="T726" s="607">
        <v>1</v>
      </c>
      <c r="U726" s="607">
        <v>1</v>
      </c>
      <c r="V726" s="607">
        <v>1</v>
      </c>
      <c r="W726" s="955"/>
      <c r="X726" s="956"/>
      <c r="Y726" s="956"/>
      <c r="Z726" s="956"/>
      <c r="AA726" s="957"/>
      <c r="AB726" s="729"/>
      <c r="AC726" s="729"/>
      <c r="AD726" s="626">
        <f t="shared" si="219"/>
        <v>180</v>
      </c>
      <c r="AE726" s="626">
        <f t="shared" si="220"/>
        <v>180</v>
      </c>
      <c r="AF726" s="626">
        <f t="shared" si="221"/>
        <v>180</v>
      </c>
      <c r="AG726" s="626">
        <f t="shared" si="222"/>
        <v>180</v>
      </c>
      <c r="AH726" s="615">
        <f t="shared" si="210"/>
        <v>1000</v>
      </c>
      <c r="AI726" s="615">
        <f t="shared" si="211"/>
        <v>1000</v>
      </c>
      <c r="AJ726" s="615">
        <f t="shared" si="212"/>
        <v>1000</v>
      </c>
      <c r="AK726" s="615">
        <f t="shared" si="213"/>
        <v>1000</v>
      </c>
      <c r="AL726" s="615">
        <f t="shared" si="214"/>
        <v>1</v>
      </c>
      <c r="AM726" s="615">
        <f t="shared" si="215"/>
        <v>1</v>
      </c>
      <c r="AN726" s="615">
        <f t="shared" si="216"/>
        <v>1</v>
      </c>
      <c r="AO726" s="615">
        <f t="shared" si="217"/>
        <v>1</v>
      </c>
      <c r="AP726" s="460"/>
      <c r="AQ726" s="441"/>
      <c r="AR726" s="429"/>
      <c r="AS726" s="429"/>
      <c r="AT726" s="429"/>
    </row>
    <row r="727" spans="1:46" hidden="1" outlineLevel="3" x14ac:dyDescent="0.3">
      <c r="A727" s="429"/>
      <c r="B727" s="438"/>
      <c r="C727" s="431">
        <f t="shared" si="218"/>
        <v>4</v>
      </c>
      <c r="D727" s="460"/>
      <c r="E727" s="518"/>
      <c r="F727" s="518"/>
      <c r="G727" s="460"/>
      <c r="H727" s="481">
        <v>3</v>
      </c>
      <c r="I727" s="487"/>
      <c r="J727" s="481" t="s">
        <v>756</v>
      </c>
      <c r="K727" s="620">
        <v>180</v>
      </c>
      <c r="L727" s="620">
        <v>180</v>
      </c>
      <c r="M727" s="620">
        <v>180</v>
      </c>
      <c r="N727" s="620">
        <v>180</v>
      </c>
      <c r="O727" s="607"/>
      <c r="P727" s="607"/>
      <c r="Q727" s="607"/>
      <c r="R727" s="607"/>
      <c r="S727" s="607">
        <v>1</v>
      </c>
      <c r="T727" s="607">
        <v>1</v>
      </c>
      <c r="U727" s="607">
        <v>1</v>
      </c>
      <c r="V727" s="607">
        <v>1</v>
      </c>
      <c r="W727" s="955"/>
      <c r="X727" s="956"/>
      <c r="Y727" s="956"/>
      <c r="Z727" s="956"/>
      <c r="AA727" s="957"/>
      <c r="AB727" s="729"/>
      <c r="AC727" s="729"/>
      <c r="AD727" s="626">
        <f t="shared" si="219"/>
        <v>180</v>
      </c>
      <c r="AE727" s="626">
        <f t="shared" si="220"/>
        <v>180</v>
      </c>
      <c r="AF727" s="626">
        <f t="shared" si="221"/>
        <v>180</v>
      </c>
      <c r="AG727" s="626">
        <f t="shared" si="222"/>
        <v>180</v>
      </c>
      <c r="AH727" s="615">
        <f t="shared" si="210"/>
        <v>1000</v>
      </c>
      <c r="AI727" s="615">
        <f t="shared" si="211"/>
        <v>1000</v>
      </c>
      <c r="AJ727" s="615">
        <f t="shared" si="212"/>
        <v>1000</v>
      </c>
      <c r="AK727" s="615">
        <f t="shared" si="213"/>
        <v>1000</v>
      </c>
      <c r="AL727" s="615">
        <f t="shared" si="214"/>
        <v>1</v>
      </c>
      <c r="AM727" s="615">
        <f t="shared" si="215"/>
        <v>1</v>
      </c>
      <c r="AN727" s="615">
        <f t="shared" si="216"/>
        <v>1</v>
      </c>
      <c r="AO727" s="615">
        <f t="shared" si="217"/>
        <v>1</v>
      </c>
      <c r="AP727" s="460"/>
      <c r="AQ727" s="441"/>
      <c r="AR727" s="429"/>
      <c r="AS727" s="429"/>
      <c r="AT727" s="429"/>
    </row>
    <row r="728" spans="1:46" hidden="1" outlineLevel="3" x14ac:dyDescent="0.3">
      <c r="A728" s="429"/>
      <c r="B728" s="438"/>
      <c r="C728" s="431">
        <f t="shared" si="218"/>
        <v>4</v>
      </c>
      <c r="D728" s="460"/>
      <c r="E728" s="518"/>
      <c r="F728" s="518"/>
      <c r="G728" s="460"/>
      <c r="H728" s="481">
        <v>4</v>
      </c>
      <c r="I728" s="487"/>
      <c r="J728" s="481" t="s">
        <v>756</v>
      </c>
      <c r="K728" s="620">
        <v>180</v>
      </c>
      <c r="L728" s="620">
        <v>180</v>
      </c>
      <c r="M728" s="620">
        <v>180</v>
      </c>
      <c r="N728" s="620">
        <v>180</v>
      </c>
      <c r="O728" s="607"/>
      <c r="P728" s="607"/>
      <c r="Q728" s="607"/>
      <c r="R728" s="607"/>
      <c r="S728" s="607">
        <v>1</v>
      </c>
      <c r="T728" s="607">
        <v>1</v>
      </c>
      <c r="U728" s="607">
        <v>1</v>
      </c>
      <c r="V728" s="607">
        <v>1</v>
      </c>
      <c r="W728" s="955"/>
      <c r="X728" s="956"/>
      <c r="Y728" s="956"/>
      <c r="Z728" s="956"/>
      <c r="AA728" s="957"/>
      <c r="AB728" s="729"/>
      <c r="AC728" s="729"/>
      <c r="AD728" s="626">
        <f t="shared" si="219"/>
        <v>180</v>
      </c>
      <c r="AE728" s="626">
        <f t="shared" si="220"/>
        <v>180</v>
      </c>
      <c r="AF728" s="626">
        <f t="shared" si="221"/>
        <v>180</v>
      </c>
      <c r="AG728" s="626">
        <f t="shared" si="222"/>
        <v>180</v>
      </c>
      <c r="AH728" s="615">
        <f t="shared" si="210"/>
        <v>1000</v>
      </c>
      <c r="AI728" s="615">
        <f t="shared" si="211"/>
        <v>1000</v>
      </c>
      <c r="AJ728" s="615">
        <f t="shared" si="212"/>
        <v>1000</v>
      </c>
      <c r="AK728" s="615">
        <f t="shared" si="213"/>
        <v>1000</v>
      </c>
      <c r="AL728" s="615">
        <f t="shared" si="214"/>
        <v>1</v>
      </c>
      <c r="AM728" s="615">
        <f t="shared" si="215"/>
        <v>1</v>
      </c>
      <c r="AN728" s="615">
        <f t="shared" si="216"/>
        <v>1</v>
      </c>
      <c r="AO728" s="615">
        <f t="shared" si="217"/>
        <v>1</v>
      </c>
      <c r="AP728" s="460"/>
      <c r="AQ728" s="441"/>
      <c r="AR728" s="429"/>
      <c r="AS728" s="429"/>
      <c r="AT728" s="429"/>
    </row>
    <row r="729" spans="1:46" hidden="1" outlineLevel="3" x14ac:dyDescent="0.3">
      <c r="A729" s="429"/>
      <c r="B729" s="438"/>
      <c r="C729" s="431">
        <f t="shared" si="218"/>
        <v>4</v>
      </c>
      <c r="D729" s="460"/>
      <c r="E729" s="518"/>
      <c r="F729" s="518"/>
      <c r="G729" s="460"/>
      <c r="H729" s="481">
        <v>5</v>
      </c>
      <c r="I729" s="487"/>
      <c r="J729" s="481" t="s">
        <v>756</v>
      </c>
      <c r="K729" s="620">
        <v>180</v>
      </c>
      <c r="L729" s="620">
        <v>180</v>
      </c>
      <c r="M729" s="620">
        <v>180</v>
      </c>
      <c r="N729" s="620">
        <v>180</v>
      </c>
      <c r="O729" s="607"/>
      <c r="P729" s="607"/>
      <c r="Q729" s="607"/>
      <c r="R729" s="607"/>
      <c r="S729" s="607">
        <v>1</v>
      </c>
      <c r="T729" s="607">
        <v>1</v>
      </c>
      <c r="U729" s="607">
        <v>1</v>
      </c>
      <c r="V729" s="607">
        <v>1</v>
      </c>
      <c r="W729" s="955"/>
      <c r="X729" s="956"/>
      <c r="Y729" s="956"/>
      <c r="Z729" s="956"/>
      <c r="AA729" s="957"/>
      <c r="AB729" s="729"/>
      <c r="AC729" s="729"/>
      <c r="AD729" s="626">
        <f t="shared" si="219"/>
        <v>180</v>
      </c>
      <c r="AE729" s="626">
        <f t="shared" si="220"/>
        <v>180</v>
      </c>
      <c r="AF729" s="626">
        <f t="shared" si="221"/>
        <v>180</v>
      </c>
      <c r="AG729" s="626">
        <f t="shared" si="222"/>
        <v>180</v>
      </c>
      <c r="AH729" s="615">
        <f t="shared" si="210"/>
        <v>1000</v>
      </c>
      <c r="AI729" s="615">
        <f t="shared" si="211"/>
        <v>1000</v>
      </c>
      <c r="AJ729" s="615">
        <f t="shared" si="212"/>
        <v>1000</v>
      </c>
      <c r="AK729" s="615">
        <f t="shared" si="213"/>
        <v>1000</v>
      </c>
      <c r="AL729" s="615">
        <f t="shared" si="214"/>
        <v>1</v>
      </c>
      <c r="AM729" s="615">
        <f t="shared" si="215"/>
        <v>1</v>
      </c>
      <c r="AN729" s="615">
        <f t="shared" si="216"/>
        <v>1</v>
      </c>
      <c r="AO729" s="615">
        <f t="shared" si="217"/>
        <v>1</v>
      </c>
      <c r="AP729" s="460"/>
      <c r="AQ729" s="441"/>
      <c r="AR729" s="429"/>
      <c r="AS729" s="429"/>
      <c r="AT729" s="429"/>
    </row>
    <row r="730" spans="1:46" hidden="1" outlineLevel="3" x14ac:dyDescent="0.3">
      <c r="A730" s="429"/>
      <c r="B730" s="438"/>
      <c r="C730" s="431">
        <f t="shared" si="218"/>
        <v>4</v>
      </c>
      <c r="D730" s="460"/>
      <c r="E730" s="518"/>
      <c r="F730" s="518"/>
      <c r="G730" s="460"/>
      <c r="H730" s="481">
        <v>6</v>
      </c>
      <c r="I730" s="487"/>
      <c r="J730" s="481" t="s">
        <v>756</v>
      </c>
      <c r="K730" s="620">
        <v>180</v>
      </c>
      <c r="L730" s="620">
        <v>180</v>
      </c>
      <c r="M730" s="620">
        <v>180</v>
      </c>
      <c r="N730" s="620">
        <v>180</v>
      </c>
      <c r="O730" s="607"/>
      <c r="P730" s="607"/>
      <c r="Q730" s="607"/>
      <c r="R730" s="607"/>
      <c r="S730" s="607">
        <v>1</v>
      </c>
      <c r="T730" s="607">
        <v>1</v>
      </c>
      <c r="U730" s="607">
        <v>1</v>
      </c>
      <c r="V730" s="607">
        <v>1</v>
      </c>
      <c r="W730" s="955"/>
      <c r="X730" s="956"/>
      <c r="Y730" s="956"/>
      <c r="Z730" s="956"/>
      <c r="AA730" s="957"/>
      <c r="AB730" s="729"/>
      <c r="AC730" s="729"/>
      <c r="AD730" s="626">
        <f t="shared" si="219"/>
        <v>180</v>
      </c>
      <c r="AE730" s="626">
        <f t="shared" si="220"/>
        <v>180</v>
      </c>
      <c r="AF730" s="626">
        <f t="shared" si="221"/>
        <v>180</v>
      </c>
      <c r="AG730" s="626">
        <f t="shared" si="222"/>
        <v>180</v>
      </c>
      <c r="AH730" s="615">
        <f t="shared" si="210"/>
        <v>1000</v>
      </c>
      <c r="AI730" s="615">
        <f t="shared" si="211"/>
        <v>1000</v>
      </c>
      <c r="AJ730" s="615">
        <f t="shared" si="212"/>
        <v>1000</v>
      </c>
      <c r="AK730" s="615">
        <f t="shared" si="213"/>
        <v>1000</v>
      </c>
      <c r="AL730" s="615">
        <f t="shared" si="214"/>
        <v>1</v>
      </c>
      <c r="AM730" s="615">
        <f t="shared" si="215"/>
        <v>1</v>
      </c>
      <c r="AN730" s="615">
        <f t="shared" si="216"/>
        <v>1</v>
      </c>
      <c r="AO730" s="615">
        <f t="shared" si="217"/>
        <v>1</v>
      </c>
      <c r="AP730" s="460"/>
      <c r="AQ730" s="441"/>
      <c r="AR730" s="429"/>
      <c r="AS730" s="429"/>
      <c r="AT730" s="429"/>
    </row>
    <row r="731" spans="1:46" hidden="1" outlineLevel="3" x14ac:dyDescent="0.3">
      <c r="A731" s="429"/>
      <c r="B731" s="438"/>
      <c r="C731" s="431">
        <f t="shared" si="218"/>
        <v>4</v>
      </c>
      <c r="D731" s="460"/>
      <c r="E731" s="518"/>
      <c r="F731" s="518"/>
      <c r="G731" s="460"/>
      <c r="H731" s="481">
        <v>7</v>
      </c>
      <c r="I731" s="487"/>
      <c r="J731" s="481" t="s">
        <v>756</v>
      </c>
      <c r="K731" s="620">
        <v>180</v>
      </c>
      <c r="L731" s="620">
        <v>180</v>
      </c>
      <c r="M731" s="620">
        <v>180</v>
      </c>
      <c r="N731" s="620">
        <v>180</v>
      </c>
      <c r="O731" s="607"/>
      <c r="P731" s="607"/>
      <c r="Q731" s="607"/>
      <c r="R731" s="607"/>
      <c r="S731" s="607">
        <v>1</v>
      </c>
      <c r="T731" s="607">
        <v>1</v>
      </c>
      <c r="U731" s="607">
        <v>1</v>
      </c>
      <c r="V731" s="607">
        <v>1</v>
      </c>
      <c r="W731" s="955"/>
      <c r="X731" s="956"/>
      <c r="Y731" s="956"/>
      <c r="Z731" s="956"/>
      <c r="AA731" s="957"/>
      <c r="AB731" s="729"/>
      <c r="AC731" s="729"/>
      <c r="AD731" s="626">
        <f t="shared" si="219"/>
        <v>180</v>
      </c>
      <c r="AE731" s="626">
        <f t="shared" si="220"/>
        <v>180</v>
      </c>
      <c r="AF731" s="626">
        <f t="shared" si="221"/>
        <v>180</v>
      </c>
      <c r="AG731" s="626">
        <f t="shared" si="222"/>
        <v>180</v>
      </c>
      <c r="AH731" s="615">
        <f t="shared" si="210"/>
        <v>1000</v>
      </c>
      <c r="AI731" s="615">
        <f t="shared" si="211"/>
        <v>1000</v>
      </c>
      <c r="AJ731" s="615">
        <f t="shared" si="212"/>
        <v>1000</v>
      </c>
      <c r="AK731" s="615">
        <f t="shared" si="213"/>
        <v>1000</v>
      </c>
      <c r="AL731" s="615">
        <f t="shared" si="214"/>
        <v>1</v>
      </c>
      <c r="AM731" s="615">
        <f t="shared" si="215"/>
        <v>1</v>
      </c>
      <c r="AN731" s="615">
        <f t="shared" si="216"/>
        <v>1</v>
      </c>
      <c r="AO731" s="615">
        <f t="shared" si="217"/>
        <v>1</v>
      </c>
      <c r="AP731" s="460"/>
      <c r="AQ731" s="441"/>
      <c r="AR731" s="429"/>
      <c r="AS731" s="429"/>
      <c r="AT731" s="429"/>
    </row>
    <row r="732" spans="1:46" hidden="1" outlineLevel="3" x14ac:dyDescent="0.3">
      <c r="A732" s="429"/>
      <c r="B732" s="438"/>
      <c r="C732" s="431">
        <f t="shared" si="218"/>
        <v>4</v>
      </c>
      <c r="D732" s="460"/>
      <c r="E732" s="518"/>
      <c r="F732" s="518"/>
      <c r="G732" s="460"/>
      <c r="H732" s="621">
        <v>8</v>
      </c>
      <c r="I732" s="622"/>
      <c r="J732" s="621" t="s">
        <v>756</v>
      </c>
      <c r="K732" s="620">
        <v>180</v>
      </c>
      <c r="L732" s="620">
        <v>180</v>
      </c>
      <c r="M732" s="620">
        <v>180</v>
      </c>
      <c r="N732" s="620">
        <v>180</v>
      </c>
      <c r="O732" s="624"/>
      <c r="P732" s="624"/>
      <c r="Q732" s="624"/>
      <c r="R732" s="624"/>
      <c r="S732" s="624">
        <v>1</v>
      </c>
      <c r="T732" s="624">
        <v>1</v>
      </c>
      <c r="U732" s="624">
        <v>1</v>
      </c>
      <c r="V732" s="624">
        <v>1</v>
      </c>
      <c r="W732" s="955"/>
      <c r="X732" s="956"/>
      <c r="Y732" s="956"/>
      <c r="Z732" s="956"/>
      <c r="AA732" s="957"/>
      <c r="AB732" s="729"/>
      <c r="AC732" s="729"/>
      <c r="AD732" s="626">
        <f t="shared" si="219"/>
        <v>180</v>
      </c>
      <c r="AE732" s="626">
        <f t="shared" si="220"/>
        <v>180</v>
      </c>
      <c r="AF732" s="626">
        <f t="shared" si="221"/>
        <v>180</v>
      </c>
      <c r="AG732" s="626">
        <f t="shared" si="222"/>
        <v>180</v>
      </c>
      <c r="AH732" s="625">
        <f t="shared" si="210"/>
        <v>1000</v>
      </c>
      <c r="AI732" s="625">
        <f t="shared" si="211"/>
        <v>1000</v>
      </c>
      <c r="AJ732" s="625">
        <f t="shared" si="212"/>
        <v>1000</v>
      </c>
      <c r="AK732" s="625">
        <f t="shared" si="213"/>
        <v>1000</v>
      </c>
      <c r="AL732" s="625">
        <f t="shared" si="214"/>
        <v>1</v>
      </c>
      <c r="AM732" s="625">
        <f t="shared" si="215"/>
        <v>1</v>
      </c>
      <c r="AN732" s="625">
        <f t="shared" si="216"/>
        <v>1</v>
      </c>
      <c r="AO732" s="625">
        <f t="shared" si="217"/>
        <v>1</v>
      </c>
      <c r="AP732" s="460"/>
      <c r="AQ732" s="441"/>
      <c r="AR732" s="429"/>
      <c r="AS732" s="429"/>
      <c r="AT732" s="429"/>
    </row>
    <row r="733" spans="1:46" hidden="1" outlineLevel="3" x14ac:dyDescent="0.3">
      <c r="A733" s="429"/>
      <c r="B733" s="438"/>
      <c r="C733" s="431">
        <f t="shared" si="218"/>
        <v>4</v>
      </c>
      <c r="D733" s="460"/>
      <c r="E733" s="518"/>
      <c r="F733" s="518"/>
      <c r="G733" s="460"/>
      <c r="H733" s="613" t="s">
        <v>753</v>
      </c>
      <c r="I733" s="614">
        <v>2</v>
      </c>
      <c r="J733" s="614" t="s">
        <v>758</v>
      </c>
      <c r="K733" s="620"/>
      <c r="L733" s="620"/>
      <c r="M733" s="620"/>
      <c r="N733" s="620"/>
      <c r="O733" s="607"/>
      <c r="P733" s="607"/>
      <c r="Q733" s="607"/>
      <c r="R733" s="607"/>
      <c r="S733" s="607">
        <v>1</v>
      </c>
      <c r="T733" s="607">
        <v>1</v>
      </c>
      <c r="U733" s="607">
        <v>1</v>
      </c>
      <c r="V733" s="607">
        <v>1</v>
      </c>
      <c r="W733" s="955"/>
      <c r="X733" s="956"/>
      <c r="Y733" s="956"/>
      <c r="Z733" s="956"/>
      <c r="AA733" s="957"/>
      <c r="AB733" s="729"/>
      <c r="AC733" s="729"/>
      <c r="AD733" s="627">
        <f t="shared" ref="AD733:AD741" si="223">IF(K733="",350,K733)</f>
        <v>350</v>
      </c>
      <c r="AE733" s="627">
        <f t="shared" ref="AE733:AE741" si="224">IF(L733="",350,L733)</f>
        <v>350</v>
      </c>
      <c r="AF733" s="627">
        <f t="shared" ref="AF733:AF741" si="225">IF(M733="",350,M733)</f>
        <v>350</v>
      </c>
      <c r="AG733" s="627">
        <f t="shared" ref="AG733:AG741" si="226">IF(N733="",350,N733)</f>
        <v>350</v>
      </c>
      <c r="AH733" s="619">
        <f t="shared" si="210"/>
        <v>1000</v>
      </c>
      <c r="AI733" s="619">
        <f t="shared" si="211"/>
        <v>1000</v>
      </c>
      <c r="AJ733" s="619">
        <f t="shared" si="212"/>
        <v>1000</v>
      </c>
      <c r="AK733" s="619">
        <f t="shared" si="213"/>
        <v>1000</v>
      </c>
      <c r="AL733" s="619">
        <f t="shared" si="214"/>
        <v>1</v>
      </c>
      <c r="AM733" s="619">
        <f t="shared" si="215"/>
        <v>1</v>
      </c>
      <c r="AN733" s="619">
        <f t="shared" si="216"/>
        <v>1</v>
      </c>
      <c r="AO733" s="619">
        <f t="shared" si="217"/>
        <v>1</v>
      </c>
      <c r="AP733" s="460"/>
      <c r="AQ733" s="441"/>
      <c r="AR733" s="429"/>
      <c r="AS733" s="429"/>
      <c r="AT733" s="429"/>
    </row>
    <row r="734" spans="1:46" hidden="1" outlineLevel="3" x14ac:dyDescent="0.3">
      <c r="A734" s="429"/>
      <c r="B734" s="438"/>
      <c r="C734" s="431">
        <f t="shared" si="218"/>
        <v>4</v>
      </c>
      <c r="D734" s="460"/>
      <c r="E734" s="518"/>
      <c r="F734" s="518"/>
      <c r="G734" s="460"/>
      <c r="H734" s="481" t="s">
        <v>755</v>
      </c>
      <c r="I734" s="487"/>
      <c r="J734" s="481" t="s">
        <v>979</v>
      </c>
      <c r="K734" s="620"/>
      <c r="L734" s="620"/>
      <c r="M734" s="620"/>
      <c r="N734" s="620"/>
      <c r="O734" s="607"/>
      <c r="P734" s="607"/>
      <c r="Q734" s="607"/>
      <c r="R734" s="607"/>
      <c r="S734" s="607">
        <v>1</v>
      </c>
      <c r="T734" s="607">
        <v>1</v>
      </c>
      <c r="U734" s="607">
        <v>1</v>
      </c>
      <c r="V734" s="607">
        <v>1</v>
      </c>
      <c r="W734" s="955"/>
      <c r="X734" s="956"/>
      <c r="Y734" s="956"/>
      <c r="Z734" s="956"/>
      <c r="AA734" s="957"/>
      <c r="AB734" s="729"/>
      <c r="AC734" s="729"/>
      <c r="AD734" s="627">
        <f t="shared" si="223"/>
        <v>350</v>
      </c>
      <c r="AE734" s="627">
        <f t="shared" si="224"/>
        <v>350</v>
      </c>
      <c r="AF734" s="627">
        <f t="shared" si="225"/>
        <v>350</v>
      </c>
      <c r="AG734" s="627">
        <f t="shared" si="226"/>
        <v>350</v>
      </c>
      <c r="AH734" s="615">
        <f t="shared" si="210"/>
        <v>1000</v>
      </c>
      <c r="AI734" s="615">
        <f t="shared" si="211"/>
        <v>1000</v>
      </c>
      <c r="AJ734" s="615">
        <f t="shared" si="212"/>
        <v>1000</v>
      </c>
      <c r="AK734" s="615">
        <f t="shared" si="213"/>
        <v>1000</v>
      </c>
      <c r="AL734" s="615">
        <f t="shared" si="214"/>
        <v>1</v>
      </c>
      <c r="AM734" s="615">
        <f t="shared" si="215"/>
        <v>1</v>
      </c>
      <c r="AN734" s="615">
        <f t="shared" si="216"/>
        <v>1</v>
      </c>
      <c r="AO734" s="615">
        <f t="shared" si="217"/>
        <v>1</v>
      </c>
      <c r="AP734" s="460"/>
      <c r="AQ734" s="441"/>
      <c r="AR734" s="429"/>
      <c r="AS734" s="429"/>
      <c r="AT734" s="429"/>
    </row>
    <row r="735" spans="1:46" hidden="1" outlineLevel="3" x14ac:dyDescent="0.3">
      <c r="A735" s="429"/>
      <c r="B735" s="438"/>
      <c r="C735" s="431">
        <f t="shared" si="218"/>
        <v>4</v>
      </c>
      <c r="D735" s="460"/>
      <c r="E735" s="518"/>
      <c r="F735" s="518"/>
      <c r="G735" s="460"/>
      <c r="H735" s="481" t="s">
        <v>757</v>
      </c>
      <c r="I735" s="487"/>
      <c r="J735" s="481" t="s">
        <v>756</v>
      </c>
      <c r="K735" s="620"/>
      <c r="L735" s="620"/>
      <c r="M735" s="620"/>
      <c r="N735" s="620"/>
      <c r="O735" s="607"/>
      <c r="P735" s="607"/>
      <c r="Q735" s="607"/>
      <c r="R735" s="607"/>
      <c r="S735" s="607">
        <v>1</v>
      </c>
      <c r="T735" s="607">
        <v>1</v>
      </c>
      <c r="U735" s="607">
        <v>1</v>
      </c>
      <c r="V735" s="607">
        <v>1</v>
      </c>
      <c r="W735" s="955"/>
      <c r="X735" s="956"/>
      <c r="Y735" s="956"/>
      <c r="Z735" s="956"/>
      <c r="AA735" s="957"/>
      <c r="AB735" s="729"/>
      <c r="AC735" s="729"/>
      <c r="AD735" s="627">
        <f t="shared" si="223"/>
        <v>350</v>
      </c>
      <c r="AE735" s="627">
        <f t="shared" si="224"/>
        <v>350</v>
      </c>
      <c r="AF735" s="627">
        <f t="shared" si="225"/>
        <v>350</v>
      </c>
      <c r="AG735" s="627">
        <f t="shared" si="226"/>
        <v>350</v>
      </c>
      <c r="AH735" s="615">
        <f t="shared" si="210"/>
        <v>1000</v>
      </c>
      <c r="AI735" s="615">
        <f t="shared" si="211"/>
        <v>1000</v>
      </c>
      <c r="AJ735" s="615">
        <f t="shared" si="212"/>
        <v>1000</v>
      </c>
      <c r="AK735" s="615">
        <f t="shared" si="213"/>
        <v>1000</v>
      </c>
      <c r="AL735" s="615">
        <f t="shared" si="214"/>
        <v>1</v>
      </c>
      <c r="AM735" s="615">
        <f t="shared" si="215"/>
        <v>1</v>
      </c>
      <c r="AN735" s="615">
        <f t="shared" si="216"/>
        <v>1</v>
      </c>
      <c r="AO735" s="615">
        <f t="shared" si="217"/>
        <v>1</v>
      </c>
      <c r="AP735" s="460"/>
      <c r="AQ735" s="441"/>
      <c r="AR735" s="429"/>
      <c r="AS735" s="429"/>
      <c r="AT735" s="429"/>
    </row>
    <row r="736" spans="1:46" hidden="1" outlineLevel="3" x14ac:dyDescent="0.3">
      <c r="A736" s="429"/>
      <c r="B736" s="438"/>
      <c r="C736" s="431">
        <f t="shared" si="218"/>
        <v>4</v>
      </c>
      <c r="D736" s="460"/>
      <c r="E736" s="518"/>
      <c r="F736" s="518"/>
      <c r="G736" s="460"/>
      <c r="H736" s="481">
        <v>3</v>
      </c>
      <c r="I736" s="487"/>
      <c r="J736" s="481" t="s">
        <v>756</v>
      </c>
      <c r="K736" s="620"/>
      <c r="L736" s="620"/>
      <c r="M736" s="620"/>
      <c r="N736" s="620"/>
      <c r="O736" s="607"/>
      <c r="P736" s="607"/>
      <c r="Q736" s="607"/>
      <c r="R736" s="607"/>
      <c r="S736" s="607">
        <v>1</v>
      </c>
      <c r="T736" s="607">
        <v>1</v>
      </c>
      <c r="U736" s="607">
        <v>1</v>
      </c>
      <c r="V736" s="607">
        <v>1</v>
      </c>
      <c r="W736" s="955"/>
      <c r="X736" s="956"/>
      <c r="Y736" s="956"/>
      <c r="Z736" s="956"/>
      <c r="AA736" s="957"/>
      <c r="AB736" s="729"/>
      <c r="AC736" s="729"/>
      <c r="AD736" s="627">
        <f t="shared" si="223"/>
        <v>350</v>
      </c>
      <c r="AE736" s="627">
        <f t="shared" si="224"/>
        <v>350</v>
      </c>
      <c r="AF736" s="627">
        <f t="shared" si="225"/>
        <v>350</v>
      </c>
      <c r="AG736" s="627">
        <f t="shared" si="226"/>
        <v>350</v>
      </c>
      <c r="AH736" s="615">
        <f t="shared" si="210"/>
        <v>1000</v>
      </c>
      <c r="AI736" s="615">
        <f t="shared" si="211"/>
        <v>1000</v>
      </c>
      <c r="AJ736" s="615">
        <f t="shared" si="212"/>
        <v>1000</v>
      </c>
      <c r="AK736" s="615">
        <f t="shared" si="213"/>
        <v>1000</v>
      </c>
      <c r="AL736" s="615">
        <f t="shared" si="214"/>
        <v>1</v>
      </c>
      <c r="AM736" s="615">
        <f t="shared" si="215"/>
        <v>1</v>
      </c>
      <c r="AN736" s="615">
        <f t="shared" si="216"/>
        <v>1</v>
      </c>
      <c r="AO736" s="615">
        <f t="shared" si="217"/>
        <v>1</v>
      </c>
      <c r="AP736" s="460"/>
      <c r="AQ736" s="441"/>
      <c r="AR736" s="429"/>
      <c r="AS736" s="429"/>
      <c r="AT736" s="429"/>
    </row>
    <row r="737" spans="1:46" hidden="1" outlineLevel="3" x14ac:dyDescent="0.3">
      <c r="A737" s="429"/>
      <c r="B737" s="438"/>
      <c r="C737" s="431">
        <f t="shared" si="218"/>
        <v>4</v>
      </c>
      <c r="D737" s="460"/>
      <c r="E737" s="518"/>
      <c r="F737" s="518"/>
      <c r="G737" s="460"/>
      <c r="H737" s="481">
        <v>4</v>
      </c>
      <c r="I737" s="487"/>
      <c r="J737" s="481" t="s">
        <v>756</v>
      </c>
      <c r="K737" s="620"/>
      <c r="L737" s="620"/>
      <c r="M737" s="620"/>
      <c r="N737" s="620"/>
      <c r="O737" s="607"/>
      <c r="P737" s="607"/>
      <c r="Q737" s="607"/>
      <c r="R737" s="607"/>
      <c r="S737" s="607">
        <v>1</v>
      </c>
      <c r="T737" s="607">
        <v>1</v>
      </c>
      <c r="U737" s="607">
        <v>1</v>
      </c>
      <c r="V737" s="607">
        <v>1</v>
      </c>
      <c r="W737" s="955"/>
      <c r="X737" s="956"/>
      <c r="Y737" s="956"/>
      <c r="Z737" s="956"/>
      <c r="AA737" s="957"/>
      <c r="AB737" s="729"/>
      <c r="AC737" s="729"/>
      <c r="AD737" s="627">
        <f t="shared" si="223"/>
        <v>350</v>
      </c>
      <c r="AE737" s="627">
        <f t="shared" si="224"/>
        <v>350</v>
      </c>
      <c r="AF737" s="627">
        <f t="shared" si="225"/>
        <v>350</v>
      </c>
      <c r="AG737" s="627">
        <f t="shared" si="226"/>
        <v>350</v>
      </c>
      <c r="AH737" s="615">
        <f t="shared" si="210"/>
        <v>1000</v>
      </c>
      <c r="AI737" s="615">
        <f t="shared" si="211"/>
        <v>1000</v>
      </c>
      <c r="AJ737" s="615">
        <f t="shared" si="212"/>
        <v>1000</v>
      </c>
      <c r="AK737" s="615">
        <f t="shared" si="213"/>
        <v>1000</v>
      </c>
      <c r="AL737" s="615">
        <f t="shared" si="214"/>
        <v>1</v>
      </c>
      <c r="AM737" s="615">
        <f t="shared" si="215"/>
        <v>1</v>
      </c>
      <c r="AN737" s="615">
        <f t="shared" si="216"/>
        <v>1</v>
      </c>
      <c r="AO737" s="615">
        <f t="shared" si="217"/>
        <v>1</v>
      </c>
      <c r="AP737" s="460"/>
      <c r="AQ737" s="441"/>
      <c r="AR737" s="429"/>
      <c r="AS737" s="429"/>
      <c r="AT737" s="429"/>
    </row>
    <row r="738" spans="1:46" hidden="1" outlineLevel="3" x14ac:dyDescent="0.3">
      <c r="A738" s="429"/>
      <c r="B738" s="438"/>
      <c r="C738" s="431">
        <f t="shared" si="218"/>
        <v>4</v>
      </c>
      <c r="D738" s="460"/>
      <c r="E738" s="518"/>
      <c r="F738" s="518"/>
      <c r="G738" s="460"/>
      <c r="H738" s="481">
        <v>5</v>
      </c>
      <c r="I738" s="487"/>
      <c r="J738" s="481" t="s">
        <v>756</v>
      </c>
      <c r="K738" s="620"/>
      <c r="L738" s="620"/>
      <c r="M738" s="620"/>
      <c r="N738" s="620"/>
      <c r="O738" s="607"/>
      <c r="P738" s="607"/>
      <c r="Q738" s="607"/>
      <c r="R738" s="607"/>
      <c r="S738" s="607">
        <v>1</v>
      </c>
      <c r="T738" s="607">
        <v>1</v>
      </c>
      <c r="U738" s="607">
        <v>1</v>
      </c>
      <c r="V738" s="607">
        <v>1</v>
      </c>
      <c r="W738" s="955"/>
      <c r="X738" s="956"/>
      <c r="Y738" s="956"/>
      <c r="Z738" s="956"/>
      <c r="AA738" s="957"/>
      <c r="AB738" s="729"/>
      <c r="AC738" s="729"/>
      <c r="AD738" s="627">
        <f t="shared" si="223"/>
        <v>350</v>
      </c>
      <c r="AE738" s="627">
        <f t="shared" si="224"/>
        <v>350</v>
      </c>
      <c r="AF738" s="627">
        <f t="shared" si="225"/>
        <v>350</v>
      </c>
      <c r="AG738" s="627">
        <f t="shared" si="226"/>
        <v>350</v>
      </c>
      <c r="AH738" s="615">
        <f t="shared" si="210"/>
        <v>1000</v>
      </c>
      <c r="AI738" s="615">
        <f t="shared" si="211"/>
        <v>1000</v>
      </c>
      <c r="AJ738" s="615">
        <f t="shared" si="212"/>
        <v>1000</v>
      </c>
      <c r="AK738" s="615">
        <f t="shared" si="213"/>
        <v>1000</v>
      </c>
      <c r="AL738" s="615">
        <f t="shared" si="214"/>
        <v>1</v>
      </c>
      <c r="AM738" s="615">
        <f t="shared" si="215"/>
        <v>1</v>
      </c>
      <c r="AN738" s="615">
        <f t="shared" si="216"/>
        <v>1</v>
      </c>
      <c r="AO738" s="615">
        <f t="shared" si="217"/>
        <v>1</v>
      </c>
      <c r="AP738" s="460"/>
      <c r="AQ738" s="441"/>
      <c r="AR738" s="429"/>
      <c r="AS738" s="429"/>
      <c r="AT738" s="429"/>
    </row>
    <row r="739" spans="1:46" hidden="1" outlineLevel="3" x14ac:dyDescent="0.3">
      <c r="A739" s="429"/>
      <c r="B739" s="438"/>
      <c r="C739" s="431">
        <f t="shared" si="218"/>
        <v>4</v>
      </c>
      <c r="D739" s="460"/>
      <c r="E739" s="518"/>
      <c r="F739" s="518"/>
      <c r="G739" s="460"/>
      <c r="H739" s="481">
        <v>6</v>
      </c>
      <c r="I739" s="487"/>
      <c r="J739" s="481" t="s">
        <v>756</v>
      </c>
      <c r="K739" s="620"/>
      <c r="L739" s="620"/>
      <c r="M739" s="620"/>
      <c r="N739" s="620"/>
      <c r="O739" s="607"/>
      <c r="P739" s="607"/>
      <c r="Q739" s="607"/>
      <c r="R739" s="607"/>
      <c r="S739" s="607">
        <v>1</v>
      </c>
      <c r="T739" s="607">
        <v>1</v>
      </c>
      <c r="U739" s="607">
        <v>1</v>
      </c>
      <c r="V739" s="607">
        <v>1</v>
      </c>
      <c r="W739" s="955"/>
      <c r="X739" s="956"/>
      <c r="Y739" s="956"/>
      <c r="Z739" s="956"/>
      <c r="AA739" s="957"/>
      <c r="AB739" s="730"/>
      <c r="AC739" s="730"/>
      <c r="AD739" s="627">
        <f t="shared" si="223"/>
        <v>350</v>
      </c>
      <c r="AE739" s="627">
        <f t="shared" si="224"/>
        <v>350</v>
      </c>
      <c r="AF739" s="627">
        <f t="shared" si="225"/>
        <v>350</v>
      </c>
      <c r="AG739" s="627">
        <f t="shared" si="226"/>
        <v>350</v>
      </c>
      <c r="AH739" s="615">
        <f t="shared" si="210"/>
        <v>1000</v>
      </c>
      <c r="AI739" s="615">
        <f t="shared" si="211"/>
        <v>1000</v>
      </c>
      <c r="AJ739" s="615">
        <f t="shared" si="212"/>
        <v>1000</v>
      </c>
      <c r="AK739" s="615">
        <f t="shared" si="213"/>
        <v>1000</v>
      </c>
      <c r="AL739" s="615">
        <f t="shared" si="214"/>
        <v>1</v>
      </c>
      <c r="AM739" s="615">
        <f t="shared" si="215"/>
        <v>1</v>
      </c>
      <c r="AN739" s="615">
        <f t="shared" si="216"/>
        <v>1</v>
      </c>
      <c r="AO739" s="615">
        <f t="shared" si="217"/>
        <v>1</v>
      </c>
      <c r="AP739" s="460"/>
      <c r="AQ739" s="441"/>
      <c r="AR739" s="429"/>
      <c r="AS739" s="429"/>
      <c r="AT739" s="429"/>
    </row>
    <row r="740" spans="1:46" hidden="1" outlineLevel="3" x14ac:dyDescent="0.3">
      <c r="A740" s="429"/>
      <c r="B740" s="438"/>
      <c r="C740" s="431">
        <f t="shared" si="218"/>
        <v>4</v>
      </c>
      <c r="D740" s="460"/>
      <c r="E740" s="518"/>
      <c r="F740" s="518"/>
      <c r="G740" s="460"/>
      <c r="H740" s="481">
        <v>7</v>
      </c>
      <c r="I740" s="487"/>
      <c r="J740" s="481" t="s">
        <v>756</v>
      </c>
      <c r="K740" s="620"/>
      <c r="L740" s="620"/>
      <c r="M740" s="620"/>
      <c r="N740" s="620"/>
      <c r="O740" s="607"/>
      <c r="P740" s="607"/>
      <c r="Q740" s="607"/>
      <c r="R740" s="607"/>
      <c r="S740" s="607">
        <v>1</v>
      </c>
      <c r="T740" s="607">
        <v>1</v>
      </c>
      <c r="U740" s="607">
        <v>1</v>
      </c>
      <c r="V740" s="607">
        <v>1</v>
      </c>
      <c r="W740" s="955"/>
      <c r="X740" s="956"/>
      <c r="Y740" s="956"/>
      <c r="Z740" s="956"/>
      <c r="AA740" s="957"/>
      <c r="AB740" s="465"/>
      <c r="AC740" s="465"/>
      <c r="AD740" s="627">
        <f t="shared" si="223"/>
        <v>350</v>
      </c>
      <c r="AE740" s="627">
        <f t="shared" si="224"/>
        <v>350</v>
      </c>
      <c r="AF740" s="627">
        <f t="shared" si="225"/>
        <v>350</v>
      </c>
      <c r="AG740" s="627">
        <f t="shared" si="226"/>
        <v>350</v>
      </c>
      <c r="AH740" s="615">
        <f t="shared" si="210"/>
        <v>1000</v>
      </c>
      <c r="AI740" s="615">
        <f t="shared" si="211"/>
        <v>1000</v>
      </c>
      <c r="AJ740" s="615">
        <f t="shared" si="212"/>
        <v>1000</v>
      </c>
      <c r="AK740" s="615">
        <f t="shared" si="213"/>
        <v>1000</v>
      </c>
      <c r="AL740" s="615">
        <f t="shared" si="214"/>
        <v>1</v>
      </c>
      <c r="AM740" s="615">
        <f t="shared" si="215"/>
        <v>1</v>
      </c>
      <c r="AN740" s="615">
        <f t="shared" si="216"/>
        <v>1</v>
      </c>
      <c r="AO740" s="615">
        <f t="shared" si="217"/>
        <v>1</v>
      </c>
      <c r="AP740" s="460"/>
      <c r="AQ740" s="441"/>
      <c r="AR740" s="429"/>
      <c r="AS740" s="429"/>
      <c r="AT740" s="429"/>
    </row>
    <row r="741" spans="1:46" hidden="1" outlineLevel="3" x14ac:dyDescent="0.3">
      <c r="A741" s="429"/>
      <c r="B741" s="438"/>
      <c r="C741" s="431">
        <f t="shared" si="218"/>
        <v>4</v>
      </c>
      <c r="D741" s="460"/>
      <c r="E741" s="518"/>
      <c r="F741" s="518"/>
      <c r="G741" s="460"/>
      <c r="H741" s="621">
        <v>8</v>
      </c>
      <c r="I741" s="622"/>
      <c r="J741" s="621" t="s">
        <v>756</v>
      </c>
      <c r="K741" s="620"/>
      <c r="L741" s="620"/>
      <c r="M741" s="620"/>
      <c r="N741" s="620"/>
      <c r="O741" s="624"/>
      <c r="P741" s="624"/>
      <c r="Q741" s="624"/>
      <c r="R741" s="624"/>
      <c r="S741" s="624">
        <v>1</v>
      </c>
      <c r="T741" s="624">
        <v>1</v>
      </c>
      <c r="U741" s="624">
        <v>1</v>
      </c>
      <c r="V741" s="624">
        <v>1</v>
      </c>
      <c r="W741" s="958"/>
      <c r="X741" s="959"/>
      <c r="Y741" s="959"/>
      <c r="Z741" s="959"/>
      <c r="AA741" s="960"/>
      <c r="AB741" s="465"/>
      <c r="AC741" s="465"/>
      <c r="AD741" s="627">
        <f t="shared" si="223"/>
        <v>350</v>
      </c>
      <c r="AE741" s="627">
        <f t="shared" si="224"/>
        <v>350</v>
      </c>
      <c r="AF741" s="627">
        <f t="shared" si="225"/>
        <v>350</v>
      </c>
      <c r="AG741" s="627">
        <f t="shared" si="226"/>
        <v>350</v>
      </c>
      <c r="AH741" s="625">
        <f t="shared" si="210"/>
        <v>1000</v>
      </c>
      <c r="AI741" s="625">
        <f t="shared" si="211"/>
        <v>1000</v>
      </c>
      <c r="AJ741" s="625">
        <f t="shared" si="212"/>
        <v>1000</v>
      </c>
      <c r="AK741" s="625">
        <f t="shared" si="213"/>
        <v>1000</v>
      </c>
      <c r="AL741" s="625">
        <f t="shared" si="214"/>
        <v>1</v>
      </c>
      <c r="AM741" s="625">
        <f t="shared" si="215"/>
        <v>1</v>
      </c>
      <c r="AN741" s="625">
        <f t="shared" si="216"/>
        <v>1</v>
      </c>
      <c r="AO741" s="625">
        <f t="shared" si="217"/>
        <v>1</v>
      </c>
      <c r="AP741" s="460"/>
      <c r="AQ741" s="441"/>
      <c r="AR741" s="429"/>
      <c r="AS741" s="429"/>
      <c r="AT741" s="429"/>
    </row>
    <row r="742" spans="1:46" ht="5.0999999999999996" customHeight="1" outlineLevel="2" x14ac:dyDescent="0.3">
      <c r="A742" s="429"/>
      <c r="B742" s="438"/>
      <c r="C742" s="431">
        <f>INT($C$693)+2.005</f>
        <v>3.0049999999999999</v>
      </c>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t="s">
        <v>495</v>
      </c>
      <c r="AQ742" s="441"/>
      <c r="AR742" s="429"/>
      <c r="AS742" s="429"/>
      <c r="AT742" s="429"/>
    </row>
    <row r="743" spans="1:46" ht="5.0999999999999996" customHeight="1" outlineLevel="2" x14ac:dyDescent="0.3">
      <c r="A743" s="429"/>
      <c r="B743" s="438"/>
      <c r="C743" s="431">
        <f>INT($C$693)+2.005</f>
        <v>3.0049999999999999</v>
      </c>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41"/>
      <c r="AR743" s="429"/>
      <c r="AS743" s="429"/>
      <c r="AT743" s="429"/>
    </row>
    <row r="744" spans="1:46" ht="5.0999999999999996" customHeight="1" outlineLevel="1" x14ac:dyDescent="0.3">
      <c r="A744" s="429"/>
      <c r="B744" s="470"/>
      <c r="C744" s="471">
        <f>INT($C$693)+1.005</f>
        <v>2.0049999999999999</v>
      </c>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c r="AC744" s="472"/>
      <c r="AD744" s="472"/>
      <c r="AE744" s="472"/>
      <c r="AF744" s="472"/>
      <c r="AG744" s="472"/>
      <c r="AH744" s="472"/>
      <c r="AI744" s="472"/>
      <c r="AJ744" s="472"/>
      <c r="AK744" s="472"/>
      <c r="AL744" s="472"/>
      <c r="AM744" s="472"/>
      <c r="AN744" s="472"/>
      <c r="AO744" s="472"/>
      <c r="AP744" s="472"/>
      <c r="AQ744" s="473" t="s">
        <v>139</v>
      </c>
      <c r="AR744" s="429"/>
      <c r="AS744" s="429"/>
      <c r="AT744" s="429"/>
    </row>
    <row r="745" spans="1:46" ht="5.0999999999999996" customHeight="1" x14ac:dyDescent="0.3">
      <c r="A745" s="429"/>
      <c r="B745" s="474"/>
      <c r="C745" s="475">
        <f>INT($C$693)+0.005</f>
        <v>1.0049999999999999</v>
      </c>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c r="AK745" s="474"/>
      <c r="AL745" s="474"/>
      <c r="AM745" s="474"/>
      <c r="AN745" s="474"/>
      <c r="AO745" s="474"/>
      <c r="AP745" s="474"/>
      <c r="AQ745" s="474"/>
      <c r="AR745" s="429"/>
      <c r="AS745" s="429"/>
      <c r="AT745" s="429"/>
    </row>
    <row r="746" spans="1:46" outlineLevel="2" x14ac:dyDescent="0.3">
      <c r="A746" s="429"/>
      <c r="B746" s="429"/>
      <c r="C746" s="431">
        <f>INT($C$693)+2</f>
        <v>3</v>
      </c>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c r="AF746" s="429"/>
      <c r="AG746" s="429"/>
      <c r="AH746" s="429"/>
      <c r="AI746" s="429"/>
      <c r="AJ746" s="429"/>
      <c r="AK746" s="429"/>
      <c r="AL746" s="429"/>
      <c r="AM746" s="429"/>
      <c r="AN746" s="429"/>
      <c r="AO746" s="429"/>
      <c r="AP746" s="429"/>
      <c r="AQ746" s="429"/>
      <c r="AR746" s="429"/>
      <c r="AS746" s="429"/>
      <c r="AT746" s="429"/>
    </row>
    <row r="747" spans="1:46" outlineLevel="2" x14ac:dyDescent="0.3">
      <c r="A747" s="429"/>
      <c r="B747" s="429"/>
      <c r="C747" s="431">
        <f>INT($C$751)+2</f>
        <v>3</v>
      </c>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c r="AF747" s="429"/>
      <c r="AG747" s="429"/>
      <c r="AH747" s="429"/>
      <c r="AI747" s="429"/>
      <c r="AJ747" s="429"/>
      <c r="AK747" s="429"/>
      <c r="AL747" s="429"/>
      <c r="AM747" s="429"/>
      <c r="AN747" s="429"/>
      <c r="AO747" s="429"/>
      <c r="AP747" s="429"/>
      <c r="AQ747" s="429"/>
      <c r="AR747" s="429"/>
      <c r="AS747" s="429"/>
      <c r="AT747" s="429"/>
    </row>
    <row r="748" spans="1:46" ht="5.0999999999999996" customHeight="1" thickBot="1" x14ac:dyDescent="0.35">
      <c r="A748" s="429"/>
      <c r="B748" s="432"/>
      <c r="C748" s="433">
        <f>INT($C$751)+0.005</f>
        <v>1.0049999999999999</v>
      </c>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c r="AF748" s="432"/>
      <c r="AG748" s="432"/>
      <c r="AH748" s="432"/>
      <c r="AI748" s="432"/>
      <c r="AJ748" s="432"/>
      <c r="AK748" s="432"/>
      <c r="AL748" s="432"/>
      <c r="AM748" s="432"/>
      <c r="AN748" s="432"/>
      <c r="AO748" s="432"/>
      <c r="AP748" s="432"/>
      <c r="AQ748" s="432"/>
      <c r="AR748" s="429"/>
      <c r="AS748" s="429"/>
      <c r="AT748" s="429"/>
    </row>
    <row r="749" spans="1:46" ht="5.0999999999999996" customHeight="1" outlineLevel="1" collapsed="1" x14ac:dyDescent="0.3">
      <c r="A749" s="429"/>
      <c r="B749" s="434" t="s">
        <v>0</v>
      </c>
      <c r="C749" s="435">
        <f>INT($C$751)+1.005</f>
        <v>2.0049999999999999</v>
      </c>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7"/>
      <c r="AR749" s="429"/>
      <c r="AS749" s="429"/>
      <c r="AT749" s="429"/>
    </row>
    <row r="750" spans="1:46" hidden="1" outlineLevel="4" x14ac:dyDescent="0.3">
      <c r="A750" s="429"/>
      <c r="B750" s="438"/>
      <c r="C750" s="431">
        <f>INT(MAX($C$761:$C$871))+1</f>
        <v>5</v>
      </c>
      <c r="D750" s="439"/>
      <c r="E750" s="439"/>
      <c r="F750" s="439"/>
      <c r="G750" s="439"/>
      <c r="H750" s="440"/>
      <c r="I750" s="440"/>
      <c r="J750" s="440"/>
      <c r="K750" s="440"/>
      <c r="L750" s="440"/>
      <c r="M750" s="440"/>
      <c r="N750" s="440"/>
      <c r="O750" s="440"/>
      <c r="P750" s="440"/>
      <c r="Q750" s="440"/>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39"/>
      <c r="AQ750" s="441"/>
      <c r="AR750" s="429"/>
      <c r="AS750" s="429"/>
      <c r="AT750" s="429"/>
    </row>
    <row r="751" spans="1:46" ht="20.100000000000001" customHeight="1" x14ac:dyDescent="0.3">
      <c r="A751" s="429"/>
      <c r="B751" s="438"/>
      <c r="C751" s="431">
        <v>1.02</v>
      </c>
      <c r="D751" s="442"/>
      <c r="E751" s="511" t="s">
        <v>482</v>
      </c>
      <c r="F751" s="512"/>
      <c r="G751" s="445"/>
      <c r="H751" s="446" t="str">
        <f>COUNTIFS($B$1:$B751, "«")&amp;" Sheep: Husbandry &amp; Labour requirements"</f>
        <v>6 Sheep: Husbandry &amp; Labour requirements</v>
      </c>
      <c r="I751" s="476"/>
      <c r="J751" s="476"/>
      <c r="K751" s="476"/>
      <c r="L751" s="476"/>
      <c r="M751" s="476"/>
      <c r="N751" s="476"/>
      <c r="O751" s="476"/>
      <c r="P751" s="476"/>
      <c r="Q751" s="476"/>
      <c r="R751" s="476"/>
      <c r="S751" s="476"/>
      <c r="T751" s="476"/>
      <c r="U751" s="476"/>
      <c r="V751" s="476"/>
      <c r="W751" s="605"/>
      <c r="X751" s="476"/>
      <c r="Y751" s="476"/>
      <c r="Z751" s="476"/>
      <c r="AA751" s="476"/>
      <c r="AB751" s="476"/>
      <c r="AC751" s="476"/>
      <c r="AD751" s="476"/>
      <c r="AE751" s="476"/>
      <c r="AF751" s="476"/>
      <c r="AG751" s="476"/>
      <c r="AH751" s="476"/>
      <c r="AI751" s="476"/>
      <c r="AJ751" s="476"/>
      <c r="AK751" s="476"/>
      <c r="AL751" s="476"/>
      <c r="AM751" s="476"/>
      <c r="AN751" s="476"/>
      <c r="AO751" s="476"/>
      <c r="AP751" s="514"/>
      <c r="AQ751" s="441"/>
      <c r="AR751" s="429"/>
      <c r="AS751" s="429"/>
      <c r="AT751" s="429"/>
    </row>
    <row r="752" spans="1:46" ht="20.100000000000001" customHeight="1" outlineLevel="1" x14ac:dyDescent="0.3">
      <c r="A752" s="429"/>
      <c r="B752" s="438"/>
      <c r="C752" s="431">
        <f>INT($C$751)+1.02</f>
        <v>2.02</v>
      </c>
      <c r="D752" s="442"/>
      <c r="E752" s="511" t="s">
        <v>484</v>
      </c>
      <c r="F752" s="515">
        <v>1</v>
      </c>
      <c r="G752" s="451"/>
      <c r="H752" s="452" t="s">
        <v>761</v>
      </c>
      <c r="I752" s="453"/>
      <c r="J752" s="453"/>
      <c r="K752" s="453"/>
      <c r="L752" s="453"/>
      <c r="M752" s="453"/>
      <c r="N752" s="453"/>
      <c r="O752" s="453"/>
      <c r="P752" s="453"/>
      <c r="Q752" s="453"/>
      <c r="R752" s="453"/>
      <c r="S752" s="453"/>
      <c r="T752" s="453"/>
      <c r="U752" s="453"/>
      <c r="V752" s="453"/>
      <c r="W752" s="606"/>
      <c r="X752" s="453"/>
      <c r="Y752" s="453"/>
      <c r="Z752" s="453"/>
      <c r="AA752" s="453"/>
      <c r="AB752" s="453"/>
      <c r="AC752" s="453"/>
      <c r="AD752" s="453"/>
      <c r="AE752" s="453"/>
      <c r="AF752" s="453"/>
      <c r="AG752" s="453"/>
      <c r="AH752" s="453"/>
      <c r="AI752" s="453"/>
      <c r="AJ752" s="453"/>
      <c r="AK752" s="453"/>
      <c r="AL752" s="453"/>
      <c r="AM752" s="453"/>
      <c r="AN752" s="453"/>
      <c r="AO752" s="453"/>
      <c r="AP752" s="517"/>
      <c r="AQ752" s="441"/>
      <c r="AR752" s="429"/>
      <c r="AS752" s="429"/>
      <c r="AT752" s="429"/>
    </row>
    <row r="753" spans="1:46" ht="5.0999999999999996" customHeight="1" outlineLevel="2" x14ac:dyDescent="0.3">
      <c r="A753" s="429"/>
      <c r="B753" s="438"/>
      <c r="C753" s="431">
        <f>INT($C$751)+2.005</f>
        <v>3.0049999999999999</v>
      </c>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c r="AF753" s="439"/>
      <c r="AG753" s="439"/>
      <c r="AH753" s="439"/>
      <c r="AI753" s="439"/>
      <c r="AJ753" s="439"/>
      <c r="AK753" s="439"/>
      <c r="AL753" s="439"/>
      <c r="AM753" s="439"/>
      <c r="AN753" s="439"/>
      <c r="AO753" s="439"/>
      <c r="AP753" s="439"/>
      <c r="AQ753" s="441"/>
      <c r="AR753" s="429"/>
      <c r="AS753" s="429"/>
      <c r="AT753" s="429"/>
    </row>
    <row r="754" spans="1:46" outlineLevel="2" x14ac:dyDescent="0.3">
      <c r="A754" s="429"/>
      <c r="B754" s="438"/>
      <c r="C754" s="431">
        <f>INT($C$751)+2</f>
        <v>3</v>
      </c>
      <c r="D754" s="439"/>
      <c r="E754" s="518"/>
      <c r="F754" s="518"/>
      <c r="G754" s="439"/>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39"/>
      <c r="AQ754" s="441"/>
      <c r="AR754" s="429"/>
      <c r="AS754" s="429"/>
      <c r="AT754" s="429"/>
    </row>
    <row r="755" spans="1:46" outlineLevel="2" x14ac:dyDescent="0.3">
      <c r="A755" s="429"/>
      <c r="B755" s="438"/>
      <c r="C755" s="431">
        <f>INT($C$751)+2</f>
        <v>3</v>
      </c>
      <c r="D755" s="439"/>
      <c r="E755" s="518"/>
      <c r="F755" s="518"/>
      <c r="G755" s="439"/>
      <c r="H755" s="458"/>
      <c r="I755" s="458"/>
      <c r="J755" s="458"/>
      <c r="K755" s="458"/>
      <c r="L755" s="519" t="s">
        <v>762</v>
      </c>
      <c r="M755" s="519"/>
      <c r="N755" s="519"/>
      <c r="O755" s="519"/>
      <c r="P755" s="519"/>
      <c r="Q755" s="519"/>
      <c r="R755" s="519"/>
      <c r="S755" s="519"/>
      <c r="T755" s="519"/>
      <c r="U755" s="519"/>
      <c r="V755" s="519"/>
      <c r="W755" s="458"/>
      <c r="X755" s="458"/>
      <c r="Y755" s="458"/>
      <c r="Z755" s="458"/>
      <c r="AA755" s="458"/>
      <c r="AB755" s="458"/>
      <c r="AC755" s="458"/>
      <c r="AD755" s="458"/>
      <c r="AE755" s="458"/>
      <c r="AF755" s="458"/>
      <c r="AG755" s="458"/>
      <c r="AH755" s="458"/>
      <c r="AI755" s="458"/>
      <c r="AJ755" s="458"/>
      <c r="AK755" s="458"/>
      <c r="AL755" s="458"/>
      <c r="AM755" s="458"/>
      <c r="AN755" s="458"/>
      <c r="AO755" s="458"/>
      <c r="AP755" s="439"/>
      <c r="AQ755" s="441"/>
      <c r="AR755" s="429"/>
      <c r="AS755" s="429"/>
      <c r="AT755" s="429"/>
    </row>
    <row r="756" spans="1:46" outlineLevel="2" x14ac:dyDescent="0.3">
      <c r="A756" s="429"/>
      <c r="B756" s="438"/>
      <c r="C756" s="431">
        <f>INT($C$751)+2</f>
        <v>3</v>
      </c>
      <c r="D756" s="439"/>
      <c r="E756" s="518"/>
      <c r="F756" s="518"/>
      <c r="G756" s="439"/>
      <c r="H756" s="458"/>
      <c r="I756" s="458"/>
      <c r="J756" s="458"/>
      <c r="K756" s="458"/>
      <c r="L756" s="458"/>
      <c r="M756" s="458"/>
      <c r="N756" s="519" t="s">
        <v>763</v>
      </c>
      <c r="O756" s="519"/>
      <c r="P756" s="519"/>
      <c r="Q756" s="519"/>
      <c r="R756" s="519"/>
      <c r="S756" s="458"/>
      <c r="T756" s="458"/>
      <c r="U756" s="458"/>
      <c r="V756" s="458"/>
      <c r="W756" s="458"/>
      <c r="X756" s="458"/>
      <c r="Y756" s="458"/>
      <c r="Z756" s="458"/>
      <c r="AA756" s="458"/>
      <c r="AB756" s="458"/>
      <c r="AC756" s="458"/>
      <c r="AD756" s="458"/>
      <c r="AE756" s="458"/>
      <c r="AF756" s="458"/>
      <c r="AG756" s="458"/>
      <c r="AH756" s="458"/>
      <c r="AI756" s="458"/>
      <c r="AJ756" s="458"/>
      <c r="AK756" s="458"/>
      <c r="AL756" s="458"/>
      <c r="AM756" s="458"/>
      <c r="AN756" s="458"/>
      <c r="AO756" s="458"/>
      <c r="AP756" s="439"/>
      <c r="AQ756" s="441"/>
      <c r="AR756" s="429"/>
      <c r="AS756" s="429"/>
      <c r="AT756" s="429"/>
    </row>
    <row r="757" spans="1:46" ht="27.6" outlineLevel="2" x14ac:dyDescent="0.3">
      <c r="A757" s="429"/>
      <c r="B757" s="438"/>
      <c r="C757" s="431">
        <f>INT($C$751)+2</f>
        <v>3</v>
      </c>
      <c r="D757" s="439"/>
      <c r="E757" s="518"/>
      <c r="F757" s="518"/>
      <c r="G757" s="439"/>
      <c r="H757" s="458" t="s">
        <v>764</v>
      </c>
      <c r="I757" s="458"/>
      <c r="J757" s="458" t="s">
        <v>765</v>
      </c>
      <c r="K757" s="458" t="s">
        <v>182</v>
      </c>
      <c r="L757" s="458" t="s">
        <v>766</v>
      </c>
      <c r="M757" s="458" t="s">
        <v>767</v>
      </c>
      <c r="N757" s="458" t="s">
        <v>768</v>
      </c>
      <c r="O757" s="458" t="s">
        <v>769</v>
      </c>
      <c r="P757" s="458" t="s">
        <v>770</v>
      </c>
      <c r="Q757" s="628" t="s">
        <v>771</v>
      </c>
      <c r="R757" s="458" t="s">
        <v>772</v>
      </c>
      <c r="S757" s="458" t="s">
        <v>773</v>
      </c>
      <c r="T757" s="458" t="s">
        <v>715</v>
      </c>
      <c r="U757" s="458" t="s">
        <v>774</v>
      </c>
      <c r="V757" s="458" t="s">
        <v>775</v>
      </c>
      <c r="W757" s="458"/>
      <c r="X757" s="458"/>
      <c r="Y757" s="458"/>
      <c r="Z757" s="458"/>
      <c r="AA757" s="458"/>
      <c r="AB757" s="458"/>
      <c r="AC757" s="458"/>
      <c r="AD757" s="458"/>
      <c r="AE757" s="458"/>
      <c r="AF757" s="458"/>
      <c r="AG757" s="458"/>
      <c r="AH757" s="458"/>
      <c r="AI757" s="458"/>
      <c r="AJ757" s="458"/>
      <c r="AK757" s="458"/>
      <c r="AL757" s="458"/>
      <c r="AM757" s="458"/>
      <c r="AN757" s="458"/>
      <c r="AO757" s="458"/>
      <c r="AP757" s="439"/>
      <c r="AQ757" s="441"/>
      <c r="AR757" s="429"/>
      <c r="AS757" s="429"/>
      <c r="AT757" s="429"/>
    </row>
    <row r="758" spans="1:46" ht="11.4" customHeight="1" outlineLevel="2" collapsed="1" x14ac:dyDescent="0.3">
      <c r="A758" s="429"/>
      <c r="B758" s="438" t="s">
        <v>488</v>
      </c>
      <c r="C758" s="431">
        <f>INT($C$751)+2.01</f>
        <v>3.01</v>
      </c>
      <c r="D758" s="439"/>
      <c r="E758" s="439"/>
      <c r="F758" s="439"/>
      <c r="G758" s="439"/>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c r="AF758" s="458"/>
      <c r="AG758" s="458"/>
      <c r="AH758" s="458"/>
      <c r="AI758" s="458"/>
      <c r="AJ758" s="458"/>
      <c r="AK758" s="458"/>
      <c r="AL758" s="458"/>
      <c r="AM758" s="458"/>
      <c r="AN758" s="458"/>
      <c r="AO758" s="458"/>
      <c r="AP758" s="439"/>
      <c r="AQ758" s="441"/>
      <c r="AR758" s="429"/>
      <c r="AS758" s="429"/>
      <c r="AT758" s="429"/>
    </row>
    <row r="759" spans="1:46" hidden="1" outlineLevel="4" x14ac:dyDescent="0.3">
      <c r="A759" s="429"/>
      <c r="B759" s="438"/>
      <c r="C759" s="431">
        <f>INT(MAX($C$761:$C$871))+1</f>
        <v>5</v>
      </c>
      <c r="D759" s="460"/>
      <c r="E759" s="518"/>
      <c r="F759" s="518"/>
      <c r="G759" s="460"/>
      <c r="H759" s="518"/>
      <c r="I759" s="518"/>
      <c r="J759" s="518"/>
      <c r="K759" s="518"/>
      <c r="L759" s="518"/>
      <c r="M759" s="518"/>
      <c r="N759" s="518"/>
      <c r="O759" s="518"/>
      <c r="P759" s="518"/>
      <c r="Q759" s="518"/>
      <c r="R759" s="518"/>
      <c r="S759" s="518"/>
      <c r="T759" s="518"/>
      <c r="U759" s="518"/>
      <c r="V759" s="518"/>
      <c r="W759" s="518"/>
      <c r="X759" s="518"/>
      <c r="Y759" s="518"/>
      <c r="Z759" s="518"/>
      <c r="AA759" s="518"/>
      <c r="AB759" s="518"/>
      <c r="AC759" s="518"/>
      <c r="AD759" s="518"/>
      <c r="AE759" s="518"/>
      <c r="AF759" s="518"/>
      <c r="AG759" s="518"/>
      <c r="AH759" s="518"/>
      <c r="AI759" s="518"/>
      <c r="AJ759" s="518"/>
      <c r="AK759" s="518"/>
      <c r="AL759" s="518"/>
      <c r="AM759" s="518"/>
      <c r="AN759" s="518"/>
      <c r="AO759" s="518"/>
      <c r="AP759" s="460"/>
      <c r="AQ759" s="441"/>
      <c r="AR759" s="429"/>
      <c r="AS759" s="429"/>
      <c r="AT759" s="429"/>
    </row>
    <row r="760" spans="1:46" hidden="1" outlineLevel="4" x14ac:dyDescent="0.3">
      <c r="A760" s="429"/>
      <c r="B760" s="438" t="s">
        <v>489</v>
      </c>
      <c r="C760" s="431">
        <f>INT(MAX($C$761:$C$871))+1</f>
        <v>5</v>
      </c>
      <c r="D760" s="460" t="s">
        <v>490</v>
      </c>
      <c r="E760" s="518"/>
      <c r="F760" s="518"/>
      <c r="G760" s="460"/>
      <c r="H760" s="518"/>
      <c r="I760" s="518"/>
      <c r="J760" s="518"/>
      <c r="K760" s="518"/>
      <c r="L760" s="518"/>
      <c r="M760" s="518"/>
      <c r="N760" s="518"/>
      <c r="O760" s="518"/>
      <c r="P760" s="518"/>
      <c r="Q760" s="518"/>
      <c r="R760" s="518"/>
      <c r="S760" s="518"/>
      <c r="T760" s="518"/>
      <c r="U760" s="518"/>
      <c r="V760" s="518"/>
      <c r="W760" s="518"/>
      <c r="X760" s="518"/>
      <c r="Y760" s="518"/>
      <c r="Z760" s="518"/>
      <c r="AA760" s="518"/>
      <c r="AB760" s="518"/>
      <c r="AC760" s="518"/>
      <c r="AD760" s="518"/>
      <c r="AE760" s="518"/>
      <c r="AF760" s="518"/>
      <c r="AG760" s="518"/>
      <c r="AH760" s="518"/>
      <c r="AI760" s="518"/>
      <c r="AJ760" s="518"/>
      <c r="AK760" s="518"/>
      <c r="AL760" s="518"/>
      <c r="AM760" s="518"/>
      <c r="AN760" s="518"/>
      <c r="AO760" s="518"/>
      <c r="AP760" s="460"/>
      <c r="AQ760" s="441"/>
      <c r="AR760" s="429"/>
      <c r="AS760" s="429"/>
      <c r="AT760" s="429"/>
    </row>
    <row r="761" spans="1:46" ht="5.0999999999999996" customHeight="1" outlineLevel="2" x14ac:dyDescent="0.3">
      <c r="A761" s="429"/>
      <c r="B761" s="438"/>
      <c r="C761" s="431">
        <f>INT($C$751)+2.005</f>
        <v>3.0049999999999999</v>
      </c>
      <c r="D761" s="460" t="s">
        <v>491</v>
      </c>
      <c r="E761" s="460"/>
      <c r="F761" s="460"/>
      <c r="G761" s="460"/>
      <c r="H761" s="522"/>
      <c r="I761" s="522"/>
      <c r="J761" s="522"/>
      <c r="K761" s="522"/>
      <c r="L761" s="629"/>
      <c r="M761" s="629"/>
      <c r="N761" s="629"/>
      <c r="O761" s="629"/>
      <c r="P761" s="629"/>
      <c r="Q761" s="629"/>
      <c r="R761" s="629"/>
      <c r="S761" s="629"/>
      <c r="T761" s="629"/>
      <c r="U761" s="629"/>
      <c r="V761" s="629"/>
      <c r="W761" s="522"/>
      <c r="X761" s="522"/>
      <c r="Y761" s="522"/>
      <c r="Z761" s="522"/>
      <c r="AA761" s="522"/>
      <c r="AB761" s="462"/>
      <c r="AC761" s="462"/>
      <c r="AD761" s="462"/>
      <c r="AE761" s="462"/>
      <c r="AF761" s="462"/>
      <c r="AG761" s="462"/>
      <c r="AH761" s="462"/>
      <c r="AI761" s="462"/>
      <c r="AJ761" s="462"/>
      <c r="AK761" s="462"/>
      <c r="AL761" s="462"/>
      <c r="AM761" s="462"/>
      <c r="AN761" s="462"/>
      <c r="AO761" s="462"/>
      <c r="AP761" s="460"/>
      <c r="AQ761" s="441"/>
      <c r="AR761" s="429"/>
      <c r="AS761" s="429"/>
      <c r="AT761" s="429"/>
    </row>
    <row r="762" spans="1:46" outlineLevel="2" x14ac:dyDescent="0.3">
      <c r="A762" s="429"/>
      <c r="B762" s="438"/>
      <c r="C762" s="431">
        <f>INT($C$751)+2</f>
        <v>3</v>
      </c>
      <c r="D762" s="460"/>
      <c r="E762" s="518" t="s">
        <v>776</v>
      </c>
      <c r="F762" s="512" t="s">
        <v>777</v>
      </c>
      <c r="G762" s="460"/>
      <c r="H762" s="630"/>
      <c r="I762" s="538"/>
      <c r="J762" s="538"/>
      <c r="K762" s="465"/>
      <c r="L762" s="631">
        <f>COUNTA($J$762:$J$871)/M762</f>
        <v>27</v>
      </c>
      <c r="M762" s="631">
        <v>4</v>
      </c>
      <c r="N762" s="538"/>
      <c r="O762" s="538"/>
      <c r="P762" s="538"/>
      <c r="Q762" s="538"/>
      <c r="R762" s="538"/>
      <c r="S762" s="538"/>
      <c r="T762" s="538"/>
      <c r="U762" s="538"/>
      <c r="V762" s="538"/>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outlineLevel="2" x14ac:dyDescent="0.3">
      <c r="A763" s="429"/>
      <c r="B763" s="438"/>
      <c r="C763" s="431">
        <f>INT($C$751)+2</f>
        <v>3</v>
      </c>
      <c r="D763" s="460"/>
      <c r="E763" s="518">
        <v>0</v>
      </c>
      <c r="F763" s="512" t="b">
        <f t="shared" ref="F763:F794" si="227">COUNTIFS($L763:$V763,"-")&lt;&gt;COUNTA($L763:$V763)</f>
        <v>1</v>
      </c>
      <c r="G763" s="460"/>
      <c r="H763" s="632" t="s">
        <v>778</v>
      </c>
      <c r="I763" s="632"/>
      <c r="J763" s="613" t="s">
        <v>779</v>
      </c>
      <c r="K763" s="633" t="str">
        <f t="shared" ref="K763:K794" si="228">IFERROR(DATE(2019,1,($L763-1)*7+1),"-")</f>
        <v>-</v>
      </c>
      <c r="L763" s="634" t="s">
        <v>780</v>
      </c>
      <c r="M763" s="634" t="s">
        <v>780</v>
      </c>
      <c r="N763" s="634" t="s">
        <v>780</v>
      </c>
      <c r="O763" s="634" t="s">
        <v>780</v>
      </c>
      <c r="P763" s="634" t="s">
        <v>780</v>
      </c>
      <c r="Q763" s="634" t="s">
        <v>780</v>
      </c>
      <c r="R763" s="634" t="s">
        <v>780</v>
      </c>
      <c r="S763" s="634" t="s">
        <v>780</v>
      </c>
      <c r="T763" s="634" t="s">
        <v>780</v>
      </c>
      <c r="U763" s="634" t="s">
        <v>780</v>
      </c>
      <c r="V763" s="634" t="s">
        <v>780</v>
      </c>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outlineLevel="2" x14ac:dyDescent="0.3">
      <c r="A764" s="429"/>
      <c r="B764" s="438"/>
      <c r="C764" s="431">
        <f>INT($C$751)+2</f>
        <v>3</v>
      </c>
      <c r="D764" s="460"/>
      <c r="E764" s="635">
        <f>E763</f>
        <v>0</v>
      </c>
      <c r="F764" s="512" t="b">
        <f t="shared" si="227"/>
        <v>1</v>
      </c>
      <c r="G764" s="460"/>
      <c r="H764" s="909" t="s">
        <v>781</v>
      </c>
      <c r="I764" s="910"/>
      <c r="J764" s="636" t="s">
        <v>782</v>
      </c>
      <c r="K764" s="637">
        <f t="shared" si="228"/>
        <v>43795</v>
      </c>
      <c r="L764" s="508">
        <v>48</v>
      </c>
      <c r="M764" s="638" t="s">
        <v>780</v>
      </c>
      <c r="N764" s="638" t="s">
        <v>780</v>
      </c>
      <c r="O764" s="638" t="s">
        <v>780</v>
      </c>
      <c r="P764" s="638" t="s">
        <v>780</v>
      </c>
      <c r="Q764" s="638" t="s">
        <v>780</v>
      </c>
      <c r="R764" s="638" t="s">
        <v>780</v>
      </c>
      <c r="S764" s="638" t="s">
        <v>780</v>
      </c>
      <c r="T764" s="638" t="s">
        <v>780</v>
      </c>
      <c r="U764" s="638" t="s">
        <v>780</v>
      </c>
      <c r="V764" s="638" t="s">
        <v>780</v>
      </c>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outlineLevel="2" x14ac:dyDescent="0.3">
      <c r="A765" s="429"/>
      <c r="B765" s="438"/>
      <c r="C765" s="431">
        <f>INT($C$751)+2</f>
        <v>3</v>
      </c>
      <c r="D765" s="460"/>
      <c r="E765" s="635">
        <f>E764</f>
        <v>0</v>
      </c>
      <c r="F765" s="512" t="b">
        <f t="shared" si="227"/>
        <v>1</v>
      </c>
      <c r="G765" s="460"/>
      <c r="H765" s="911"/>
      <c r="I765" s="912"/>
      <c r="J765" s="636" t="s">
        <v>783</v>
      </c>
      <c r="K765" s="637" t="str">
        <f t="shared" si="228"/>
        <v>-</v>
      </c>
      <c r="L765" s="638" t="s">
        <v>784</v>
      </c>
      <c r="M765" s="508">
        <v>26</v>
      </c>
      <c r="N765" s="638" t="s">
        <v>784</v>
      </c>
      <c r="O765" s="638" t="s">
        <v>784</v>
      </c>
      <c r="P765" s="638" t="s">
        <v>784</v>
      </c>
      <c r="Q765" s="638" t="s">
        <v>784</v>
      </c>
      <c r="R765" s="638" t="s">
        <v>784</v>
      </c>
      <c r="S765" s="638" t="s">
        <v>784</v>
      </c>
      <c r="T765" s="638" t="s">
        <v>784</v>
      </c>
      <c r="U765" s="638" t="s">
        <v>784</v>
      </c>
      <c r="V765" s="638" t="s">
        <v>784</v>
      </c>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outlineLevel="2" collapsed="1" x14ac:dyDescent="0.3">
      <c r="A766" s="429"/>
      <c r="B766" s="438"/>
      <c r="C766" s="431">
        <f>INT($C$751)+2</f>
        <v>3</v>
      </c>
      <c r="D766" s="460"/>
      <c r="E766" s="635">
        <f>E765</f>
        <v>0</v>
      </c>
      <c r="F766" s="512" t="b">
        <f t="shared" si="227"/>
        <v>1</v>
      </c>
      <c r="G766" s="460"/>
      <c r="H766" s="913"/>
      <c r="I766" s="914"/>
      <c r="J766" s="621" t="s">
        <v>785</v>
      </c>
      <c r="K766" s="639" t="str">
        <f t="shared" si="228"/>
        <v>-</v>
      </c>
      <c r="L766" s="636" t="s">
        <v>780</v>
      </c>
      <c r="M766" s="636" t="s">
        <v>780</v>
      </c>
      <c r="N766" s="636" t="s">
        <v>780</v>
      </c>
      <c r="O766" s="636" t="s">
        <v>780</v>
      </c>
      <c r="P766" s="636" t="s">
        <v>780</v>
      </c>
      <c r="Q766" s="636" t="s">
        <v>780</v>
      </c>
      <c r="R766" s="636" t="s">
        <v>780</v>
      </c>
      <c r="S766" s="636" t="s">
        <v>780</v>
      </c>
      <c r="T766" s="636" t="s">
        <v>780</v>
      </c>
      <c r="U766" s="640" t="s">
        <v>780</v>
      </c>
      <c r="V766" s="640" t="s">
        <v>780</v>
      </c>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3">
      <c r="A767" s="429"/>
      <c r="B767" s="438"/>
      <c r="C767" s="431">
        <f t="shared" ref="C767:C798" si="229">INT($C$751)+3</f>
        <v>4</v>
      </c>
      <c r="D767" s="460"/>
      <c r="E767" s="518">
        <v>1</v>
      </c>
      <c r="F767" s="512" t="b">
        <f t="shared" si="227"/>
        <v>1</v>
      </c>
      <c r="G767" s="460"/>
      <c r="H767" s="632" t="s">
        <v>786</v>
      </c>
      <c r="I767" s="632"/>
      <c r="J767" s="613" t="s">
        <v>779</v>
      </c>
      <c r="K767" s="633" t="str">
        <f t="shared" si="228"/>
        <v>-</v>
      </c>
      <c r="L767" s="634" t="s">
        <v>780</v>
      </c>
      <c r="M767" s="634" t="s">
        <v>780</v>
      </c>
      <c r="N767" s="634" t="s">
        <v>780</v>
      </c>
      <c r="O767" s="634" t="s">
        <v>780</v>
      </c>
      <c r="P767" s="634" t="s">
        <v>780</v>
      </c>
      <c r="Q767" s="634" t="s">
        <v>780</v>
      </c>
      <c r="R767" s="634" t="s">
        <v>780</v>
      </c>
      <c r="S767" s="634" t="s">
        <v>780</v>
      </c>
      <c r="T767" s="634" t="s">
        <v>780</v>
      </c>
      <c r="U767" s="634" t="s">
        <v>780</v>
      </c>
      <c r="V767" s="634" t="s">
        <v>780</v>
      </c>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t="15" hidden="1" customHeight="1" outlineLevel="3" x14ac:dyDescent="0.3">
      <c r="A768" s="429"/>
      <c r="B768" s="438"/>
      <c r="C768" s="431">
        <f t="shared" si="229"/>
        <v>4</v>
      </c>
      <c r="D768" s="460"/>
      <c r="E768" s="635">
        <f>E767</f>
        <v>1</v>
      </c>
      <c r="F768" s="512" t="b">
        <f t="shared" si="227"/>
        <v>1</v>
      </c>
      <c r="G768" s="460"/>
      <c r="H768" s="909" t="s">
        <v>787</v>
      </c>
      <c r="I768" s="910"/>
      <c r="J768" s="636" t="s">
        <v>782</v>
      </c>
      <c r="K768" s="637">
        <f t="shared" si="228"/>
        <v>43529</v>
      </c>
      <c r="L768" s="508">
        <v>10</v>
      </c>
      <c r="M768" s="638" t="s">
        <v>780</v>
      </c>
      <c r="N768" s="638" t="s">
        <v>780</v>
      </c>
      <c r="O768" s="638" t="s">
        <v>780</v>
      </c>
      <c r="P768" s="638" t="s">
        <v>780</v>
      </c>
      <c r="Q768" s="638" t="s">
        <v>780</v>
      </c>
      <c r="R768" s="638" t="s">
        <v>780</v>
      </c>
      <c r="S768" s="508" t="b">
        <v>1</v>
      </c>
      <c r="T768" s="638" t="s">
        <v>780</v>
      </c>
      <c r="U768" s="638" t="s">
        <v>780</v>
      </c>
      <c r="V768" s="638" t="s">
        <v>780</v>
      </c>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3">
      <c r="A769" s="429"/>
      <c r="B769" s="438"/>
      <c r="C769" s="431">
        <f t="shared" si="229"/>
        <v>4</v>
      </c>
      <c r="D769" s="460"/>
      <c r="E769" s="635">
        <f>E768</f>
        <v>1</v>
      </c>
      <c r="F769" s="512" t="b">
        <f t="shared" si="227"/>
        <v>1</v>
      </c>
      <c r="G769" s="460"/>
      <c r="H769" s="911"/>
      <c r="I769" s="912"/>
      <c r="J769" s="636" t="s">
        <v>783</v>
      </c>
      <c r="K769" s="637" t="str">
        <f t="shared" si="228"/>
        <v>-</v>
      </c>
      <c r="L769" s="638" t="s">
        <v>784</v>
      </c>
      <c r="M769" s="638" t="s">
        <v>784</v>
      </c>
      <c r="N769" s="638" t="s">
        <v>784</v>
      </c>
      <c r="O769" s="638" t="s">
        <v>784</v>
      </c>
      <c r="P769" s="638" t="s">
        <v>784</v>
      </c>
      <c r="Q769" s="638" t="s">
        <v>784</v>
      </c>
      <c r="R769" s="638" t="s">
        <v>784</v>
      </c>
      <c r="S769" s="638" t="s">
        <v>784</v>
      </c>
      <c r="T769" s="638" t="s">
        <v>784</v>
      </c>
      <c r="U769" s="638" t="s">
        <v>784</v>
      </c>
      <c r="V769" s="638" t="s">
        <v>784</v>
      </c>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3">
      <c r="A770" s="429"/>
      <c r="B770" s="438"/>
      <c r="C770" s="431">
        <f t="shared" si="229"/>
        <v>4</v>
      </c>
      <c r="D770" s="460"/>
      <c r="E770" s="635">
        <f>E769</f>
        <v>1</v>
      </c>
      <c r="F770" s="512" t="b">
        <f t="shared" si="227"/>
        <v>1</v>
      </c>
      <c r="G770" s="460"/>
      <c r="H770" s="913"/>
      <c r="I770" s="914"/>
      <c r="J770" s="621" t="s">
        <v>785</v>
      </c>
      <c r="K770" s="639" t="str">
        <f t="shared" si="228"/>
        <v>-</v>
      </c>
      <c r="L770" s="636" t="s">
        <v>780</v>
      </c>
      <c r="M770" s="636" t="s">
        <v>780</v>
      </c>
      <c r="N770" s="636" t="s">
        <v>780</v>
      </c>
      <c r="O770" s="636" t="s">
        <v>780</v>
      </c>
      <c r="P770" s="636" t="s">
        <v>780</v>
      </c>
      <c r="Q770" s="636" t="s">
        <v>780</v>
      </c>
      <c r="R770" s="636" t="s">
        <v>780</v>
      </c>
      <c r="S770" s="636" t="s">
        <v>780</v>
      </c>
      <c r="T770" s="636" t="s">
        <v>780</v>
      </c>
      <c r="U770" s="640" t="s">
        <v>780</v>
      </c>
      <c r="V770" s="640" t="s">
        <v>780</v>
      </c>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3">
      <c r="A771" s="429"/>
      <c r="B771" s="438"/>
      <c r="C771" s="431">
        <f t="shared" si="229"/>
        <v>4</v>
      </c>
      <c r="D771" s="460"/>
      <c r="E771" s="518">
        <v>2</v>
      </c>
      <c r="F771" s="512" t="b">
        <f t="shared" si="227"/>
        <v>1</v>
      </c>
      <c r="G771" s="460"/>
      <c r="H771" s="632" t="s">
        <v>788</v>
      </c>
      <c r="I771" s="632"/>
      <c r="J771" s="613" t="s">
        <v>779</v>
      </c>
      <c r="K771" s="633" t="str">
        <f t="shared" si="228"/>
        <v>-</v>
      </c>
      <c r="L771" s="634" t="s">
        <v>780</v>
      </c>
      <c r="M771" s="641">
        <v>42</v>
      </c>
      <c r="N771" s="634" t="s">
        <v>780</v>
      </c>
      <c r="O771" s="634" t="s">
        <v>780</v>
      </c>
      <c r="P771" s="634" t="s">
        <v>780</v>
      </c>
      <c r="Q771" s="634" t="s">
        <v>780</v>
      </c>
      <c r="R771" s="634" t="s">
        <v>780</v>
      </c>
      <c r="S771" s="634" t="s">
        <v>780</v>
      </c>
      <c r="T771" s="634" t="s">
        <v>780</v>
      </c>
      <c r="U771" s="634" t="s">
        <v>780</v>
      </c>
      <c r="V771" s="634" t="s">
        <v>780</v>
      </c>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t="15" hidden="1" customHeight="1" outlineLevel="3" x14ac:dyDescent="0.3">
      <c r="A772" s="429"/>
      <c r="B772" s="438"/>
      <c r="C772" s="431">
        <f t="shared" si="229"/>
        <v>4</v>
      </c>
      <c r="D772" s="460"/>
      <c r="E772" s="635">
        <f>E771</f>
        <v>2</v>
      </c>
      <c r="F772" s="512" t="b">
        <f t="shared" si="227"/>
        <v>1</v>
      </c>
      <c r="G772" s="460"/>
      <c r="H772" s="909" t="s">
        <v>789</v>
      </c>
      <c r="I772" s="910"/>
      <c r="J772" s="636" t="s">
        <v>782</v>
      </c>
      <c r="K772" s="637">
        <f t="shared" si="228"/>
        <v>43529</v>
      </c>
      <c r="L772" s="508">
        <v>10</v>
      </c>
      <c r="M772" s="638" t="s">
        <v>780</v>
      </c>
      <c r="N772" s="638" t="s">
        <v>780</v>
      </c>
      <c r="O772" s="638" t="s">
        <v>780</v>
      </c>
      <c r="P772" s="638" t="s">
        <v>780</v>
      </c>
      <c r="Q772" s="638" t="s">
        <v>780</v>
      </c>
      <c r="R772" s="638" t="s">
        <v>780</v>
      </c>
      <c r="S772" s="638" t="s">
        <v>780</v>
      </c>
      <c r="T772" s="638" t="s">
        <v>780</v>
      </c>
      <c r="U772" s="638" t="s">
        <v>780</v>
      </c>
      <c r="V772" s="638" t="s">
        <v>780</v>
      </c>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3">
      <c r="A773" s="429"/>
      <c r="B773" s="438"/>
      <c r="C773" s="431">
        <f t="shared" si="229"/>
        <v>4</v>
      </c>
      <c r="D773" s="460"/>
      <c r="E773" s="635">
        <f>E772</f>
        <v>2</v>
      </c>
      <c r="F773" s="512" t="b">
        <f t="shared" si="227"/>
        <v>1</v>
      </c>
      <c r="G773" s="460"/>
      <c r="H773" s="911"/>
      <c r="I773" s="912"/>
      <c r="J773" s="636" t="s">
        <v>783</v>
      </c>
      <c r="K773" s="637" t="str">
        <f t="shared" si="228"/>
        <v>-</v>
      </c>
      <c r="L773" s="638" t="s">
        <v>784</v>
      </c>
      <c r="M773" s="638" t="s">
        <v>784</v>
      </c>
      <c r="N773" s="638" t="s">
        <v>784</v>
      </c>
      <c r="O773" s="638" t="s">
        <v>784</v>
      </c>
      <c r="P773" s="638" t="s">
        <v>784</v>
      </c>
      <c r="Q773" s="638" t="s">
        <v>784</v>
      </c>
      <c r="R773" s="638" t="s">
        <v>784</v>
      </c>
      <c r="S773" s="638" t="s">
        <v>784</v>
      </c>
      <c r="T773" s="638" t="s">
        <v>784</v>
      </c>
      <c r="U773" s="638" t="s">
        <v>784</v>
      </c>
      <c r="V773" s="638" t="s">
        <v>784</v>
      </c>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3">
      <c r="A774" s="429"/>
      <c r="B774" s="438"/>
      <c r="C774" s="431">
        <f t="shared" si="229"/>
        <v>4</v>
      </c>
      <c r="D774" s="460"/>
      <c r="E774" s="635">
        <f>E773</f>
        <v>2</v>
      </c>
      <c r="F774" s="512" t="b">
        <f t="shared" si="227"/>
        <v>1</v>
      </c>
      <c r="G774" s="460"/>
      <c r="H774" s="913"/>
      <c r="I774" s="914"/>
      <c r="J774" s="621" t="s">
        <v>785</v>
      </c>
      <c r="K774" s="639" t="str">
        <f t="shared" si="228"/>
        <v>-</v>
      </c>
      <c r="L774" s="636" t="s">
        <v>780</v>
      </c>
      <c r="M774" s="636" t="s">
        <v>780</v>
      </c>
      <c r="N774" s="636" t="s">
        <v>780</v>
      </c>
      <c r="O774" s="636" t="s">
        <v>780</v>
      </c>
      <c r="P774" s="636" t="s">
        <v>780</v>
      </c>
      <c r="Q774" s="636" t="s">
        <v>780</v>
      </c>
      <c r="R774" s="636" t="s">
        <v>780</v>
      </c>
      <c r="S774" s="636" t="s">
        <v>780</v>
      </c>
      <c r="T774" s="636" t="s">
        <v>780</v>
      </c>
      <c r="U774" s="640" t="s">
        <v>780</v>
      </c>
      <c r="V774" s="640" t="s">
        <v>780</v>
      </c>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3">
      <c r="A775" s="429"/>
      <c r="B775" s="438"/>
      <c r="C775" s="431">
        <f t="shared" si="229"/>
        <v>4</v>
      </c>
      <c r="D775" s="460"/>
      <c r="E775" s="518">
        <v>3</v>
      </c>
      <c r="F775" s="512" t="b">
        <f t="shared" si="227"/>
        <v>1</v>
      </c>
      <c r="G775" s="460"/>
      <c r="H775" s="632" t="s">
        <v>790</v>
      </c>
      <c r="I775" s="632"/>
      <c r="J775" s="613" t="s">
        <v>779</v>
      </c>
      <c r="K775" s="633" t="str">
        <f t="shared" si="228"/>
        <v>-</v>
      </c>
      <c r="L775" s="634" t="s">
        <v>780</v>
      </c>
      <c r="M775" s="634" t="s">
        <v>780</v>
      </c>
      <c r="N775" s="634" t="s">
        <v>780</v>
      </c>
      <c r="O775" s="634" t="s">
        <v>780</v>
      </c>
      <c r="P775" s="634" t="s">
        <v>780</v>
      </c>
      <c r="Q775" s="634" t="s">
        <v>780</v>
      </c>
      <c r="R775" s="634" t="s">
        <v>780</v>
      </c>
      <c r="S775" s="634" t="s">
        <v>780</v>
      </c>
      <c r="T775" s="634" t="s">
        <v>780</v>
      </c>
      <c r="U775" s="634" t="s">
        <v>780</v>
      </c>
      <c r="V775" s="634" t="s">
        <v>780</v>
      </c>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t="15" hidden="1" customHeight="1" outlineLevel="3" x14ac:dyDescent="0.3">
      <c r="A776" s="429"/>
      <c r="B776" s="438"/>
      <c r="C776" s="431">
        <f t="shared" si="229"/>
        <v>4</v>
      </c>
      <c r="D776" s="460"/>
      <c r="E776" s="635">
        <f>E775</f>
        <v>3</v>
      </c>
      <c r="F776" s="512" t="b">
        <f t="shared" si="227"/>
        <v>1</v>
      </c>
      <c r="G776" s="460"/>
      <c r="H776" s="909" t="s">
        <v>791</v>
      </c>
      <c r="I776" s="910"/>
      <c r="J776" s="636" t="s">
        <v>782</v>
      </c>
      <c r="K776" s="637">
        <f t="shared" si="228"/>
        <v>43795</v>
      </c>
      <c r="L776" s="508">
        <v>48</v>
      </c>
      <c r="M776" s="638" t="s">
        <v>780</v>
      </c>
      <c r="N776" s="638" t="s">
        <v>780</v>
      </c>
      <c r="O776" s="638" t="s">
        <v>780</v>
      </c>
      <c r="P776" s="638" t="s">
        <v>780</v>
      </c>
      <c r="Q776" s="638" t="s">
        <v>780</v>
      </c>
      <c r="R776" s="638" t="s">
        <v>780</v>
      </c>
      <c r="S776" s="638" t="s">
        <v>780</v>
      </c>
      <c r="T776" s="638" t="s">
        <v>780</v>
      </c>
      <c r="U776" s="638" t="s">
        <v>780</v>
      </c>
      <c r="V776" s="638" t="s">
        <v>780</v>
      </c>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3">
      <c r="A777" s="429"/>
      <c r="B777" s="438"/>
      <c r="C777" s="431">
        <f t="shared" si="229"/>
        <v>4</v>
      </c>
      <c r="D777" s="460"/>
      <c r="E777" s="635">
        <f>E776</f>
        <v>3</v>
      </c>
      <c r="F777" s="512" t="b">
        <f t="shared" si="227"/>
        <v>1</v>
      </c>
      <c r="G777" s="460"/>
      <c r="H777" s="911"/>
      <c r="I777" s="912"/>
      <c r="J777" s="636" t="s">
        <v>783</v>
      </c>
      <c r="K777" s="637" t="str">
        <f t="shared" si="228"/>
        <v>-</v>
      </c>
      <c r="L777" s="638" t="s">
        <v>784</v>
      </c>
      <c r="M777" s="508">
        <v>26</v>
      </c>
      <c r="N777" s="638" t="s">
        <v>784</v>
      </c>
      <c r="O777" s="638" t="s">
        <v>784</v>
      </c>
      <c r="P777" s="638" t="s">
        <v>784</v>
      </c>
      <c r="Q777" s="638" t="s">
        <v>784</v>
      </c>
      <c r="R777" s="638" t="s">
        <v>784</v>
      </c>
      <c r="S777" s="638" t="s">
        <v>784</v>
      </c>
      <c r="T777" s="638" t="s">
        <v>784</v>
      </c>
      <c r="U777" s="638" t="s">
        <v>784</v>
      </c>
      <c r="V777" s="638" t="s">
        <v>784</v>
      </c>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3">
      <c r="A778" s="429"/>
      <c r="B778" s="438"/>
      <c r="C778" s="431">
        <f t="shared" si="229"/>
        <v>4</v>
      </c>
      <c r="D778" s="460"/>
      <c r="E778" s="635">
        <f>E777</f>
        <v>3</v>
      </c>
      <c r="F778" s="512" t="b">
        <f t="shared" si="227"/>
        <v>1</v>
      </c>
      <c r="G778" s="460"/>
      <c r="H778" s="913"/>
      <c r="I778" s="914"/>
      <c r="J778" s="621" t="s">
        <v>785</v>
      </c>
      <c r="K778" s="639" t="str">
        <f t="shared" si="228"/>
        <v>-</v>
      </c>
      <c r="L778" s="636" t="s">
        <v>780</v>
      </c>
      <c r="M778" s="636" t="s">
        <v>780</v>
      </c>
      <c r="N778" s="636" t="s">
        <v>780</v>
      </c>
      <c r="O778" s="636" t="s">
        <v>780</v>
      </c>
      <c r="P778" s="636" t="s">
        <v>780</v>
      </c>
      <c r="Q778" s="636" t="s">
        <v>780</v>
      </c>
      <c r="R778" s="636" t="s">
        <v>780</v>
      </c>
      <c r="S778" s="636" t="s">
        <v>780</v>
      </c>
      <c r="T778" s="636" t="s">
        <v>780</v>
      </c>
      <c r="U778" s="640" t="s">
        <v>780</v>
      </c>
      <c r="V778" s="640" t="s">
        <v>780</v>
      </c>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3">
      <c r="A779" s="429"/>
      <c r="B779" s="438"/>
      <c r="C779" s="431">
        <f t="shared" si="229"/>
        <v>4</v>
      </c>
      <c r="D779" s="460"/>
      <c r="E779" s="518">
        <v>4</v>
      </c>
      <c r="F779" s="512" t="b">
        <f t="shared" si="227"/>
        <v>1</v>
      </c>
      <c r="G779" s="460"/>
      <c r="H779" s="632" t="s">
        <v>792</v>
      </c>
      <c r="I779" s="632"/>
      <c r="J779" s="613" t="s">
        <v>779</v>
      </c>
      <c r="K779" s="633" t="str">
        <f t="shared" si="228"/>
        <v>-</v>
      </c>
      <c r="L779" s="634" t="s">
        <v>780</v>
      </c>
      <c r="M779" s="634" t="s">
        <v>780</v>
      </c>
      <c r="N779" s="634" t="s">
        <v>780</v>
      </c>
      <c r="O779" s="634" t="s">
        <v>780</v>
      </c>
      <c r="P779" s="634" t="s">
        <v>780</v>
      </c>
      <c r="Q779" s="634" t="s">
        <v>780</v>
      </c>
      <c r="R779" s="634" t="s">
        <v>780</v>
      </c>
      <c r="S779" s="634" t="s">
        <v>780</v>
      </c>
      <c r="T779" s="634" t="s">
        <v>780</v>
      </c>
      <c r="U779" s="634" t="s">
        <v>780</v>
      </c>
      <c r="V779" s="634" t="s">
        <v>780</v>
      </c>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t="15" hidden="1" customHeight="1" outlineLevel="3" x14ac:dyDescent="0.3">
      <c r="A780" s="429"/>
      <c r="B780" s="438"/>
      <c r="C780" s="431">
        <f t="shared" si="229"/>
        <v>4</v>
      </c>
      <c r="D780" s="460"/>
      <c r="E780" s="635">
        <f>E779</f>
        <v>4</v>
      </c>
      <c r="F780" s="512" t="b">
        <f t="shared" si="227"/>
        <v>1</v>
      </c>
      <c r="G780" s="460"/>
      <c r="H780" s="909" t="s">
        <v>793</v>
      </c>
      <c r="I780" s="910"/>
      <c r="J780" s="636" t="s">
        <v>782</v>
      </c>
      <c r="K780" s="637">
        <f t="shared" si="228"/>
        <v>43795</v>
      </c>
      <c r="L780" s="508">
        <v>48</v>
      </c>
      <c r="M780" s="638" t="s">
        <v>780</v>
      </c>
      <c r="N780" s="638" t="s">
        <v>780</v>
      </c>
      <c r="O780" s="638" t="s">
        <v>780</v>
      </c>
      <c r="P780" s="638" t="s">
        <v>780</v>
      </c>
      <c r="Q780" s="638" t="s">
        <v>780</v>
      </c>
      <c r="R780" s="638" t="s">
        <v>780</v>
      </c>
      <c r="S780" s="638" t="s">
        <v>780</v>
      </c>
      <c r="T780" s="638" t="s">
        <v>780</v>
      </c>
      <c r="U780" s="638" t="s">
        <v>780</v>
      </c>
      <c r="V780" s="638" t="s">
        <v>780</v>
      </c>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3">
      <c r="A781" s="429"/>
      <c r="B781" s="438"/>
      <c r="C781" s="431">
        <f t="shared" si="229"/>
        <v>4</v>
      </c>
      <c r="D781" s="460"/>
      <c r="E781" s="635">
        <f>E780</f>
        <v>4</v>
      </c>
      <c r="F781" s="512" t="b">
        <f t="shared" si="227"/>
        <v>1</v>
      </c>
      <c r="G781" s="460"/>
      <c r="H781" s="911"/>
      <c r="I781" s="912"/>
      <c r="J781" s="636" t="s">
        <v>783</v>
      </c>
      <c r="K781" s="637" t="str">
        <f t="shared" si="228"/>
        <v>-</v>
      </c>
      <c r="L781" s="638" t="s">
        <v>784</v>
      </c>
      <c r="M781" s="508">
        <v>34</v>
      </c>
      <c r="N781" s="638" t="s">
        <v>784</v>
      </c>
      <c r="O781" s="638" t="s">
        <v>784</v>
      </c>
      <c r="P781" s="638" t="s">
        <v>784</v>
      </c>
      <c r="Q781" s="638" t="s">
        <v>784</v>
      </c>
      <c r="R781" s="638" t="s">
        <v>784</v>
      </c>
      <c r="S781" s="638" t="s">
        <v>784</v>
      </c>
      <c r="T781" s="638" t="s">
        <v>784</v>
      </c>
      <c r="U781" s="638" t="s">
        <v>784</v>
      </c>
      <c r="V781" s="638" t="s">
        <v>784</v>
      </c>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3">
      <c r="A782" s="429"/>
      <c r="B782" s="438"/>
      <c r="C782" s="431">
        <f t="shared" si="229"/>
        <v>4</v>
      </c>
      <c r="D782" s="460"/>
      <c r="E782" s="635">
        <f>E781</f>
        <v>4</v>
      </c>
      <c r="F782" s="512" t="b">
        <f t="shared" si="227"/>
        <v>1</v>
      </c>
      <c r="G782" s="460"/>
      <c r="H782" s="913"/>
      <c r="I782" s="914"/>
      <c r="J782" s="621" t="s">
        <v>785</v>
      </c>
      <c r="K782" s="639" t="str">
        <f t="shared" si="228"/>
        <v>-</v>
      </c>
      <c r="L782" s="636" t="s">
        <v>780</v>
      </c>
      <c r="M782" s="636" t="s">
        <v>780</v>
      </c>
      <c r="N782" s="636" t="s">
        <v>780</v>
      </c>
      <c r="O782" s="636" t="s">
        <v>780</v>
      </c>
      <c r="P782" s="636" t="s">
        <v>780</v>
      </c>
      <c r="Q782" s="636" t="s">
        <v>780</v>
      </c>
      <c r="R782" s="636" t="s">
        <v>780</v>
      </c>
      <c r="S782" s="636" t="s">
        <v>780</v>
      </c>
      <c r="T782" s="636" t="s">
        <v>780</v>
      </c>
      <c r="U782" s="640" t="s">
        <v>780</v>
      </c>
      <c r="V782" s="640" t="s">
        <v>780</v>
      </c>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3">
      <c r="A783" s="429"/>
      <c r="B783" s="438"/>
      <c r="C783" s="431">
        <f t="shared" si="229"/>
        <v>4</v>
      </c>
      <c r="D783" s="460"/>
      <c r="E783" s="518">
        <v>5</v>
      </c>
      <c r="F783" s="512" t="b">
        <f t="shared" si="227"/>
        <v>1</v>
      </c>
      <c r="G783" s="460"/>
      <c r="H783" s="632" t="s">
        <v>794</v>
      </c>
      <c r="I783" s="632"/>
      <c r="J783" s="613" t="s">
        <v>779</v>
      </c>
      <c r="K783" s="633">
        <f t="shared" si="228"/>
        <v>43452</v>
      </c>
      <c r="L783" s="642">
        <v>-1</v>
      </c>
      <c r="M783" s="634" t="s">
        <v>780</v>
      </c>
      <c r="N783" s="634" t="s">
        <v>780</v>
      </c>
      <c r="O783" s="634" t="s">
        <v>780</v>
      </c>
      <c r="P783" s="634" t="s">
        <v>780</v>
      </c>
      <c r="Q783" s="634" t="s">
        <v>780</v>
      </c>
      <c r="R783" s="634" t="s">
        <v>780</v>
      </c>
      <c r="S783" s="634" t="s">
        <v>780</v>
      </c>
      <c r="T783" s="634" t="s">
        <v>780</v>
      </c>
      <c r="U783" s="634" t="s">
        <v>780</v>
      </c>
      <c r="V783" s="634" t="s">
        <v>780</v>
      </c>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3">
      <c r="A784" s="429"/>
      <c r="B784" s="438"/>
      <c r="C784" s="431">
        <f t="shared" si="229"/>
        <v>4</v>
      </c>
      <c r="D784" s="460"/>
      <c r="E784" s="635">
        <f>E783</f>
        <v>5</v>
      </c>
      <c r="F784" s="512" t="b">
        <f t="shared" si="227"/>
        <v>1</v>
      </c>
      <c r="G784" s="460"/>
      <c r="H784" s="909"/>
      <c r="I784" s="910"/>
      <c r="J784" s="636" t="s">
        <v>782</v>
      </c>
      <c r="K784" s="637" t="str">
        <f t="shared" si="228"/>
        <v>-</v>
      </c>
      <c r="L784" s="638" t="s">
        <v>780</v>
      </c>
      <c r="M784" s="638" t="s">
        <v>780</v>
      </c>
      <c r="N784" s="638" t="s">
        <v>780</v>
      </c>
      <c r="O784" s="638" t="s">
        <v>780</v>
      </c>
      <c r="P784" s="638" t="s">
        <v>780</v>
      </c>
      <c r="Q784" s="638" t="s">
        <v>780</v>
      </c>
      <c r="R784" s="638" t="s">
        <v>780</v>
      </c>
      <c r="S784" s="638" t="s">
        <v>780</v>
      </c>
      <c r="T784" s="638" t="s">
        <v>780</v>
      </c>
      <c r="U784" s="638" t="s">
        <v>780</v>
      </c>
      <c r="V784" s="638" t="s">
        <v>780</v>
      </c>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idden="1" outlineLevel="3" x14ac:dyDescent="0.3">
      <c r="A785" s="429"/>
      <c r="B785" s="438"/>
      <c r="C785" s="431">
        <f t="shared" si="229"/>
        <v>4</v>
      </c>
      <c r="D785" s="460"/>
      <c r="E785" s="635">
        <f>E784</f>
        <v>5</v>
      </c>
      <c r="F785" s="512" t="b">
        <f t="shared" si="227"/>
        <v>1</v>
      </c>
      <c r="G785" s="460"/>
      <c r="H785" s="911"/>
      <c r="I785" s="912"/>
      <c r="J785" s="636" t="s">
        <v>783</v>
      </c>
      <c r="K785" s="637" t="str">
        <f t="shared" si="228"/>
        <v>-</v>
      </c>
      <c r="L785" s="638" t="s">
        <v>784</v>
      </c>
      <c r="M785" s="638" t="s">
        <v>784</v>
      </c>
      <c r="N785" s="638" t="s">
        <v>784</v>
      </c>
      <c r="O785" s="638" t="s">
        <v>784</v>
      </c>
      <c r="P785" s="638" t="s">
        <v>784</v>
      </c>
      <c r="Q785" s="638" t="s">
        <v>784</v>
      </c>
      <c r="R785" s="638" t="s">
        <v>784</v>
      </c>
      <c r="S785" s="638" t="s">
        <v>784</v>
      </c>
      <c r="T785" s="638" t="s">
        <v>784</v>
      </c>
      <c r="U785" s="638" t="s">
        <v>784</v>
      </c>
      <c r="V785" s="638" t="s">
        <v>784</v>
      </c>
      <c r="W785" s="465"/>
      <c r="X785" s="465"/>
      <c r="Y785" s="465"/>
      <c r="Z785" s="465"/>
      <c r="AA785" s="465"/>
      <c r="AB785" s="465"/>
      <c r="AC785" s="465"/>
      <c r="AD785" s="465"/>
      <c r="AE785" s="465"/>
      <c r="AF785" s="465"/>
      <c r="AG785" s="465"/>
      <c r="AH785" s="465"/>
      <c r="AI785" s="465"/>
      <c r="AJ785" s="465"/>
      <c r="AK785" s="465"/>
      <c r="AL785" s="465"/>
      <c r="AM785" s="465"/>
      <c r="AN785" s="465"/>
      <c r="AO785" s="465"/>
      <c r="AP785" s="460"/>
      <c r="AQ785" s="441"/>
      <c r="AR785" s="429"/>
      <c r="AS785" s="429"/>
      <c r="AT785" s="429"/>
    </row>
    <row r="786" spans="1:46" hidden="1" outlineLevel="3" x14ac:dyDescent="0.3">
      <c r="A786" s="429"/>
      <c r="B786" s="438"/>
      <c r="C786" s="431">
        <f t="shared" si="229"/>
        <v>4</v>
      </c>
      <c r="D786" s="460"/>
      <c r="E786" s="635">
        <f>E785</f>
        <v>5</v>
      </c>
      <c r="F786" s="512" t="b">
        <f t="shared" si="227"/>
        <v>1</v>
      </c>
      <c r="G786" s="460"/>
      <c r="H786" s="913"/>
      <c r="I786" s="914"/>
      <c r="J786" s="621" t="s">
        <v>785</v>
      </c>
      <c r="K786" s="639" t="str">
        <f t="shared" si="228"/>
        <v>-</v>
      </c>
      <c r="L786" s="636" t="s">
        <v>780</v>
      </c>
      <c r="M786" s="636" t="s">
        <v>780</v>
      </c>
      <c r="N786" s="636" t="s">
        <v>780</v>
      </c>
      <c r="O786" s="636" t="s">
        <v>780</v>
      </c>
      <c r="P786" s="636" t="s">
        <v>780</v>
      </c>
      <c r="Q786" s="636" t="s">
        <v>780</v>
      </c>
      <c r="R786" s="636" t="s">
        <v>780</v>
      </c>
      <c r="S786" s="636" t="s">
        <v>780</v>
      </c>
      <c r="T786" s="636" t="s">
        <v>780</v>
      </c>
      <c r="U786" s="640" t="s">
        <v>780</v>
      </c>
      <c r="V786" s="640" t="s">
        <v>780</v>
      </c>
      <c r="W786" s="465"/>
      <c r="X786" s="465"/>
      <c r="Y786" s="465"/>
      <c r="Z786" s="465"/>
      <c r="AA786" s="465"/>
      <c r="AB786" s="465"/>
      <c r="AC786" s="465"/>
      <c r="AD786" s="465"/>
      <c r="AE786" s="465"/>
      <c r="AF786" s="465"/>
      <c r="AG786" s="465"/>
      <c r="AH786" s="465"/>
      <c r="AI786" s="465"/>
      <c r="AJ786" s="465"/>
      <c r="AK786" s="465"/>
      <c r="AL786" s="465"/>
      <c r="AM786" s="465"/>
      <c r="AN786" s="465"/>
      <c r="AO786" s="465"/>
      <c r="AP786" s="460"/>
      <c r="AQ786" s="441"/>
      <c r="AR786" s="429"/>
      <c r="AS786" s="429"/>
      <c r="AT786" s="429"/>
    </row>
    <row r="787" spans="1:46" hidden="1" outlineLevel="3" x14ac:dyDescent="0.3">
      <c r="A787" s="429"/>
      <c r="B787" s="438"/>
      <c r="C787" s="431">
        <f t="shared" si="229"/>
        <v>4</v>
      </c>
      <c r="D787" s="460"/>
      <c r="E787" s="518">
        <v>6</v>
      </c>
      <c r="F787" s="512" t="b">
        <f t="shared" si="227"/>
        <v>1</v>
      </c>
      <c r="G787" s="460"/>
      <c r="H787" s="632" t="s">
        <v>795</v>
      </c>
      <c r="I787" s="632"/>
      <c r="J787" s="613" t="s">
        <v>779</v>
      </c>
      <c r="K787" s="633">
        <f t="shared" si="228"/>
        <v>43452</v>
      </c>
      <c r="L787" s="642">
        <v>-1</v>
      </c>
      <c r="M787" s="634" t="s">
        <v>780</v>
      </c>
      <c r="N787" s="634" t="s">
        <v>780</v>
      </c>
      <c r="O787" s="634" t="s">
        <v>780</v>
      </c>
      <c r="P787" s="634" t="s">
        <v>780</v>
      </c>
      <c r="Q787" s="634" t="s">
        <v>780</v>
      </c>
      <c r="R787" s="634" t="s">
        <v>780</v>
      </c>
      <c r="S787" s="634" t="s">
        <v>780</v>
      </c>
      <c r="T787" s="634" t="s">
        <v>780</v>
      </c>
      <c r="U787" s="634" t="s">
        <v>780</v>
      </c>
      <c r="V787" s="634" t="s">
        <v>780</v>
      </c>
      <c r="W787" s="465"/>
      <c r="X787" s="465"/>
      <c r="Y787" s="465"/>
      <c r="Z787" s="465"/>
      <c r="AA787" s="465"/>
      <c r="AB787" s="465"/>
      <c r="AC787" s="465"/>
      <c r="AD787" s="465"/>
      <c r="AE787" s="465"/>
      <c r="AF787" s="465"/>
      <c r="AG787" s="465"/>
      <c r="AH787" s="465"/>
      <c r="AI787" s="465"/>
      <c r="AJ787" s="465"/>
      <c r="AK787" s="465"/>
      <c r="AL787" s="465"/>
      <c r="AM787" s="465"/>
      <c r="AN787" s="465"/>
      <c r="AO787" s="465"/>
      <c r="AP787" s="460"/>
      <c r="AQ787" s="441"/>
      <c r="AR787" s="429"/>
      <c r="AS787" s="429"/>
      <c r="AT787" s="429"/>
    </row>
    <row r="788" spans="1:46" hidden="1" outlineLevel="3" x14ac:dyDescent="0.3">
      <c r="A788" s="429"/>
      <c r="B788" s="438"/>
      <c r="C788" s="431">
        <f t="shared" si="229"/>
        <v>4</v>
      </c>
      <c r="D788" s="460"/>
      <c r="E788" s="635">
        <f>E787</f>
        <v>6</v>
      </c>
      <c r="F788" s="512" t="b">
        <f t="shared" si="227"/>
        <v>1</v>
      </c>
      <c r="G788" s="460"/>
      <c r="H788" s="909"/>
      <c r="I788" s="910"/>
      <c r="J788" s="636" t="s">
        <v>782</v>
      </c>
      <c r="K788" s="637" t="str">
        <f t="shared" si="228"/>
        <v>-</v>
      </c>
      <c r="L788" s="638" t="s">
        <v>780</v>
      </c>
      <c r="M788" s="638" t="s">
        <v>780</v>
      </c>
      <c r="N788" s="638" t="s">
        <v>780</v>
      </c>
      <c r="O788" s="638" t="s">
        <v>780</v>
      </c>
      <c r="P788" s="638" t="s">
        <v>780</v>
      </c>
      <c r="Q788" s="638" t="s">
        <v>780</v>
      </c>
      <c r="R788" s="638" t="s">
        <v>780</v>
      </c>
      <c r="S788" s="638" t="s">
        <v>780</v>
      </c>
      <c r="T788" s="638" t="s">
        <v>780</v>
      </c>
      <c r="U788" s="638" t="s">
        <v>780</v>
      </c>
      <c r="V788" s="638" t="s">
        <v>780</v>
      </c>
      <c r="W788" s="465"/>
      <c r="X788" s="465"/>
      <c r="Y788" s="465"/>
      <c r="Z788" s="465"/>
      <c r="AA788" s="465"/>
      <c r="AB788" s="465"/>
      <c r="AC788" s="465"/>
      <c r="AD788" s="465"/>
      <c r="AE788" s="465"/>
      <c r="AF788" s="465"/>
      <c r="AG788" s="465"/>
      <c r="AH788" s="465"/>
      <c r="AI788" s="465"/>
      <c r="AJ788" s="465"/>
      <c r="AK788" s="465"/>
      <c r="AL788" s="465"/>
      <c r="AM788" s="465"/>
      <c r="AN788" s="465"/>
      <c r="AO788" s="465"/>
      <c r="AP788" s="460"/>
      <c r="AQ788" s="441"/>
      <c r="AR788" s="429"/>
      <c r="AS788" s="429"/>
      <c r="AT788" s="429"/>
    </row>
    <row r="789" spans="1:46" hidden="1" outlineLevel="3" x14ac:dyDescent="0.3">
      <c r="A789" s="429"/>
      <c r="B789" s="438"/>
      <c r="C789" s="431">
        <f t="shared" si="229"/>
        <v>4</v>
      </c>
      <c r="D789" s="460"/>
      <c r="E789" s="635">
        <f>E788</f>
        <v>6</v>
      </c>
      <c r="F789" s="512" t="b">
        <f t="shared" si="227"/>
        <v>1</v>
      </c>
      <c r="G789" s="460"/>
      <c r="H789" s="911"/>
      <c r="I789" s="912"/>
      <c r="J789" s="636" t="s">
        <v>783</v>
      </c>
      <c r="K789" s="637" t="str">
        <f t="shared" si="228"/>
        <v>-</v>
      </c>
      <c r="L789" s="638" t="s">
        <v>784</v>
      </c>
      <c r="M789" s="638" t="s">
        <v>784</v>
      </c>
      <c r="N789" s="638" t="s">
        <v>784</v>
      </c>
      <c r="O789" s="638" t="s">
        <v>784</v>
      </c>
      <c r="P789" s="638" t="s">
        <v>784</v>
      </c>
      <c r="Q789" s="638" t="s">
        <v>784</v>
      </c>
      <c r="R789" s="638" t="s">
        <v>784</v>
      </c>
      <c r="S789" s="638" t="s">
        <v>784</v>
      </c>
      <c r="T789" s="638" t="s">
        <v>784</v>
      </c>
      <c r="U789" s="638" t="s">
        <v>784</v>
      </c>
      <c r="V789" s="638" t="s">
        <v>784</v>
      </c>
      <c r="W789" s="465"/>
      <c r="X789" s="465"/>
      <c r="Y789" s="465"/>
      <c r="Z789" s="465"/>
      <c r="AA789" s="465"/>
      <c r="AB789" s="465"/>
      <c r="AC789" s="465"/>
      <c r="AD789" s="465"/>
      <c r="AE789" s="465"/>
      <c r="AF789" s="465"/>
      <c r="AG789" s="465"/>
      <c r="AH789" s="465"/>
      <c r="AI789" s="465"/>
      <c r="AJ789" s="465"/>
      <c r="AK789" s="465"/>
      <c r="AL789" s="465"/>
      <c r="AM789" s="465"/>
      <c r="AN789" s="465"/>
      <c r="AO789" s="465"/>
      <c r="AP789" s="460"/>
      <c r="AQ789" s="441"/>
      <c r="AR789" s="429"/>
      <c r="AS789" s="429"/>
      <c r="AT789" s="429"/>
    </row>
    <row r="790" spans="1:46" hidden="1" outlineLevel="3" x14ac:dyDescent="0.3">
      <c r="A790" s="429"/>
      <c r="B790" s="438"/>
      <c r="C790" s="431">
        <f t="shared" si="229"/>
        <v>4</v>
      </c>
      <c r="D790" s="460"/>
      <c r="E790" s="635">
        <f>E789</f>
        <v>6</v>
      </c>
      <c r="F790" s="512" t="b">
        <f t="shared" si="227"/>
        <v>1</v>
      </c>
      <c r="G790" s="460"/>
      <c r="H790" s="913"/>
      <c r="I790" s="914"/>
      <c r="J790" s="621" t="s">
        <v>785</v>
      </c>
      <c r="K790" s="639" t="str">
        <f t="shared" si="228"/>
        <v>-</v>
      </c>
      <c r="L790" s="636" t="s">
        <v>780</v>
      </c>
      <c r="M790" s="636" t="s">
        <v>780</v>
      </c>
      <c r="N790" s="636" t="s">
        <v>780</v>
      </c>
      <c r="O790" s="636" t="s">
        <v>780</v>
      </c>
      <c r="P790" s="636" t="s">
        <v>780</v>
      </c>
      <c r="Q790" s="636" t="s">
        <v>780</v>
      </c>
      <c r="R790" s="636" t="s">
        <v>780</v>
      </c>
      <c r="S790" s="636" t="s">
        <v>780</v>
      </c>
      <c r="T790" s="636" t="s">
        <v>780</v>
      </c>
      <c r="U790" s="640" t="s">
        <v>780</v>
      </c>
      <c r="V790" s="640" t="s">
        <v>780</v>
      </c>
      <c r="W790" s="465"/>
      <c r="X790" s="465"/>
      <c r="Y790" s="465"/>
      <c r="Z790" s="465"/>
      <c r="AA790" s="465"/>
      <c r="AB790" s="465"/>
      <c r="AC790" s="465"/>
      <c r="AD790" s="465"/>
      <c r="AE790" s="465"/>
      <c r="AF790" s="465"/>
      <c r="AG790" s="465"/>
      <c r="AH790" s="465"/>
      <c r="AI790" s="465"/>
      <c r="AJ790" s="465"/>
      <c r="AK790" s="465"/>
      <c r="AL790" s="465"/>
      <c r="AM790" s="465"/>
      <c r="AN790" s="465"/>
      <c r="AO790" s="465"/>
      <c r="AP790" s="460"/>
      <c r="AQ790" s="441"/>
      <c r="AR790" s="429"/>
      <c r="AS790" s="429"/>
      <c r="AT790" s="429"/>
    </row>
    <row r="791" spans="1:46" hidden="1" outlineLevel="3" x14ac:dyDescent="0.3">
      <c r="A791" s="429"/>
      <c r="B791" s="438"/>
      <c r="C791" s="431">
        <f t="shared" si="229"/>
        <v>4</v>
      </c>
      <c r="D791" s="460"/>
      <c r="E791" s="518">
        <v>7</v>
      </c>
      <c r="F791" s="512" t="b">
        <f t="shared" si="227"/>
        <v>1</v>
      </c>
      <c r="G791" s="460"/>
      <c r="H791" s="632" t="s">
        <v>796</v>
      </c>
      <c r="I791" s="632"/>
      <c r="J791" s="613" t="s">
        <v>779</v>
      </c>
      <c r="K791" s="633">
        <f t="shared" si="228"/>
        <v>43452</v>
      </c>
      <c r="L791" s="642">
        <v>-1</v>
      </c>
      <c r="M791" s="634" t="s">
        <v>780</v>
      </c>
      <c r="N791" s="634" t="s">
        <v>780</v>
      </c>
      <c r="O791" s="634" t="s">
        <v>780</v>
      </c>
      <c r="P791" s="634" t="s">
        <v>780</v>
      </c>
      <c r="Q791" s="634" t="s">
        <v>780</v>
      </c>
      <c r="R791" s="634" t="s">
        <v>780</v>
      </c>
      <c r="S791" s="634" t="s">
        <v>780</v>
      </c>
      <c r="T791" s="634" t="s">
        <v>780</v>
      </c>
      <c r="U791" s="634" t="s">
        <v>780</v>
      </c>
      <c r="V791" s="634" t="s">
        <v>780</v>
      </c>
      <c r="W791" s="465"/>
      <c r="X791" s="465"/>
      <c r="Y791" s="465"/>
      <c r="Z791" s="465"/>
      <c r="AA791" s="465"/>
      <c r="AB791" s="465"/>
      <c r="AC791" s="465"/>
      <c r="AD791" s="465"/>
      <c r="AE791" s="465"/>
      <c r="AF791" s="465"/>
      <c r="AG791" s="465"/>
      <c r="AH791" s="465"/>
      <c r="AI791" s="465"/>
      <c r="AJ791" s="465"/>
      <c r="AK791" s="465"/>
      <c r="AL791" s="465"/>
      <c r="AM791" s="465"/>
      <c r="AN791" s="465"/>
      <c r="AO791" s="465"/>
      <c r="AP791" s="460"/>
      <c r="AQ791" s="441"/>
      <c r="AR791" s="429"/>
      <c r="AS791" s="429"/>
      <c r="AT791" s="429"/>
    </row>
    <row r="792" spans="1:46" hidden="1" outlineLevel="3" x14ac:dyDescent="0.3">
      <c r="A792" s="429"/>
      <c r="B792" s="438"/>
      <c r="C792" s="431">
        <f t="shared" si="229"/>
        <v>4</v>
      </c>
      <c r="D792" s="460"/>
      <c r="E792" s="635">
        <f>E791</f>
        <v>7</v>
      </c>
      <c r="F792" s="512" t="b">
        <f t="shared" si="227"/>
        <v>1</v>
      </c>
      <c r="G792" s="460"/>
      <c r="H792" s="909"/>
      <c r="I792" s="910"/>
      <c r="J792" s="636" t="s">
        <v>782</v>
      </c>
      <c r="K792" s="637" t="str">
        <f t="shared" si="228"/>
        <v>-</v>
      </c>
      <c r="L792" s="638" t="s">
        <v>780</v>
      </c>
      <c r="M792" s="638" t="s">
        <v>780</v>
      </c>
      <c r="N792" s="638" t="s">
        <v>780</v>
      </c>
      <c r="O792" s="638" t="s">
        <v>780</v>
      </c>
      <c r="P792" s="638" t="s">
        <v>780</v>
      </c>
      <c r="Q792" s="638" t="s">
        <v>780</v>
      </c>
      <c r="R792" s="638" t="s">
        <v>780</v>
      </c>
      <c r="S792" s="638" t="s">
        <v>780</v>
      </c>
      <c r="T792" s="638" t="s">
        <v>780</v>
      </c>
      <c r="U792" s="638" t="s">
        <v>780</v>
      </c>
      <c r="V792" s="638" t="s">
        <v>780</v>
      </c>
      <c r="W792" s="465"/>
      <c r="X792" s="465"/>
      <c r="Y792" s="465"/>
      <c r="Z792" s="465"/>
      <c r="AA792" s="465"/>
      <c r="AB792" s="465"/>
      <c r="AC792" s="465"/>
      <c r="AD792" s="465"/>
      <c r="AE792" s="465"/>
      <c r="AF792" s="465"/>
      <c r="AG792" s="465"/>
      <c r="AH792" s="465"/>
      <c r="AI792" s="465"/>
      <c r="AJ792" s="465"/>
      <c r="AK792" s="465"/>
      <c r="AL792" s="465"/>
      <c r="AM792" s="465"/>
      <c r="AN792" s="465"/>
      <c r="AO792" s="465"/>
      <c r="AP792" s="460"/>
      <c r="AQ792" s="441"/>
      <c r="AR792" s="429"/>
      <c r="AS792" s="429"/>
      <c r="AT792" s="429"/>
    </row>
    <row r="793" spans="1:46" hidden="1" outlineLevel="3" x14ac:dyDescent="0.3">
      <c r="A793" s="429"/>
      <c r="B793" s="438"/>
      <c r="C793" s="431">
        <f t="shared" si="229"/>
        <v>4</v>
      </c>
      <c r="D793" s="460"/>
      <c r="E793" s="635">
        <f>E792</f>
        <v>7</v>
      </c>
      <c r="F793" s="512" t="b">
        <f t="shared" si="227"/>
        <v>1</v>
      </c>
      <c r="G793" s="460"/>
      <c r="H793" s="911"/>
      <c r="I793" s="912"/>
      <c r="J793" s="636" t="s">
        <v>783</v>
      </c>
      <c r="K793" s="637" t="str">
        <f t="shared" si="228"/>
        <v>-</v>
      </c>
      <c r="L793" s="638" t="s">
        <v>784</v>
      </c>
      <c r="M793" s="638" t="s">
        <v>784</v>
      </c>
      <c r="N793" s="638" t="s">
        <v>784</v>
      </c>
      <c r="O793" s="638" t="s">
        <v>784</v>
      </c>
      <c r="P793" s="638" t="s">
        <v>784</v>
      </c>
      <c r="Q793" s="638" t="s">
        <v>784</v>
      </c>
      <c r="R793" s="638" t="s">
        <v>784</v>
      </c>
      <c r="S793" s="638" t="s">
        <v>784</v>
      </c>
      <c r="T793" s="638" t="s">
        <v>784</v>
      </c>
      <c r="U793" s="638" t="s">
        <v>784</v>
      </c>
      <c r="V793" s="638" t="s">
        <v>784</v>
      </c>
      <c r="W793" s="465"/>
      <c r="X793" s="465"/>
      <c r="Y793" s="465"/>
      <c r="Z793" s="465"/>
      <c r="AA793" s="465"/>
      <c r="AB793" s="465"/>
      <c r="AC793" s="465"/>
      <c r="AD793" s="465"/>
      <c r="AE793" s="465"/>
      <c r="AF793" s="465"/>
      <c r="AG793" s="465"/>
      <c r="AH793" s="465"/>
      <c r="AI793" s="465"/>
      <c r="AJ793" s="465"/>
      <c r="AK793" s="465"/>
      <c r="AL793" s="465"/>
      <c r="AM793" s="465"/>
      <c r="AN793" s="465"/>
      <c r="AO793" s="465"/>
      <c r="AP793" s="460"/>
      <c r="AQ793" s="441"/>
      <c r="AR793" s="429"/>
      <c r="AS793" s="429"/>
      <c r="AT793" s="429"/>
    </row>
    <row r="794" spans="1:46" hidden="1" outlineLevel="3" x14ac:dyDescent="0.3">
      <c r="A794" s="429"/>
      <c r="B794" s="438"/>
      <c r="C794" s="431">
        <f t="shared" si="229"/>
        <v>4</v>
      </c>
      <c r="D794" s="460"/>
      <c r="E794" s="635">
        <f>E793</f>
        <v>7</v>
      </c>
      <c r="F794" s="512" t="b">
        <f t="shared" si="227"/>
        <v>1</v>
      </c>
      <c r="G794" s="460"/>
      <c r="H794" s="913"/>
      <c r="I794" s="914"/>
      <c r="J794" s="621" t="s">
        <v>785</v>
      </c>
      <c r="K794" s="639" t="str">
        <f t="shared" si="228"/>
        <v>-</v>
      </c>
      <c r="L794" s="636" t="s">
        <v>780</v>
      </c>
      <c r="M794" s="636" t="s">
        <v>780</v>
      </c>
      <c r="N794" s="636" t="s">
        <v>780</v>
      </c>
      <c r="O794" s="636" t="s">
        <v>780</v>
      </c>
      <c r="P794" s="636" t="s">
        <v>780</v>
      </c>
      <c r="Q794" s="636" t="s">
        <v>780</v>
      </c>
      <c r="R794" s="636" t="s">
        <v>780</v>
      </c>
      <c r="S794" s="636" t="s">
        <v>780</v>
      </c>
      <c r="T794" s="636" t="s">
        <v>780</v>
      </c>
      <c r="U794" s="640" t="s">
        <v>780</v>
      </c>
      <c r="V794" s="640" t="s">
        <v>780</v>
      </c>
      <c r="W794" s="465"/>
      <c r="X794" s="465"/>
      <c r="Y794" s="465"/>
      <c r="Z794" s="465"/>
      <c r="AA794" s="465"/>
      <c r="AB794" s="465"/>
      <c r="AC794" s="465"/>
      <c r="AD794" s="465"/>
      <c r="AE794" s="465"/>
      <c r="AF794" s="465"/>
      <c r="AG794" s="465"/>
      <c r="AH794" s="465"/>
      <c r="AI794" s="465"/>
      <c r="AJ794" s="465"/>
      <c r="AK794" s="465"/>
      <c r="AL794" s="465"/>
      <c r="AM794" s="465"/>
      <c r="AN794" s="465"/>
      <c r="AO794" s="465"/>
      <c r="AP794" s="460"/>
      <c r="AQ794" s="441"/>
      <c r="AR794" s="429"/>
      <c r="AS794" s="429"/>
      <c r="AT794" s="429"/>
    </row>
    <row r="795" spans="1:46" hidden="1" outlineLevel="3" x14ac:dyDescent="0.3">
      <c r="A795" s="429"/>
      <c r="B795" s="438"/>
      <c r="C795" s="431">
        <f t="shared" si="229"/>
        <v>4</v>
      </c>
      <c r="D795" s="460"/>
      <c r="E795" s="518">
        <v>8</v>
      </c>
      <c r="F795" s="512" t="b">
        <f t="shared" ref="F795:F826" si="230">COUNTIFS($L795:$V795,"-")&lt;&gt;COUNTA($L795:$V795)</f>
        <v>1</v>
      </c>
      <c r="G795" s="460"/>
      <c r="H795" s="632" t="s">
        <v>797</v>
      </c>
      <c r="I795" s="632"/>
      <c r="J795" s="613" t="s">
        <v>779</v>
      </c>
      <c r="K795" s="633" t="str">
        <f t="shared" ref="K795:K826" si="231">IFERROR(DATE(2019,1,($L795-1)*7+1),"-")</f>
        <v>-</v>
      </c>
      <c r="L795" s="634" t="s">
        <v>780</v>
      </c>
      <c r="M795" s="634" t="s">
        <v>780</v>
      </c>
      <c r="N795" s="634" t="s">
        <v>780</v>
      </c>
      <c r="O795" s="634" t="s">
        <v>780</v>
      </c>
      <c r="P795" s="634" t="s">
        <v>780</v>
      </c>
      <c r="Q795" s="634" t="s">
        <v>780</v>
      </c>
      <c r="R795" s="634" t="s">
        <v>780</v>
      </c>
      <c r="S795" s="634" t="s">
        <v>780</v>
      </c>
      <c r="T795" s="634" t="s">
        <v>780</v>
      </c>
      <c r="U795" s="634" t="s">
        <v>780</v>
      </c>
      <c r="V795" s="634" t="s">
        <v>780</v>
      </c>
      <c r="W795" s="465"/>
      <c r="X795" s="465"/>
      <c r="Y795" s="465"/>
      <c r="Z795" s="465"/>
      <c r="AA795" s="465"/>
      <c r="AB795" s="465"/>
      <c r="AC795" s="465"/>
      <c r="AD795" s="465"/>
      <c r="AE795" s="465"/>
      <c r="AF795" s="465"/>
      <c r="AG795" s="465"/>
      <c r="AH795" s="465"/>
      <c r="AI795" s="465"/>
      <c r="AJ795" s="465"/>
      <c r="AK795" s="465"/>
      <c r="AL795" s="465"/>
      <c r="AM795" s="465"/>
      <c r="AN795" s="465"/>
      <c r="AO795" s="465"/>
      <c r="AP795" s="460"/>
      <c r="AQ795" s="441"/>
      <c r="AR795" s="429"/>
      <c r="AS795" s="429"/>
      <c r="AT795" s="429"/>
    </row>
    <row r="796" spans="1:46" ht="15" hidden="1" customHeight="1" outlineLevel="3" x14ac:dyDescent="0.3">
      <c r="A796" s="429"/>
      <c r="B796" s="438"/>
      <c r="C796" s="431">
        <f t="shared" si="229"/>
        <v>4</v>
      </c>
      <c r="D796" s="460"/>
      <c r="E796" s="635">
        <f>E795</f>
        <v>8</v>
      </c>
      <c r="F796" s="512" t="b">
        <f t="shared" si="230"/>
        <v>1</v>
      </c>
      <c r="G796" s="460"/>
      <c r="H796" s="909" t="s">
        <v>798</v>
      </c>
      <c r="I796" s="910"/>
      <c r="J796" s="636" t="s">
        <v>782</v>
      </c>
      <c r="K796" s="637" t="str">
        <f t="shared" si="231"/>
        <v>-</v>
      </c>
      <c r="L796" s="638" t="s">
        <v>780</v>
      </c>
      <c r="M796" s="638" t="s">
        <v>780</v>
      </c>
      <c r="N796" s="638" t="s">
        <v>780</v>
      </c>
      <c r="O796" s="638" t="s">
        <v>780</v>
      </c>
      <c r="P796" s="638" t="s">
        <v>780</v>
      </c>
      <c r="Q796" s="508">
        <v>0</v>
      </c>
      <c r="R796" s="638" t="s">
        <v>780</v>
      </c>
      <c r="S796" s="508" t="b">
        <v>1</v>
      </c>
      <c r="T796" s="638" t="s">
        <v>780</v>
      </c>
      <c r="U796" s="638" t="s">
        <v>780</v>
      </c>
      <c r="V796" s="638" t="s">
        <v>780</v>
      </c>
      <c r="W796" s="465"/>
      <c r="X796" s="465"/>
      <c r="Y796" s="465"/>
      <c r="Z796" s="465"/>
      <c r="AA796" s="465"/>
      <c r="AB796" s="465"/>
      <c r="AC796" s="465"/>
      <c r="AD796" s="465"/>
      <c r="AE796" s="465"/>
      <c r="AF796" s="465"/>
      <c r="AG796" s="465"/>
      <c r="AH796" s="465"/>
      <c r="AI796" s="465"/>
      <c r="AJ796" s="465"/>
      <c r="AK796" s="465"/>
      <c r="AL796" s="465"/>
      <c r="AM796" s="465"/>
      <c r="AN796" s="465"/>
      <c r="AO796" s="465"/>
      <c r="AP796" s="460"/>
      <c r="AQ796" s="441"/>
      <c r="AR796" s="429"/>
      <c r="AS796" s="429"/>
      <c r="AT796" s="429"/>
    </row>
    <row r="797" spans="1:46" hidden="1" outlineLevel="3" x14ac:dyDescent="0.3">
      <c r="A797" s="429"/>
      <c r="B797" s="438"/>
      <c r="C797" s="431">
        <f t="shared" si="229"/>
        <v>4</v>
      </c>
      <c r="D797" s="460"/>
      <c r="E797" s="635">
        <f>E796</f>
        <v>8</v>
      </c>
      <c r="F797" s="512" t="b">
        <f t="shared" si="230"/>
        <v>1</v>
      </c>
      <c r="G797" s="460"/>
      <c r="H797" s="911"/>
      <c r="I797" s="912"/>
      <c r="J797" s="636" t="s">
        <v>783</v>
      </c>
      <c r="K797" s="637" t="str">
        <f t="shared" si="231"/>
        <v>-</v>
      </c>
      <c r="L797" s="638" t="s">
        <v>784</v>
      </c>
      <c r="M797" s="638" t="s">
        <v>784</v>
      </c>
      <c r="N797" s="638" t="s">
        <v>784</v>
      </c>
      <c r="O797" s="638" t="s">
        <v>784</v>
      </c>
      <c r="P797" s="638" t="s">
        <v>784</v>
      </c>
      <c r="Q797" s="638" t="s">
        <v>784</v>
      </c>
      <c r="R797" s="638" t="s">
        <v>784</v>
      </c>
      <c r="S797" s="638" t="s">
        <v>784</v>
      </c>
      <c r="T797" s="638" t="s">
        <v>784</v>
      </c>
      <c r="U797" s="638" t="s">
        <v>784</v>
      </c>
      <c r="V797" s="638" t="s">
        <v>784</v>
      </c>
      <c r="W797" s="465"/>
      <c r="X797" s="465"/>
      <c r="Y797" s="465"/>
      <c r="Z797" s="465"/>
      <c r="AA797" s="465"/>
      <c r="AB797" s="465"/>
      <c r="AC797" s="465"/>
      <c r="AD797" s="465"/>
      <c r="AE797" s="465"/>
      <c r="AF797" s="465"/>
      <c r="AG797" s="465"/>
      <c r="AH797" s="465"/>
      <c r="AI797" s="465"/>
      <c r="AJ797" s="465"/>
      <c r="AK797" s="465"/>
      <c r="AL797" s="465"/>
      <c r="AM797" s="465"/>
      <c r="AN797" s="465"/>
      <c r="AO797" s="465"/>
      <c r="AP797" s="460"/>
      <c r="AQ797" s="441"/>
      <c r="AR797" s="429"/>
      <c r="AS797" s="429"/>
      <c r="AT797" s="429"/>
    </row>
    <row r="798" spans="1:46" hidden="1" outlineLevel="3" x14ac:dyDescent="0.3">
      <c r="A798" s="429"/>
      <c r="B798" s="438"/>
      <c r="C798" s="431">
        <f t="shared" si="229"/>
        <v>4</v>
      </c>
      <c r="D798" s="460"/>
      <c r="E798" s="635">
        <f>E797</f>
        <v>8</v>
      </c>
      <c r="F798" s="512" t="b">
        <f t="shared" si="230"/>
        <v>1</v>
      </c>
      <c r="G798" s="460"/>
      <c r="H798" s="913"/>
      <c r="I798" s="914"/>
      <c r="J798" s="621" t="s">
        <v>785</v>
      </c>
      <c r="K798" s="639" t="str">
        <f t="shared" si="231"/>
        <v>-</v>
      </c>
      <c r="L798" s="636" t="s">
        <v>780</v>
      </c>
      <c r="M798" s="636" t="s">
        <v>780</v>
      </c>
      <c r="N798" s="636" t="s">
        <v>780</v>
      </c>
      <c r="O798" s="636" t="s">
        <v>780</v>
      </c>
      <c r="P798" s="636" t="s">
        <v>780</v>
      </c>
      <c r="Q798" s="636" t="s">
        <v>780</v>
      </c>
      <c r="R798" s="636" t="s">
        <v>780</v>
      </c>
      <c r="S798" s="636" t="s">
        <v>780</v>
      </c>
      <c r="T798" s="636" t="s">
        <v>780</v>
      </c>
      <c r="U798" s="640" t="s">
        <v>780</v>
      </c>
      <c r="V798" s="640" t="s">
        <v>780</v>
      </c>
      <c r="W798" s="465"/>
      <c r="X798" s="465"/>
      <c r="Y798" s="465"/>
      <c r="Z798" s="465"/>
      <c r="AA798" s="465"/>
      <c r="AB798" s="465"/>
      <c r="AC798" s="465"/>
      <c r="AD798" s="465"/>
      <c r="AE798" s="465"/>
      <c r="AF798" s="465"/>
      <c r="AG798" s="465"/>
      <c r="AH798" s="465"/>
      <c r="AI798" s="465"/>
      <c r="AJ798" s="465"/>
      <c r="AK798" s="465"/>
      <c r="AL798" s="465"/>
      <c r="AM798" s="465"/>
      <c r="AN798" s="465"/>
      <c r="AO798" s="465"/>
      <c r="AP798" s="460"/>
      <c r="AQ798" s="441"/>
      <c r="AR798" s="429"/>
      <c r="AS798" s="429"/>
      <c r="AT798" s="429"/>
    </row>
    <row r="799" spans="1:46" hidden="1" outlineLevel="3" x14ac:dyDescent="0.3">
      <c r="A799" s="429"/>
      <c r="B799" s="438"/>
      <c r="C799" s="431">
        <f t="shared" ref="C799:C830" si="232">INT($C$751)+3</f>
        <v>4</v>
      </c>
      <c r="D799" s="460"/>
      <c r="E799" s="518">
        <v>9</v>
      </c>
      <c r="F799" s="512" t="b">
        <f t="shared" si="230"/>
        <v>1</v>
      </c>
      <c r="G799" s="460"/>
      <c r="H799" s="632" t="s">
        <v>799</v>
      </c>
      <c r="I799" s="632"/>
      <c r="J799" s="613" t="s">
        <v>779</v>
      </c>
      <c r="K799" s="633" t="str">
        <f t="shared" si="231"/>
        <v>-</v>
      </c>
      <c r="L799" s="634" t="s">
        <v>780</v>
      </c>
      <c r="M799" s="634" t="s">
        <v>780</v>
      </c>
      <c r="N799" s="634" t="s">
        <v>780</v>
      </c>
      <c r="O799" s="634" t="s">
        <v>780</v>
      </c>
      <c r="P799" s="634" t="s">
        <v>780</v>
      </c>
      <c r="Q799" s="634" t="s">
        <v>780</v>
      </c>
      <c r="R799" s="634" t="s">
        <v>780</v>
      </c>
      <c r="S799" s="634" t="s">
        <v>780</v>
      </c>
      <c r="T799" s="634" t="s">
        <v>780</v>
      </c>
      <c r="U799" s="634" t="s">
        <v>780</v>
      </c>
      <c r="V799" s="634" t="s">
        <v>780</v>
      </c>
      <c r="W799" s="465"/>
      <c r="X799" s="465"/>
      <c r="Y799" s="465"/>
      <c r="Z799" s="465"/>
      <c r="AA799" s="465"/>
      <c r="AB799" s="465"/>
      <c r="AC799" s="465"/>
      <c r="AD799" s="465"/>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3" x14ac:dyDescent="0.3">
      <c r="A800" s="429"/>
      <c r="B800" s="438"/>
      <c r="C800" s="431">
        <f t="shared" si="232"/>
        <v>4</v>
      </c>
      <c r="D800" s="460"/>
      <c r="E800" s="635">
        <f>E799</f>
        <v>9</v>
      </c>
      <c r="F800" s="512" t="b">
        <f t="shared" si="230"/>
        <v>1</v>
      </c>
      <c r="G800" s="460"/>
      <c r="H800" s="909" t="s">
        <v>800</v>
      </c>
      <c r="I800" s="910"/>
      <c r="J800" s="636" t="s">
        <v>782</v>
      </c>
      <c r="K800" s="637" t="str">
        <f t="shared" si="231"/>
        <v>-</v>
      </c>
      <c r="L800" s="638" t="s">
        <v>780</v>
      </c>
      <c r="M800" s="638" t="s">
        <v>780</v>
      </c>
      <c r="N800" s="638" t="s">
        <v>780</v>
      </c>
      <c r="O800" s="638" t="s">
        <v>780</v>
      </c>
      <c r="P800" s="638" t="s">
        <v>780</v>
      </c>
      <c r="Q800" s="643">
        <f>INT($I$358/7)</f>
        <v>5</v>
      </c>
      <c r="R800" s="638" t="s">
        <v>780</v>
      </c>
      <c r="S800" s="508" t="b">
        <v>1</v>
      </c>
      <c r="T800" s="638" t="s">
        <v>780</v>
      </c>
      <c r="U800" s="638" t="s">
        <v>780</v>
      </c>
      <c r="V800" s="638" t="s">
        <v>780</v>
      </c>
      <c r="W800" s="465"/>
      <c r="X800" s="465"/>
      <c r="Y800" s="465"/>
      <c r="Z800" s="465"/>
      <c r="AA800" s="465"/>
      <c r="AB800" s="465"/>
      <c r="AC800" s="465"/>
      <c r="AD800" s="465"/>
      <c r="AE800" s="465"/>
      <c r="AF800" s="465"/>
      <c r="AG800" s="465"/>
      <c r="AH800" s="465"/>
      <c r="AI800" s="465"/>
      <c r="AJ800" s="465"/>
      <c r="AK800" s="465"/>
      <c r="AL800" s="465"/>
      <c r="AM800" s="465"/>
      <c r="AN800" s="465"/>
      <c r="AO800" s="465"/>
      <c r="AP800" s="460"/>
      <c r="AQ800" s="441"/>
      <c r="AR800" s="429"/>
      <c r="AS800" s="429"/>
      <c r="AT800" s="429"/>
    </row>
    <row r="801" spans="1:46" hidden="1" outlineLevel="3" x14ac:dyDescent="0.3">
      <c r="A801" s="429"/>
      <c r="B801" s="438"/>
      <c r="C801" s="431">
        <f t="shared" si="232"/>
        <v>4</v>
      </c>
      <c r="D801" s="460"/>
      <c r="E801" s="635">
        <f>E800</f>
        <v>9</v>
      </c>
      <c r="F801" s="512" t="b">
        <f t="shared" si="230"/>
        <v>1</v>
      </c>
      <c r="G801" s="460"/>
      <c r="H801" s="911"/>
      <c r="I801" s="912"/>
      <c r="J801" s="636" t="s">
        <v>783</v>
      </c>
      <c r="K801" s="637" t="str">
        <f t="shared" si="231"/>
        <v>-</v>
      </c>
      <c r="L801" s="638" t="s">
        <v>784</v>
      </c>
      <c r="M801" s="638" t="s">
        <v>784</v>
      </c>
      <c r="N801" s="638" t="s">
        <v>784</v>
      </c>
      <c r="O801" s="638" t="s">
        <v>784</v>
      </c>
      <c r="P801" s="638" t="s">
        <v>784</v>
      </c>
      <c r="Q801" s="638" t="s">
        <v>784</v>
      </c>
      <c r="R801" s="638" t="s">
        <v>784</v>
      </c>
      <c r="S801" s="638" t="s">
        <v>784</v>
      </c>
      <c r="T801" s="638" t="s">
        <v>784</v>
      </c>
      <c r="U801" s="638" t="s">
        <v>784</v>
      </c>
      <c r="V801" s="638" t="s">
        <v>784</v>
      </c>
      <c r="W801" s="465"/>
      <c r="X801" s="465"/>
      <c r="Y801" s="465"/>
      <c r="Z801" s="465"/>
      <c r="AA801" s="465"/>
      <c r="AB801" s="465"/>
      <c r="AC801" s="465"/>
      <c r="AD801" s="465"/>
      <c r="AE801" s="465"/>
      <c r="AF801" s="465"/>
      <c r="AG801" s="465"/>
      <c r="AH801" s="465"/>
      <c r="AI801" s="465"/>
      <c r="AJ801" s="465"/>
      <c r="AK801" s="465"/>
      <c r="AL801" s="465"/>
      <c r="AM801" s="465"/>
      <c r="AN801" s="465"/>
      <c r="AO801" s="465"/>
      <c r="AP801" s="460"/>
      <c r="AQ801" s="441"/>
      <c r="AR801" s="429"/>
      <c r="AS801" s="429"/>
      <c r="AT801" s="429"/>
    </row>
    <row r="802" spans="1:46" hidden="1" outlineLevel="3" x14ac:dyDescent="0.3">
      <c r="A802" s="429"/>
      <c r="B802" s="438"/>
      <c r="C802" s="431">
        <f t="shared" si="232"/>
        <v>4</v>
      </c>
      <c r="D802" s="460"/>
      <c r="E802" s="635">
        <f>E801</f>
        <v>9</v>
      </c>
      <c r="F802" s="512" t="b">
        <f t="shared" si="230"/>
        <v>1</v>
      </c>
      <c r="G802" s="460"/>
      <c r="H802" s="913"/>
      <c r="I802" s="914"/>
      <c r="J802" s="621" t="s">
        <v>785</v>
      </c>
      <c r="K802" s="639" t="str">
        <f t="shared" si="231"/>
        <v>-</v>
      </c>
      <c r="L802" s="636" t="s">
        <v>780</v>
      </c>
      <c r="M802" s="636" t="s">
        <v>780</v>
      </c>
      <c r="N802" s="636" t="s">
        <v>780</v>
      </c>
      <c r="O802" s="636" t="s">
        <v>780</v>
      </c>
      <c r="P802" s="636" t="s">
        <v>780</v>
      </c>
      <c r="Q802" s="636" t="s">
        <v>780</v>
      </c>
      <c r="R802" s="636" t="s">
        <v>780</v>
      </c>
      <c r="S802" s="636" t="s">
        <v>780</v>
      </c>
      <c r="T802" s="636" t="s">
        <v>780</v>
      </c>
      <c r="U802" s="640" t="s">
        <v>780</v>
      </c>
      <c r="V802" s="640" t="s">
        <v>780</v>
      </c>
      <c r="W802" s="465"/>
      <c r="X802" s="465"/>
      <c r="Y802" s="465"/>
      <c r="Z802" s="465"/>
      <c r="AA802" s="465"/>
      <c r="AB802" s="465"/>
      <c r="AC802" s="465"/>
      <c r="AD802" s="465"/>
      <c r="AE802" s="465"/>
      <c r="AF802" s="465"/>
      <c r="AG802" s="465"/>
      <c r="AH802" s="465"/>
      <c r="AI802" s="465"/>
      <c r="AJ802" s="465"/>
      <c r="AK802" s="465"/>
      <c r="AL802" s="465"/>
      <c r="AM802" s="465"/>
      <c r="AN802" s="465"/>
      <c r="AO802" s="465"/>
      <c r="AP802" s="460"/>
      <c r="AQ802" s="441"/>
      <c r="AR802" s="429"/>
      <c r="AS802" s="429"/>
      <c r="AT802" s="429"/>
    </row>
    <row r="803" spans="1:46" hidden="1" outlineLevel="3" x14ac:dyDescent="0.3">
      <c r="A803" s="429"/>
      <c r="B803" s="438"/>
      <c r="C803" s="431">
        <f t="shared" si="232"/>
        <v>4</v>
      </c>
      <c r="D803" s="460"/>
      <c r="E803" s="518">
        <v>10</v>
      </c>
      <c r="F803" s="512" t="b">
        <f t="shared" si="230"/>
        <v>1</v>
      </c>
      <c r="G803" s="460"/>
      <c r="H803" s="632" t="s">
        <v>801</v>
      </c>
      <c r="I803" s="632"/>
      <c r="J803" s="613" t="s">
        <v>779</v>
      </c>
      <c r="K803" s="633" t="str">
        <f t="shared" si="231"/>
        <v>-</v>
      </c>
      <c r="L803" s="634" t="s">
        <v>780</v>
      </c>
      <c r="M803" s="634" t="s">
        <v>780</v>
      </c>
      <c r="N803" s="634" t="s">
        <v>780</v>
      </c>
      <c r="O803" s="634" t="s">
        <v>780</v>
      </c>
      <c r="P803" s="634" t="s">
        <v>780</v>
      </c>
      <c r="Q803" s="634" t="s">
        <v>780</v>
      </c>
      <c r="R803" s="634" t="s">
        <v>780</v>
      </c>
      <c r="S803" s="634" t="s">
        <v>780</v>
      </c>
      <c r="T803" s="634" t="s">
        <v>780</v>
      </c>
      <c r="U803" s="634" t="s">
        <v>780</v>
      </c>
      <c r="V803" s="634" t="s">
        <v>780</v>
      </c>
      <c r="W803" s="465"/>
      <c r="X803" s="465"/>
      <c r="Y803" s="465"/>
      <c r="Z803" s="465"/>
      <c r="AA803" s="465"/>
      <c r="AB803" s="465"/>
      <c r="AC803" s="465"/>
      <c r="AD803" s="465"/>
      <c r="AE803" s="465"/>
      <c r="AF803" s="465"/>
      <c r="AG803" s="465"/>
      <c r="AH803" s="465"/>
      <c r="AI803" s="465"/>
      <c r="AJ803" s="465"/>
      <c r="AK803" s="465"/>
      <c r="AL803" s="465"/>
      <c r="AM803" s="465"/>
      <c r="AN803" s="465"/>
      <c r="AO803" s="465"/>
      <c r="AP803" s="460"/>
      <c r="AQ803" s="441"/>
      <c r="AR803" s="429"/>
      <c r="AS803" s="429"/>
      <c r="AT803" s="429"/>
    </row>
    <row r="804" spans="1:46" ht="15" hidden="1" customHeight="1" outlineLevel="3" x14ac:dyDescent="0.3">
      <c r="A804" s="429"/>
      <c r="B804" s="438"/>
      <c r="C804" s="431">
        <f t="shared" si="232"/>
        <v>4</v>
      </c>
      <c r="D804" s="460"/>
      <c r="E804" s="635">
        <f>E803</f>
        <v>10</v>
      </c>
      <c r="F804" s="512" t="b">
        <f t="shared" si="230"/>
        <v>1</v>
      </c>
      <c r="G804" s="460"/>
      <c r="H804" s="909" t="s">
        <v>802</v>
      </c>
      <c r="I804" s="910"/>
      <c r="J804" s="636" t="s">
        <v>782</v>
      </c>
      <c r="K804" s="637" t="str">
        <f t="shared" si="231"/>
        <v>-</v>
      </c>
      <c r="L804" s="638" t="s">
        <v>780</v>
      </c>
      <c r="M804" s="638" t="s">
        <v>780</v>
      </c>
      <c r="N804" s="638" t="s">
        <v>780</v>
      </c>
      <c r="O804" s="638" t="s">
        <v>780</v>
      </c>
      <c r="P804" s="638" t="s">
        <v>780</v>
      </c>
      <c r="Q804" s="643">
        <f>INT($I$359/7)</f>
        <v>7</v>
      </c>
      <c r="R804" s="638" t="s">
        <v>780</v>
      </c>
      <c r="S804" s="508" t="b">
        <v>1</v>
      </c>
      <c r="T804" s="638" t="s">
        <v>780</v>
      </c>
      <c r="U804" s="638" t="s">
        <v>780</v>
      </c>
      <c r="V804" s="638" t="s">
        <v>780</v>
      </c>
      <c r="W804" s="465"/>
      <c r="X804" s="465"/>
      <c r="Y804" s="465"/>
      <c r="Z804" s="465"/>
      <c r="AA804" s="465"/>
      <c r="AB804" s="465"/>
      <c r="AC804" s="465"/>
      <c r="AD804" s="465"/>
      <c r="AE804" s="465"/>
      <c r="AF804" s="465"/>
      <c r="AG804" s="465"/>
      <c r="AH804" s="465"/>
      <c r="AI804" s="465"/>
      <c r="AJ804" s="465"/>
      <c r="AK804" s="465"/>
      <c r="AL804" s="465"/>
      <c r="AM804" s="465"/>
      <c r="AN804" s="465"/>
      <c r="AO804" s="465"/>
      <c r="AP804" s="460"/>
      <c r="AQ804" s="441"/>
      <c r="AR804" s="429"/>
      <c r="AS804" s="429"/>
      <c r="AT804" s="429"/>
    </row>
    <row r="805" spans="1:46" hidden="1" outlineLevel="3" x14ac:dyDescent="0.3">
      <c r="A805" s="429"/>
      <c r="B805" s="438"/>
      <c r="C805" s="431">
        <f t="shared" si="232"/>
        <v>4</v>
      </c>
      <c r="D805" s="460"/>
      <c r="E805" s="635">
        <f>E804</f>
        <v>10</v>
      </c>
      <c r="F805" s="512" t="b">
        <f t="shared" si="230"/>
        <v>1</v>
      </c>
      <c r="G805" s="460"/>
      <c r="H805" s="911"/>
      <c r="I805" s="912"/>
      <c r="J805" s="636" t="s">
        <v>783</v>
      </c>
      <c r="K805" s="637" t="str">
        <f t="shared" si="231"/>
        <v>-</v>
      </c>
      <c r="L805" s="638" t="s">
        <v>784</v>
      </c>
      <c r="M805" s="638" t="s">
        <v>784</v>
      </c>
      <c r="N805" s="638" t="s">
        <v>784</v>
      </c>
      <c r="O805" s="638" t="s">
        <v>784</v>
      </c>
      <c r="P805" s="638" t="s">
        <v>784</v>
      </c>
      <c r="Q805" s="638" t="s">
        <v>784</v>
      </c>
      <c r="R805" s="638" t="s">
        <v>784</v>
      </c>
      <c r="S805" s="638" t="s">
        <v>784</v>
      </c>
      <c r="T805" s="638" t="s">
        <v>784</v>
      </c>
      <c r="U805" s="638" t="s">
        <v>784</v>
      </c>
      <c r="V805" s="638" t="s">
        <v>784</v>
      </c>
      <c r="W805" s="465"/>
      <c r="X805" s="465"/>
      <c r="Y805" s="465"/>
      <c r="Z805" s="465"/>
      <c r="AA805" s="465"/>
      <c r="AB805" s="465"/>
      <c r="AC805" s="465"/>
      <c r="AD805" s="465"/>
      <c r="AE805" s="465"/>
      <c r="AF805" s="465"/>
      <c r="AG805" s="465"/>
      <c r="AH805" s="465"/>
      <c r="AI805" s="465"/>
      <c r="AJ805" s="465"/>
      <c r="AK805" s="465"/>
      <c r="AL805" s="465"/>
      <c r="AM805" s="465"/>
      <c r="AN805" s="465"/>
      <c r="AO805" s="465"/>
      <c r="AP805" s="460"/>
      <c r="AQ805" s="441"/>
      <c r="AR805" s="429"/>
      <c r="AS805" s="429"/>
      <c r="AT805" s="429"/>
    </row>
    <row r="806" spans="1:46" hidden="1" outlineLevel="3" x14ac:dyDescent="0.3">
      <c r="A806" s="429"/>
      <c r="B806" s="438"/>
      <c r="C806" s="431">
        <f t="shared" si="232"/>
        <v>4</v>
      </c>
      <c r="D806" s="460"/>
      <c r="E806" s="635">
        <f>E805</f>
        <v>10</v>
      </c>
      <c r="F806" s="512" t="b">
        <f t="shared" si="230"/>
        <v>1</v>
      </c>
      <c r="G806" s="460"/>
      <c r="H806" s="913"/>
      <c r="I806" s="914"/>
      <c r="J806" s="621" t="s">
        <v>785</v>
      </c>
      <c r="K806" s="639" t="str">
        <f t="shared" si="231"/>
        <v>-</v>
      </c>
      <c r="L806" s="636" t="s">
        <v>780</v>
      </c>
      <c r="M806" s="636" t="s">
        <v>780</v>
      </c>
      <c r="N806" s="636" t="s">
        <v>780</v>
      </c>
      <c r="O806" s="636" t="s">
        <v>780</v>
      </c>
      <c r="P806" s="636" t="s">
        <v>780</v>
      </c>
      <c r="Q806" s="636" t="s">
        <v>780</v>
      </c>
      <c r="R806" s="636" t="s">
        <v>780</v>
      </c>
      <c r="S806" s="636" t="s">
        <v>780</v>
      </c>
      <c r="T806" s="636" t="s">
        <v>780</v>
      </c>
      <c r="U806" s="640" t="s">
        <v>780</v>
      </c>
      <c r="V806" s="640" t="s">
        <v>780</v>
      </c>
      <c r="W806" s="465"/>
      <c r="X806" s="465"/>
      <c r="Y806" s="465"/>
      <c r="Z806" s="465"/>
      <c r="AA806" s="465"/>
      <c r="AB806" s="465"/>
      <c r="AC806" s="465"/>
      <c r="AD806" s="465"/>
      <c r="AE806" s="465"/>
      <c r="AF806" s="465"/>
      <c r="AG806" s="465"/>
      <c r="AH806" s="465"/>
      <c r="AI806" s="465"/>
      <c r="AJ806" s="465"/>
      <c r="AK806" s="465"/>
      <c r="AL806" s="465"/>
      <c r="AM806" s="465"/>
      <c r="AN806" s="465"/>
      <c r="AO806" s="465"/>
      <c r="AP806" s="460"/>
      <c r="AQ806" s="441"/>
      <c r="AR806" s="429"/>
      <c r="AS806" s="429"/>
      <c r="AT806" s="429"/>
    </row>
    <row r="807" spans="1:46" hidden="1" outlineLevel="3" x14ac:dyDescent="0.3">
      <c r="A807" s="429"/>
      <c r="B807" s="438"/>
      <c r="C807" s="431">
        <f t="shared" si="232"/>
        <v>4</v>
      </c>
      <c r="D807" s="460"/>
      <c r="E807" s="518">
        <v>11</v>
      </c>
      <c r="F807" s="512" t="b">
        <f t="shared" si="230"/>
        <v>1</v>
      </c>
      <c r="G807" s="460"/>
      <c r="H807" s="632" t="s">
        <v>803</v>
      </c>
      <c r="I807" s="632"/>
      <c r="J807" s="613" t="s">
        <v>779</v>
      </c>
      <c r="K807" s="633" t="str">
        <f t="shared" si="231"/>
        <v>-</v>
      </c>
      <c r="L807" s="634" t="s">
        <v>780</v>
      </c>
      <c r="M807" s="634" t="s">
        <v>780</v>
      </c>
      <c r="N807" s="634" t="s">
        <v>780</v>
      </c>
      <c r="O807" s="634" t="s">
        <v>780</v>
      </c>
      <c r="P807" s="634" t="s">
        <v>780</v>
      </c>
      <c r="Q807" s="634" t="s">
        <v>780</v>
      </c>
      <c r="R807" s="634" t="s">
        <v>780</v>
      </c>
      <c r="S807" s="634" t="s">
        <v>780</v>
      </c>
      <c r="T807" s="634" t="s">
        <v>780</v>
      </c>
      <c r="U807" s="634" t="s">
        <v>780</v>
      </c>
      <c r="V807" s="634" t="s">
        <v>780</v>
      </c>
      <c r="W807" s="465"/>
      <c r="X807" s="465"/>
      <c r="Y807" s="465"/>
      <c r="Z807" s="465"/>
      <c r="AA807" s="465"/>
      <c r="AB807" s="465"/>
      <c r="AC807" s="465"/>
      <c r="AD807" s="465"/>
      <c r="AE807" s="465"/>
      <c r="AF807" s="465"/>
      <c r="AG807" s="465"/>
      <c r="AH807" s="465"/>
      <c r="AI807" s="465"/>
      <c r="AJ807" s="465"/>
      <c r="AK807" s="465"/>
      <c r="AL807" s="465"/>
      <c r="AM807" s="465"/>
      <c r="AN807" s="465"/>
      <c r="AO807" s="465"/>
      <c r="AP807" s="460"/>
      <c r="AQ807" s="441"/>
      <c r="AR807" s="429"/>
      <c r="AS807" s="429"/>
      <c r="AT807" s="429"/>
    </row>
    <row r="808" spans="1:46" ht="15" hidden="1" customHeight="1" outlineLevel="3" x14ac:dyDescent="0.3">
      <c r="A808" s="429"/>
      <c r="B808" s="438"/>
      <c r="C808" s="431">
        <f t="shared" si="232"/>
        <v>4</v>
      </c>
      <c r="D808" s="460"/>
      <c r="E808" s="635">
        <f>E807</f>
        <v>11</v>
      </c>
      <c r="F808" s="512" t="b">
        <f t="shared" si="230"/>
        <v>1</v>
      </c>
      <c r="G808" s="460"/>
      <c r="H808" s="909" t="s">
        <v>802</v>
      </c>
      <c r="I808" s="910"/>
      <c r="J808" s="636" t="s">
        <v>782</v>
      </c>
      <c r="K808" s="637" t="str">
        <f t="shared" si="231"/>
        <v>-</v>
      </c>
      <c r="L808" s="638" t="s">
        <v>780</v>
      </c>
      <c r="M808" s="638" t="s">
        <v>780</v>
      </c>
      <c r="N808" s="638" t="s">
        <v>780</v>
      </c>
      <c r="O808" s="638" t="s">
        <v>780</v>
      </c>
      <c r="P808" s="638" t="s">
        <v>780</v>
      </c>
      <c r="Q808" s="643">
        <f>INT($I$360/7)</f>
        <v>7</v>
      </c>
      <c r="R808" s="638" t="s">
        <v>780</v>
      </c>
      <c r="S808" s="508" t="b">
        <v>1</v>
      </c>
      <c r="T808" s="638" t="s">
        <v>780</v>
      </c>
      <c r="U808" s="638" t="s">
        <v>780</v>
      </c>
      <c r="V808" s="638" t="s">
        <v>780</v>
      </c>
      <c r="W808" s="465"/>
      <c r="X808" s="465"/>
      <c r="Y808" s="465"/>
      <c r="Z808" s="465"/>
      <c r="AA808" s="465"/>
      <c r="AB808" s="465"/>
      <c r="AC808" s="465"/>
      <c r="AD808" s="465"/>
      <c r="AE808" s="465"/>
      <c r="AF808" s="465"/>
      <c r="AG808" s="465"/>
      <c r="AH808" s="465"/>
      <c r="AI808" s="465"/>
      <c r="AJ808" s="465"/>
      <c r="AK808" s="465"/>
      <c r="AL808" s="465"/>
      <c r="AM808" s="465"/>
      <c r="AN808" s="465"/>
      <c r="AO808" s="465"/>
      <c r="AP808" s="460"/>
      <c r="AQ808" s="441"/>
      <c r="AR808" s="429"/>
      <c r="AS808" s="429"/>
      <c r="AT808" s="429"/>
    </row>
    <row r="809" spans="1:46" hidden="1" outlineLevel="3" x14ac:dyDescent="0.3">
      <c r="A809" s="429"/>
      <c r="B809" s="438"/>
      <c r="C809" s="431">
        <f t="shared" si="232"/>
        <v>4</v>
      </c>
      <c r="D809" s="460"/>
      <c r="E809" s="635">
        <f>E808</f>
        <v>11</v>
      </c>
      <c r="F809" s="512" t="b">
        <f t="shared" si="230"/>
        <v>1</v>
      </c>
      <c r="G809" s="460"/>
      <c r="H809" s="911"/>
      <c r="I809" s="912"/>
      <c r="J809" s="636" t="s">
        <v>783</v>
      </c>
      <c r="K809" s="637" t="str">
        <f t="shared" si="231"/>
        <v>-</v>
      </c>
      <c r="L809" s="638" t="s">
        <v>784</v>
      </c>
      <c r="M809" s="638" t="s">
        <v>784</v>
      </c>
      <c r="N809" s="638" t="s">
        <v>784</v>
      </c>
      <c r="O809" s="638" t="s">
        <v>784</v>
      </c>
      <c r="P809" s="638" t="s">
        <v>784</v>
      </c>
      <c r="Q809" s="638" t="s">
        <v>784</v>
      </c>
      <c r="R809" s="638" t="s">
        <v>784</v>
      </c>
      <c r="S809" s="638" t="s">
        <v>784</v>
      </c>
      <c r="T809" s="638" t="s">
        <v>784</v>
      </c>
      <c r="U809" s="638" t="s">
        <v>784</v>
      </c>
      <c r="V809" s="638" t="s">
        <v>784</v>
      </c>
      <c r="W809" s="465"/>
      <c r="X809" s="465"/>
      <c r="Y809" s="465"/>
      <c r="Z809" s="465"/>
      <c r="AA809" s="465"/>
      <c r="AB809" s="465"/>
      <c r="AC809" s="465"/>
      <c r="AD809" s="465"/>
      <c r="AE809" s="465"/>
      <c r="AF809" s="465"/>
      <c r="AG809" s="465"/>
      <c r="AH809" s="465"/>
      <c r="AI809" s="465"/>
      <c r="AJ809" s="465"/>
      <c r="AK809" s="465"/>
      <c r="AL809" s="465"/>
      <c r="AM809" s="465"/>
      <c r="AN809" s="465"/>
      <c r="AO809" s="465"/>
      <c r="AP809" s="460"/>
      <c r="AQ809" s="441"/>
      <c r="AR809" s="429"/>
      <c r="AS809" s="429"/>
      <c r="AT809" s="429"/>
    </row>
    <row r="810" spans="1:46" hidden="1" outlineLevel="3" x14ac:dyDescent="0.3">
      <c r="A810" s="429"/>
      <c r="B810" s="438"/>
      <c r="C810" s="431">
        <f t="shared" si="232"/>
        <v>4</v>
      </c>
      <c r="D810" s="460"/>
      <c r="E810" s="635">
        <f>E809</f>
        <v>11</v>
      </c>
      <c r="F810" s="512" t="b">
        <f t="shared" si="230"/>
        <v>1</v>
      </c>
      <c r="G810" s="460"/>
      <c r="H810" s="913"/>
      <c r="I810" s="914"/>
      <c r="J810" s="621" t="s">
        <v>785</v>
      </c>
      <c r="K810" s="639" t="str">
        <f t="shared" si="231"/>
        <v>-</v>
      </c>
      <c r="L810" s="636" t="s">
        <v>780</v>
      </c>
      <c r="M810" s="636" t="s">
        <v>780</v>
      </c>
      <c r="N810" s="636" t="s">
        <v>780</v>
      </c>
      <c r="O810" s="636" t="s">
        <v>780</v>
      </c>
      <c r="P810" s="636" t="s">
        <v>780</v>
      </c>
      <c r="Q810" s="636" t="s">
        <v>780</v>
      </c>
      <c r="R810" s="636" t="s">
        <v>780</v>
      </c>
      <c r="S810" s="636" t="s">
        <v>780</v>
      </c>
      <c r="T810" s="636" t="s">
        <v>780</v>
      </c>
      <c r="U810" s="640" t="s">
        <v>780</v>
      </c>
      <c r="V810" s="640" t="s">
        <v>780</v>
      </c>
      <c r="W810" s="465"/>
      <c r="X810" s="465"/>
      <c r="Y810" s="465"/>
      <c r="Z810" s="465"/>
      <c r="AA810" s="465"/>
      <c r="AB810" s="465"/>
      <c r="AC810" s="465"/>
      <c r="AD810" s="465"/>
      <c r="AE810" s="465"/>
      <c r="AF810" s="465"/>
      <c r="AG810" s="465"/>
      <c r="AH810" s="465"/>
      <c r="AI810" s="465"/>
      <c r="AJ810" s="465"/>
      <c r="AK810" s="465"/>
      <c r="AL810" s="465"/>
      <c r="AM810" s="465"/>
      <c r="AN810" s="465"/>
      <c r="AO810" s="465"/>
      <c r="AP810" s="460"/>
      <c r="AQ810" s="441"/>
      <c r="AR810" s="429"/>
      <c r="AS810" s="429"/>
      <c r="AT810" s="429"/>
    </row>
    <row r="811" spans="1:46" hidden="1" outlineLevel="3" x14ac:dyDescent="0.3">
      <c r="A811" s="429"/>
      <c r="B811" s="438"/>
      <c r="C811" s="431">
        <f t="shared" si="232"/>
        <v>4</v>
      </c>
      <c r="D811" s="460"/>
      <c r="E811" s="518">
        <v>12</v>
      </c>
      <c r="F811" s="512" t="b">
        <f t="shared" si="230"/>
        <v>1</v>
      </c>
      <c r="G811" s="460"/>
      <c r="H811" s="632" t="s">
        <v>804</v>
      </c>
      <c r="I811" s="632"/>
      <c r="J811" s="613" t="s">
        <v>779</v>
      </c>
      <c r="K811" s="633" t="str">
        <f t="shared" si="231"/>
        <v>-</v>
      </c>
      <c r="L811" s="634" t="s">
        <v>780</v>
      </c>
      <c r="M811" s="634" t="s">
        <v>780</v>
      </c>
      <c r="N811" s="634" t="s">
        <v>780</v>
      </c>
      <c r="O811" s="634" t="s">
        <v>780</v>
      </c>
      <c r="P811" s="634" t="s">
        <v>780</v>
      </c>
      <c r="Q811" s="634" t="s">
        <v>780</v>
      </c>
      <c r="R811" s="634" t="s">
        <v>780</v>
      </c>
      <c r="S811" s="634" t="s">
        <v>780</v>
      </c>
      <c r="T811" s="634" t="s">
        <v>780</v>
      </c>
      <c r="U811" s="634" t="s">
        <v>780</v>
      </c>
      <c r="V811" s="634" t="s">
        <v>780</v>
      </c>
      <c r="W811" s="465"/>
      <c r="X811" s="465"/>
      <c r="Y811" s="465"/>
      <c r="Z811" s="465"/>
      <c r="AA811" s="465"/>
      <c r="AB811" s="465"/>
      <c r="AC811" s="465"/>
      <c r="AD811" s="465"/>
      <c r="AE811" s="465"/>
      <c r="AF811" s="465"/>
      <c r="AG811" s="465"/>
      <c r="AH811" s="465"/>
      <c r="AI811" s="465"/>
      <c r="AJ811" s="465"/>
      <c r="AK811" s="465"/>
      <c r="AL811" s="465"/>
      <c r="AM811" s="465"/>
      <c r="AN811" s="465"/>
      <c r="AO811" s="465"/>
      <c r="AP811" s="460"/>
      <c r="AQ811" s="441"/>
      <c r="AR811" s="429"/>
      <c r="AS811" s="429"/>
      <c r="AT811" s="429"/>
    </row>
    <row r="812" spans="1:46" ht="15" hidden="1" customHeight="1" outlineLevel="3" x14ac:dyDescent="0.3">
      <c r="A812" s="429"/>
      <c r="B812" s="438"/>
      <c r="C812" s="431">
        <f t="shared" si="232"/>
        <v>4</v>
      </c>
      <c r="D812" s="460"/>
      <c r="E812" s="635">
        <f>E811</f>
        <v>12</v>
      </c>
      <c r="F812" s="512" t="b">
        <f t="shared" si="230"/>
        <v>1</v>
      </c>
      <c r="G812" s="460"/>
      <c r="H812" s="909" t="s">
        <v>802</v>
      </c>
      <c r="I812" s="910"/>
      <c r="J812" s="636" t="s">
        <v>782</v>
      </c>
      <c r="K812" s="637" t="str">
        <f t="shared" si="231"/>
        <v>-</v>
      </c>
      <c r="L812" s="638" t="s">
        <v>780</v>
      </c>
      <c r="M812" s="638" t="s">
        <v>780</v>
      </c>
      <c r="N812" s="638" t="s">
        <v>780</v>
      </c>
      <c r="O812" s="638" t="s">
        <v>780</v>
      </c>
      <c r="P812" s="638" t="s">
        <v>780</v>
      </c>
      <c r="Q812" s="643">
        <f>INT($I$361/7)</f>
        <v>7</v>
      </c>
      <c r="R812" s="638" t="s">
        <v>780</v>
      </c>
      <c r="S812" s="508" t="b">
        <v>1</v>
      </c>
      <c r="T812" s="638" t="s">
        <v>780</v>
      </c>
      <c r="U812" s="638" t="s">
        <v>780</v>
      </c>
      <c r="V812" s="638" t="s">
        <v>780</v>
      </c>
      <c r="W812" s="465"/>
      <c r="X812" s="465"/>
      <c r="Y812" s="465"/>
      <c r="Z812" s="465"/>
      <c r="AA812" s="465"/>
      <c r="AB812" s="465"/>
      <c r="AC812" s="465"/>
      <c r="AD812" s="465"/>
      <c r="AE812" s="465"/>
      <c r="AF812" s="465"/>
      <c r="AG812" s="465"/>
      <c r="AH812" s="465"/>
      <c r="AI812" s="465"/>
      <c r="AJ812" s="465"/>
      <c r="AK812" s="465"/>
      <c r="AL812" s="465"/>
      <c r="AM812" s="465"/>
      <c r="AN812" s="465"/>
      <c r="AO812" s="465"/>
      <c r="AP812" s="460"/>
      <c r="AQ812" s="441"/>
      <c r="AR812" s="429"/>
      <c r="AS812" s="429"/>
      <c r="AT812" s="429"/>
    </row>
    <row r="813" spans="1:46" hidden="1" outlineLevel="3" x14ac:dyDescent="0.3">
      <c r="A813" s="429"/>
      <c r="B813" s="438"/>
      <c r="C813" s="431">
        <f t="shared" si="232"/>
        <v>4</v>
      </c>
      <c r="D813" s="460"/>
      <c r="E813" s="635">
        <f>E812</f>
        <v>12</v>
      </c>
      <c r="F813" s="512" t="b">
        <f t="shared" si="230"/>
        <v>1</v>
      </c>
      <c r="G813" s="460"/>
      <c r="H813" s="911"/>
      <c r="I813" s="912"/>
      <c r="J813" s="636" t="s">
        <v>783</v>
      </c>
      <c r="K813" s="637" t="str">
        <f t="shared" si="231"/>
        <v>-</v>
      </c>
      <c r="L813" s="638" t="s">
        <v>784</v>
      </c>
      <c r="M813" s="638" t="s">
        <v>784</v>
      </c>
      <c r="N813" s="638" t="s">
        <v>784</v>
      </c>
      <c r="O813" s="638" t="s">
        <v>784</v>
      </c>
      <c r="P813" s="638" t="s">
        <v>784</v>
      </c>
      <c r="Q813" s="638" t="s">
        <v>784</v>
      </c>
      <c r="R813" s="638" t="s">
        <v>784</v>
      </c>
      <c r="S813" s="638" t="s">
        <v>784</v>
      </c>
      <c r="T813" s="638" t="s">
        <v>784</v>
      </c>
      <c r="U813" s="638" t="s">
        <v>784</v>
      </c>
      <c r="V813" s="638" t="s">
        <v>784</v>
      </c>
      <c r="W813" s="465"/>
      <c r="X813" s="465"/>
      <c r="Y813" s="465"/>
      <c r="Z813" s="465"/>
      <c r="AA813" s="465"/>
      <c r="AB813" s="465"/>
      <c r="AC813" s="465"/>
      <c r="AD813" s="465"/>
      <c r="AE813" s="465"/>
      <c r="AF813" s="465"/>
      <c r="AG813" s="465"/>
      <c r="AH813" s="465"/>
      <c r="AI813" s="465"/>
      <c r="AJ813" s="465"/>
      <c r="AK813" s="465"/>
      <c r="AL813" s="465"/>
      <c r="AM813" s="465"/>
      <c r="AN813" s="465"/>
      <c r="AO813" s="465"/>
      <c r="AP813" s="460"/>
      <c r="AQ813" s="441"/>
      <c r="AR813" s="429"/>
      <c r="AS813" s="429"/>
      <c r="AT813" s="429"/>
    </row>
    <row r="814" spans="1:46" hidden="1" outlineLevel="3" x14ac:dyDescent="0.3">
      <c r="A814" s="429"/>
      <c r="B814" s="438"/>
      <c r="C814" s="431">
        <f t="shared" si="232"/>
        <v>4</v>
      </c>
      <c r="D814" s="460"/>
      <c r="E814" s="635">
        <f>E813</f>
        <v>12</v>
      </c>
      <c r="F814" s="512" t="b">
        <f t="shared" si="230"/>
        <v>1</v>
      </c>
      <c r="G814" s="460"/>
      <c r="H814" s="913"/>
      <c r="I814" s="914"/>
      <c r="J814" s="621" t="s">
        <v>785</v>
      </c>
      <c r="K814" s="639" t="str">
        <f t="shared" si="231"/>
        <v>-</v>
      </c>
      <c r="L814" s="636" t="s">
        <v>780</v>
      </c>
      <c r="M814" s="636" t="s">
        <v>780</v>
      </c>
      <c r="N814" s="636" t="s">
        <v>780</v>
      </c>
      <c r="O814" s="636" t="s">
        <v>780</v>
      </c>
      <c r="P814" s="636" t="s">
        <v>780</v>
      </c>
      <c r="Q814" s="636" t="s">
        <v>780</v>
      </c>
      <c r="R814" s="636" t="s">
        <v>780</v>
      </c>
      <c r="S814" s="636" t="s">
        <v>780</v>
      </c>
      <c r="T814" s="636" t="s">
        <v>780</v>
      </c>
      <c r="U814" s="640" t="s">
        <v>780</v>
      </c>
      <c r="V814" s="640" t="s">
        <v>780</v>
      </c>
      <c r="W814" s="465"/>
      <c r="X814" s="465"/>
      <c r="Y814" s="465"/>
      <c r="Z814" s="465"/>
      <c r="AA814" s="465"/>
      <c r="AB814" s="465"/>
      <c r="AC814" s="465"/>
      <c r="AD814" s="465"/>
      <c r="AE814" s="465"/>
      <c r="AF814" s="465"/>
      <c r="AG814" s="465"/>
      <c r="AH814" s="465"/>
      <c r="AI814" s="465"/>
      <c r="AJ814" s="465"/>
      <c r="AK814" s="465"/>
      <c r="AL814" s="465"/>
      <c r="AM814" s="465"/>
      <c r="AN814" s="465"/>
      <c r="AO814" s="465"/>
      <c r="AP814" s="460"/>
      <c r="AQ814" s="441"/>
      <c r="AR814" s="429"/>
      <c r="AS814" s="429"/>
      <c r="AT814" s="429"/>
    </row>
    <row r="815" spans="1:46" hidden="1" outlineLevel="3" x14ac:dyDescent="0.3">
      <c r="A815" s="429"/>
      <c r="B815" s="438"/>
      <c r="C815" s="431">
        <f t="shared" si="232"/>
        <v>4</v>
      </c>
      <c r="D815" s="460"/>
      <c r="E815" s="518">
        <v>13</v>
      </c>
      <c r="F815" s="512" t="b">
        <f t="shared" si="230"/>
        <v>1</v>
      </c>
      <c r="G815" s="460"/>
      <c r="H815" s="632" t="s">
        <v>805</v>
      </c>
      <c r="I815" s="632"/>
      <c r="J815" s="613" t="s">
        <v>779</v>
      </c>
      <c r="K815" s="633">
        <f t="shared" si="231"/>
        <v>43452</v>
      </c>
      <c r="L815" s="642">
        <v>-1</v>
      </c>
      <c r="M815" s="634" t="s">
        <v>780</v>
      </c>
      <c r="N815" s="634" t="s">
        <v>780</v>
      </c>
      <c r="O815" s="634" t="s">
        <v>780</v>
      </c>
      <c r="P815" s="634" t="s">
        <v>780</v>
      </c>
      <c r="Q815" s="634" t="s">
        <v>780</v>
      </c>
      <c r="R815" s="634" t="s">
        <v>780</v>
      </c>
      <c r="S815" s="634" t="s">
        <v>780</v>
      </c>
      <c r="T815" s="634" t="s">
        <v>780</v>
      </c>
      <c r="U815" s="634" t="s">
        <v>780</v>
      </c>
      <c r="V815" s="634" t="s">
        <v>780</v>
      </c>
      <c r="W815" s="465"/>
      <c r="X815" s="465"/>
      <c r="Y815" s="465"/>
      <c r="Z815" s="465"/>
      <c r="AA815" s="465"/>
      <c r="AB815" s="465"/>
      <c r="AC815" s="465"/>
      <c r="AD815" s="465"/>
      <c r="AE815" s="465"/>
      <c r="AF815" s="465"/>
      <c r="AG815" s="465"/>
      <c r="AH815" s="465"/>
      <c r="AI815" s="465"/>
      <c r="AJ815" s="465"/>
      <c r="AK815" s="465"/>
      <c r="AL815" s="465"/>
      <c r="AM815" s="465"/>
      <c r="AN815" s="465"/>
      <c r="AO815" s="465"/>
      <c r="AP815" s="460"/>
      <c r="AQ815" s="441"/>
      <c r="AR815" s="429"/>
      <c r="AS815" s="429"/>
      <c r="AT815" s="429"/>
    </row>
    <row r="816" spans="1:46" ht="15" hidden="1" customHeight="1" outlineLevel="3" x14ac:dyDescent="0.3">
      <c r="A816" s="429"/>
      <c r="B816" s="438"/>
      <c r="C816" s="431">
        <f t="shared" si="232"/>
        <v>4</v>
      </c>
      <c r="D816" s="460"/>
      <c r="E816" s="635">
        <f>E815</f>
        <v>13</v>
      </c>
      <c r="F816" s="512" t="b">
        <f t="shared" si="230"/>
        <v>1</v>
      </c>
      <c r="G816" s="460"/>
      <c r="H816" s="909" t="s">
        <v>806</v>
      </c>
      <c r="I816" s="910"/>
      <c r="J816" s="636" t="s">
        <v>782</v>
      </c>
      <c r="K816" s="637" t="str">
        <f t="shared" si="231"/>
        <v>-</v>
      </c>
      <c r="L816" s="638" t="s">
        <v>780</v>
      </c>
      <c r="M816" s="638" t="s">
        <v>780</v>
      </c>
      <c r="N816" s="638" t="s">
        <v>780</v>
      </c>
      <c r="O816" s="638" t="s">
        <v>780</v>
      </c>
      <c r="P816" s="638" t="s">
        <v>780</v>
      </c>
      <c r="Q816" s="508">
        <f>INT(150/7)+2</f>
        <v>23</v>
      </c>
      <c r="R816" s="638" t="s">
        <v>780</v>
      </c>
      <c r="S816" s="508" t="b">
        <v>1</v>
      </c>
      <c r="T816" s="638" t="s">
        <v>780</v>
      </c>
      <c r="U816" s="638" t="s">
        <v>780</v>
      </c>
      <c r="V816" s="638" t="s">
        <v>780</v>
      </c>
      <c r="W816" s="465"/>
      <c r="X816" s="465"/>
      <c r="Y816" s="465"/>
      <c r="Z816" s="465"/>
      <c r="AA816" s="465"/>
      <c r="AB816" s="465"/>
      <c r="AC816" s="465"/>
      <c r="AD816" s="465"/>
      <c r="AE816" s="465"/>
      <c r="AF816" s="465"/>
      <c r="AG816" s="465"/>
      <c r="AH816" s="465"/>
      <c r="AI816" s="465"/>
      <c r="AJ816" s="465"/>
      <c r="AK816" s="465"/>
      <c r="AL816" s="465"/>
      <c r="AM816" s="465"/>
      <c r="AN816" s="465"/>
      <c r="AO816" s="465"/>
      <c r="AP816" s="460"/>
      <c r="AQ816" s="441"/>
      <c r="AR816" s="429"/>
      <c r="AS816" s="429"/>
      <c r="AT816" s="429"/>
    </row>
    <row r="817" spans="1:46" hidden="1" outlineLevel="3" x14ac:dyDescent="0.3">
      <c r="A817" s="429"/>
      <c r="B817" s="438"/>
      <c r="C817" s="431">
        <f t="shared" si="232"/>
        <v>4</v>
      </c>
      <c r="D817" s="460"/>
      <c r="E817" s="635">
        <f>E816</f>
        <v>13</v>
      </c>
      <c r="F817" s="512" t="b">
        <f t="shared" si="230"/>
        <v>1</v>
      </c>
      <c r="G817" s="460"/>
      <c r="H817" s="911"/>
      <c r="I817" s="912"/>
      <c r="J817" s="636" t="s">
        <v>783</v>
      </c>
      <c r="K817" s="637" t="str">
        <f t="shared" si="231"/>
        <v>-</v>
      </c>
      <c r="L817" s="638" t="s">
        <v>784</v>
      </c>
      <c r="M817" s="638" t="s">
        <v>784</v>
      </c>
      <c r="N817" s="638" t="s">
        <v>784</v>
      </c>
      <c r="O817" s="638" t="s">
        <v>784</v>
      </c>
      <c r="P817" s="638" t="s">
        <v>784</v>
      </c>
      <c r="Q817" s="638" t="s">
        <v>784</v>
      </c>
      <c r="R817" s="638" t="s">
        <v>784</v>
      </c>
      <c r="S817" s="638" t="s">
        <v>784</v>
      </c>
      <c r="T817" s="638" t="s">
        <v>784</v>
      </c>
      <c r="U817" s="638" t="s">
        <v>784</v>
      </c>
      <c r="V817" s="638" t="s">
        <v>784</v>
      </c>
      <c r="W817" s="465"/>
      <c r="X817" s="465"/>
      <c r="Y817" s="465"/>
      <c r="Z817" s="465"/>
      <c r="AA817" s="465"/>
      <c r="AB817" s="465"/>
      <c r="AC817" s="465"/>
      <c r="AD817" s="465"/>
      <c r="AE817" s="465"/>
      <c r="AF817" s="465"/>
      <c r="AG817" s="465"/>
      <c r="AH817" s="465"/>
      <c r="AI817" s="465"/>
      <c r="AJ817" s="465"/>
      <c r="AK817" s="465"/>
      <c r="AL817" s="465"/>
      <c r="AM817" s="465"/>
      <c r="AN817" s="465"/>
      <c r="AO817" s="465"/>
      <c r="AP817" s="460"/>
      <c r="AQ817" s="441"/>
      <c r="AR817" s="429"/>
      <c r="AS817" s="429"/>
      <c r="AT817" s="429"/>
    </row>
    <row r="818" spans="1:46" hidden="1" outlineLevel="3" x14ac:dyDescent="0.3">
      <c r="A818" s="429"/>
      <c r="B818" s="438"/>
      <c r="C818" s="431">
        <f t="shared" si="232"/>
        <v>4</v>
      </c>
      <c r="D818" s="460"/>
      <c r="E818" s="635">
        <f>E817</f>
        <v>13</v>
      </c>
      <c r="F818" s="512" t="b">
        <f t="shared" si="230"/>
        <v>1</v>
      </c>
      <c r="G818" s="460"/>
      <c r="H818" s="913"/>
      <c r="I818" s="914"/>
      <c r="J818" s="621" t="s">
        <v>785</v>
      </c>
      <c r="K818" s="639" t="str">
        <f t="shared" si="231"/>
        <v>-</v>
      </c>
      <c r="L818" s="636" t="s">
        <v>780</v>
      </c>
      <c r="M818" s="636" t="s">
        <v>780</v>
      </c>
      <c r="N818" s="636" t="s">
        <v>780</v>
      </c>
      <c r="O818" s="636" t="s">
        <v>780</v>
      </c>
      <c r="P818" s="636" t="s">
        <v>780</v>
      </c>
      <c r="Q818" s="636" t="s">
        <v>780</v>
      </c>
      <c r="R818" s="636" t="s">
        <v>780</v>
      </c>
      <c r="S818" s="636" t="s">
        <v>780</v>
      </c>
      <c r="T818" s="636" t="s">
        <v>780</v>
      </c>
      <c r="U818" s="640" t="s">
        <v>780</v>
      </c>
      <c r="V818" s="640" t="s">
        <v>780</v>
      </c>
      <c r="W818" s="465"/>
      <c r="X818" s="465"/>
      <c r="Y818" s="465"/>
      <c r="Z818" s="465"/>
      <c r="AA818" s="465"/>
      <c r="AB818" s="465"/>
      <c r="AC818" s="465"/>
      <c r="AD818" s="465"/>
      <c r="AE818" s="465"/>
      <c r="AF818" s="465"/>
      <c r="AG818" s="465"/>
      <c r="AH818" s="465"/>
      <c r="AI818" s="465"/>
      <c r="AJ818" s="465"/>
      <c r="AK818" s="465"/>
      <c r="AL818" s="465"/>
      <c r="AM818" s="465"/>
      <c r="AN818" s="465"/>
      <c r="AO818" s="465"/>
      <c r="AP818" s="460"/>
      <c r="AQ818" s="441"/>
      <c r="AR818" s="429"/>
      <c r="AS818" s="429"/>
      <c r="AT818" s="429"/>
    </row>
    <row r="819" spans="1:46" hidden="1" outlineLevel="3" x14ac:dyDescent="0.3">
      <c r="A819" s="429"/>
      <c r="B819" s="438"/>
      <c r="C819" s="431">
        <f t="shared" si="232"/>
        <v>4</v>
      </c>
      <c r="D819" s="460"/>
      <c r="E819" s="518">
        <v>14</v>
      </c>
      <c r="F819" s="512" t="b">
        <f t="shared" si="230"/>
        <v>1</v>
      </c>
      <c r="G819" s="460"/>
      <c r="H819" s="632" t="s">
        <v>807</v>
      </c>
      <c r="I819" s="632"/>
      <c r="J819" s="613" t="s">
        <v>779</v>
      </c>
      <c r="K819" s="633" t="str">
        <f t="shared" si="231"/>
        <v>-</v>
      </c>
      <c r="L819" s="634" t="s">
        <v>780</v>
      </c>
      <c r="M819" s="634" t="s">
        <v>780</v>
      </c>
      <c r="N819" s="634" t="s">
        <v>780</v>
      </c>
      <c r="O819" s="634" t="s">
        <v>780</v>
      </c>
      <c r="P819" s="634" t="s">
        <v>780</v>
      </c>
      <c r="Q819" s="634" t="s">
        <v>780</v>
      </c>
      <c r="R819" s="634" t="s">
        <v>780</v>
      </c>
      <c r="S819" s="634" t="s">
        <v>780</v>
      </c>
      <c r="T819" s="634" t="s">
        <v>780</v>
      </c>
      <c r="U819" s="634" t="s">
        <v>780</v>
      </c>
      <c r="V819" s="634" t="s">
        <v>780</v>
      </c>
      <c r="W819" s="465"/>
      <c r="X819" s="465"/>
      <c r="Y819" s="465"/>
      <c r="Z819" s="465"/>
      <c r="AA819" s="465"/>
      <c r="AB819" s="465"/>
      <c r="AC819" s="465"/>
      <c r="AD819" s="465"/>
      <c r="AE819" s="465"/>
      <c r="AF819" s="465"/>
      <c r="AG819" s="465"/>
      <c r="AH819" s="465"/>
      <c r="AI819" s="465"/>
      <c r="AJ819" s="465"/>
      <c r="AK819" s="465"/>
      <c r="AL819" s="465"/>
      <c r="AM819" s="465"/>
      <c r="AN819" s="465"/>
      <c r="AO819" s="465"/>
      <c r="AP819" s="460"/>
      <c r="AQ819" s="441"/>
      <c r="AR819" s="429"/>
      <c r="AS819" s="429"/>
      <c r="AT819" s="429"/>
    </row>
    <row r="820" spans="1:46" ht="15" hidden="1" customHeight="1" outlineLevel="3" x14ac:dyDescent="0.3">
      <c r="A820" s="429"/>
      <c r="B820" s="438"/>
      <c r="C820" s="431">
        <f t="shared" si="232"/>
        <v>4</v>
      </c>
      <c r="D820" s="460"/>
      <c r="E820" s="635">
        <f>E819</f>
        <v>14</v>
      </c>
      <c r="F820" s="512" t="b">
        <f t="shared" si="230"/>
        <v>1</v>
      </c>
      <c r="G820" s="460"/>
      <c r="H820" s="909" t="s">
        <v>808</v>
      </c>
      <c r="I820" s="910"/>
      <c r="J820" s="636" t="s">
        <v>782</v>
      </c>
      <c r="K820" s="637" t="str">
        <f t="shared" si="231"/>
        <v>-</v>
      </c>
      <c r="L820" s="638" t="s">
        <v>780</v>
      </c>
      <c r="M820" s="638" t="s">
        <v>780</v>
      </c>
      <c r="N820" s="638" t="s">
        <v>780</v>
      </c>
      <c r="O820" s="638" t="s">
        <v>780</v>
      </c>
      <c r="P820" s="638" t="s">
        <v>780</v>
      </c>
      <c r="Q820" s="508">
        <f>INT(150/7)+2</f>
        <v>23</v>
      </c>
      <c r="R820" s="638" t="s">
        <v>780</v>
      </c>
      <c r="S820" s="508" t="b">
        <v>1</v>
      </c>
      <c r="T820" s="638" t="s">
        <v>780</v>
      </c>
      <c r="U820" s="638" t="s">
        <v>780</v>
      </c>
      <c r="V820" s="638" t="s">
        <v>780</v>
      </c>
      <c r="W820" s="465"/>
      <c r="X820" s="465"/>
      <c r="Y820" s="465"/>
      <c r="Z820" s="465"/>
      <c r="AA820" s="465"/>
      <c r="AB820" s="465"/>
      <c r="AC820" s="465"/>
      <c r="AD820" s="465"/>
      <c r="AE820" s="465"/>
      <c r="AF820" s="465"/>
      <c r="AG820" s="465"/>
      <c r="AH820" s="465"/>
      <c r="AI820" s="465"/>
      <c r="AJ820" s="465"/>
      <c r="AK820" s="465"/>
      <c r="AL820" s="465"/>
      <c r="AM820" s="465"/>
      <c r="AN820" s="465"/>
      <c r="AO820" s="465"/>
      <c r="AP820" s="460"/>
      <c r="AQ820" s="441"/>
      <c r="AR820" s="429"/>
      <c r="AS820" s="429"/>
      <c r="AT820" s="429"/>
    </row>
    <row r="821" spans="1:46" hidden="1" outlineLevel="3" x14ac:dyDescent="0.3">
      <c r="A821" s="429"/>
      <c r="B821" s="438"/>
      <c r="C821" s="431">
        <f t="shared" si="232"/>
        <v>4</v>
      </c>
      <c r="D821" s="460"/>
      <c r="E821" s="635">
        <f>E820</f>
        <v>14</v>
      </c>
      <c r="F821" s="512" t="b">
        <f t="shared" si="230"/>
        <v>1</v>
      </c>
      <c r="G821" s="460"/>
      <c r="H821" s="911"/>
      <c r="I821" s="912"/>
      <c r="J821" s="636" t="s">
        <v>783</v>
      </c>
      <c r="K821" s="637" t="str">
        <f t="shared" si="231"/>
        <v>-</v>
      </c>
      <c r="L821" s="638" t="s">
        <v>784</v>
      </c>
      <c r="M821" s="638" t="s">
        <v>784</v>
      </c>
      <c r="N821" s="638" t="s">
        <v>784</v>
      </c>
      <c r="O821" s="638" t="s">
        <v>784</v>
      </c>
      <c r="P821" s="638" t="s">
        <v>784</v>
      </c>
      <c r="Q821" s="638" t="s">
        <v>784</v>
      </c>
      <c r="R821" s="638" t="s">
        <v>784</v>
      </c>
      <c r="S821" s="638" t="s">
        <v>784</v>
      </c>
      <c r="T821" s="638" t="s">
        <v>784</v>
      </c>
      <c r="U821" s="638" t="s">
        <v>784</v>
      </c>
      <c r="V821" s="638" t="s">
        <v>784</v>
      </c>
      <c r="W821" s="465"/>
      <c r="X821" s="465"/>
      <c r="Y821" s="465"/>
      <c r="Z821" s="465"/>
      <c r="AA821" s="465"/>
      <c r="AB821" s="465"/>
      <c r="AC821" s="465"/>
      <c r="AD821" s="465"/>
      <c r="AE821" s="465"/>
      <c r="AF821" s="465"/>
      <c r="AG821" s="465"/>
      <c r="AH821" s="465"/>
      <c r="AI821" s="465"/>
      <c r="AJ821" s="465"/>
      <c r="AK821" s="465"/>
      <c r="AL821" s="465"/>
      <c r="AM821" s="465"/>
      <c r="AN821" s="465"/>
      <c r="AO821" s="465"/>
      <c r="AP821" s="460"/>
      <c r="AQ821" s="441"/>
      <c r="AR821" s="429"/>
      <c r="AS821" s="429"/>
      <c r="AT821" s="429"/>
    </row>
    <row r="822" spans="1:46" hidden="1" outlineLevel="3" x14ac:dyDescent="0.3">
      <c r="A822" s="429"/>
      <c r="B822" s="438"/>
      <c r="C822" s="431">
        <f t="shared" si="232"/>
        <v>4</v>
      </c>
      <c r="D822" s="460"/>
      <c r="E822" s="635">
        <f>E821</f>
        <v>14</v>
      </c>
      <c r="F822" s="512" t="b">
        <f t="shared" si="230"/>
        <v>1</v>
      </c>
      <c r="G822" s="460"/>
      <c r="H822" s="913"/>
      <c r="I822" s="914"/>
      <c r="J822" s="621" t="s">
        <v>785</v>
      </c>
      <c r="K822" s="639" t="str">
        <f t="shared" si="231"/>
        <v>-</v>
      </c>
      <c r="L822" s="636" t="s">
        <v>780</v>
      </c>
      <c r="M822" s="636" t="s">
        <v>780</v>
      </c>
      <c r="N822" s="636" t="s">
        <v>780</v>
      </c>
      <c r="O822" s="636" t="s">
        <v>780</v>
      </c>
      <c r="P822" s="636" t="s">
        <v>780</v>
      </c>
      <c r="Q822" s="636" t="s">
        <v>780</v>
      </c>
      <c r="R822" s="636" t="s">
        <v>780</v>
      </c>
      <c r="S822" s="636" t="s">
        <v>780</v>
      </c>
      <c r="T822" s="636" t="s">
        <v>780</v>
      </c>
      <c r="U822" s="640" t="s">
        <v>780</v>
      </c>
      <c r="V822" s="640" t="s">
        <v>780</v>
      </c>
      <c r="W822" s="465"/>
      <c r="X822" s="465"/>
      <c r="Y822" s="465"/>
      <c r="Z822" s="465"/>
      <c r="AA822" s="465"/>
      <c r="AB822" s="465"/>
      <c r="AC822" s="465"/>
      <c r="AD822" s="465"/>
      <c r="AE822" s="465"/>
      <c r="AF822" s="465"/>
      <c r="AG822" s="465"/>
      <c r="AH822" s="465"/>
      <c r="AI822" s="465"/>
      <c r="AJ822" s="465"/>
      <c r="AK822" s="465"/>
      <c r="AL822" s="465"/>
      <c r="AM822" s="465"/>
      <c r="AN822" s="465"/>
      <c r="AO822" s="465"/>
      <c r="AP822" s="460"/>
      <c r="AQ822" s="441"/>
      <c r="AR822" s="429"/>
      <c r="AS822" s="429"/>
      <c r="AT822" s="429"/>
    </row>
    <row r="823" spans="1:46" hidden="1" outlineLevel="3" x14ac:dyDescent="0.3">
      <c r="A823" s="429"/>
      <c r="B823" s="438"/>
      <c r="C823" s="431">
        <f t="shared" si="232"/>
        <v>4</v>
      </c>
      <c r="D823" s="460"/>
      <c r="E823" s="518">
        <v>15</v>
      </c>
      <c r="F823" s="512" t="b">
        <f t="shared" si="230"/>
        <v>1</v>
      </c>
      <c r="G823" s="460"/>
      <c r="H823" s="632" t="s">
        <v>809</v>
      </c>
      <c r="I823" s="632"/>
      <c r="J823" s="613" t="s">
        <v>779</v>
      </c>
      <c r="K823" s="633" t="str">
        <f t="shared" si="231"/>
        <v>-</v>
      </c>
      <c r="L823" s="634" t="s">
        <v>780</v>
      </c>
      <c r="M823" s="634" t="s">
        <v>780</v>
      </c>
      <c r="N823" s="634" t="s">
        <v>780</v>
      </c>
      <c r="O823" s="634" t="s">
        <v>780</v>
      </c>
      <c r="P823" s="634" t="s">
        <v>780</v>
      </c>
      <c r="Q823" s="634" t="s">
        <v>780</v>
      </c>
      <c r="R823" s="634" t="s">
        <v>780</v>
      </c>
      <c r="S823" s="634" t="s">
        <v>780</v>
      </c>
      <c r="T823" s="634" t="s">
        <v>780</v>
      </c>
      <c r="U823" s="634" t="s">
        <v>780</v>
      </c>
      <c r="V823" s="634" t="s">
        <v>780</v>
      </c>
      <c r="W823" s="465"/>
      <c r="X823" s="465"/>
      <c r="Y823" s="465"/>
      <c r="Z823" s="465"/>
      <c r="AA823" s="465"/>
      <c r="AB823" s="465"/>
      <c r="AC823" s="465"/>
      <c r="AD823" s="465"/>
      <c r="AE823" s="465"/>
      <c r="AF823" s="465"/>
      <c r="AG823" s="465"/>
      <c r="AH823" s="465"/>
      <c r="AI823" s="465"/>
      <c r="AJ823" s="465"/>
      <c r="AK823" s="465"/>
      <c r="AL823" s="465"/>
      <c r="AM823" s="465"/>
      <c r="AN823" s="465"/>
      <c r="AO823" s="465"/>
      <c r="AP823" s="460"/>
      <c r="AQ823" s="441"/>
      <c r="AR823" s="429"/>
      <c r="AS823" s="429"/>
      <c r="AT823" s="429"/>
    </row>
    <row r="824" spans="1:46" ht="15" hidden="1" customHeight="1" outlineLevel="3" x14ac:dyDescent="0.3">
      <c r="A824" s="429"/>
      <c r="B824" s="438"/>
      <c r="C824" s="431">
        <f t="shared" si="232"/>
        <v>4</v>
      </c>
      <c r="D824" s="460"/>
      <c r="E824" s="635">
        <f>E823</f>
        <v>15</v>
      </c>
      <c r="F824" s="512" t="b">
        <f t="shared" si="230"/>
        <v>1</v>
      </c>
      <c r="G824" s="460"/>
      <c r="H824" s="909" t="s">
        <v>810</v>
      </c>
      <c r="I824" s="910"/>
      <c r="J824" s="636" t="s">
        <v>782</v>
      </c>
      <c r="K824" s="637" t="str">
        <f t="shared" si="231"/>
        <v>-</v>
      </c>
      <c r="L824" s="638" t="s">
        <v>780</v>
      </c>
      <c r="M824" s="638" t="s">
        <v>780</v>
      </c>
      <c r="N824" s="638" t="s">
        <v>780</v>
      </c>
      <c r="O824" s="638" t="s">
        <v>780</v>
      </c>
      <c r="P824" s="638" t="s">
        <v>780</v>
      </c>
      <c r="Q824" s="508">
        <f>INT(150/7)+2</f>
        <v>23</v>
      </c>
      <c r="R824" s="638" t="s">
        <v>780</v>
      </c>
      <c r="S824" s="508" t="b">
        <v>1</v>
      </c>
      <c r="T824" s="638" t="s">
        <v>780</v>
      </c>
      <c r="U824" s="638" t="s">
        <v>780</v>
      </c>
      <c r="V824" s="638" t="s">
        <v>780</v>
      </c>
      <c r="W824" s="465"/>
      <c r="X824" s="465"/>
      <c r="Y824" s="465"/>
      <c r="Z824" s="465"/>
      <c r="AA824" s="465"/>
      <c r="AB824" s="465"/>
      <c r="AC824" s="465"/>
      <c r="AD824" s="465"/>
      <c r="AE824" s="465"/>
      <c r="AF824" s="465"/>
      <c r="AG824" s="465"/>
      <c r="AH824" s="465"/>
      <c r="AI824" s="465"/>
      <c r="AJ824" s="465"/>
      <c r="AK824" s="465"/>
      <c r="AL824" s="465"/>
      <c r="AM824" s="465"/>
      <c r="AN824" s="465"/>
      <c r="AO824" s="465"/>
      <c r="AP824" s="460"/>
      <c r="AQ824" s="441"/>
      <c r="AR824" s="429"/>
      <c r="AS824" s="429"/>
      <c r="AT824" s="429"/>
    </row>
    <row r="825" spans="1:46" hidden="1" outlineLevel="3" x14ac:dyDescent="0.3">
      <c r="A825" s="429"/>
      <c r="B825" s="438"/>
      <c r="C825" s="431">
        <f t="shared" si="232"/>
        <v>4</v>
      </c>
      <c r="D825" s="460"/>
      <c r="E825" s="635">
        <f>E824</f>
        <v>15</v>
      </c>
      <c r="F825" s="512" t="b">
        <f t="shared" si="230"/>
        <v>1</v>
      </c>
      <c r="G825" s="460"/>
      <c r="H825" s="911"/>
      <c r="I825" s="912"/>
      <c r="J825" s="636" t="s">
        <v>783</v>
      </c>
      <c r="K825" s="637" t="str">
        <f t="shared" si="231"/>
        <v>-</v>
      </c>
      <c r="L825" s="638" t="s">
        <v>784</v>
      </c>
      <c r="M825" s="638" t="s">
        <v>784</v>
      </c>
      <c r="N825" s="638" t="s">
        <v>784</v>
      </c>
      <c r="O825" s="638" t="s">
        <v>784</v>
      </c>
      <c r="P825" s="638" t="s">
        <v>784</v>
      </c>
      <c r="Q825" s="638" t="s">
        <v>784</v>
      </c>
      <c r="R825" s="638" t="s">
        <v>784</v>
      </c>
      <c r="S825" s="638" t="s">
        <v>784</v>
      </c>
      <c r="T825" s="638" t="s">
        <v>784</v>
      </c>
      <c r="U825" s="638" t="s">
        <v>784</v>
      </c>
      <c r="V825" s="508">
        <v>0.8</v>
      </c>
      <c r="W825" s="465"/>
      <c r="X825" s="465"/>
      <c r="Y825" s="465"/>
      <c r="Z825" s="465"/>
      <c r="AA825" s="465"/>
      <c r="AB825" s="465"/>
      <c r="AC825" s="465"/>
      <c r="AD825" s="465"/>
      <c r="AE825" s="465"/>
      <c r="AF825" s="465"/>
      <c r="AG825" s="465"/>
      <c r="AH825" s="465"/>
      <c r="AI825" s="465"/>
      <c r="AJ825" s="465"/>
      <c r="AK825" s="465"/>
      <c r="AL825" s="465"/>
      <c r="AM825" s="465"/>
      <c r="AN825" s="465"/>
      <c r="AO825" s="465"/>
      <c r="AP825" s="460"/>
      <c r="AQ825" s="441"/>
      <c r="AR825" s="429"/>
      <c r="AS825" s="429"/>
      <c r="AT825" s="429"/>
    </row>
    <row r="826" spans="1:46" hidden="1" outlineLevel="3" x14ac:dyDescent="0.3">
      <c r="A826" s="429"/>
      <c r="B826" s="438"/>
      <c r="C826" s="431">
        <f t="shared" si="232"/>
        <v>4</v>
      </c>
      <c r="D826" s="460"/>
      <c r="E826" s="635">
        <f>E825</f>
        <v>15</v>
      </c>
      <c r="F826" s="512" t="b">
        <f t="shared" si="230"/>
        <v>1</v>
      </c>
      <c r="G826" s="460"/>
      <c r="H826" s="913"/>
      <c r="I826" s="914"/>
      <c r="J826" s="621" t="s">
        <v>785</v>
      </c>
      <c r="K826" s="639" t="str">
        <f t="shared" si="231"/>
        <v>-</v>
      </c>
      <c r="L826" s="636" t="s">
        <v>780</v>
      </c>
      <c r="M826" s="636" t="s">
        <v>780</v>
      </c>
      <c r="N826" s="636" t="s">
        <v>780</v>
      </c>
      <c r="O826" s="636" t="s">
        <v>780</v>
      </c>
      <c r="P826" s="636" t="s">
        <v>780</v>
      </c>
      <c r="Q826" s="636" t="s">
        <v>780</v>
      </c>
      <c r="R826" s="636" t="s">
        <v>780</v>
      </c>
      <c r="S826" s="636" t="s">
        <v>780</v>
      </c>
      <c r="T826" s="636" t="s">
        <v>780</v>
      </c>
      <c r="U826" s="640" t="s">
        <v>780</v>
      </c>
      <c r="V826" s="640" t="s">
        <v>780</v>
      </c>
      <c r="W826" s="465"/>
      <c r="X826" s="465"/>
      <c r="Y826" s="465"/>
      <c r="Z826" s="465"/>
      <c r="AA826" s="465"/>
      <c r="AB826" s="465"/>
      <c r="AC826" s="465"/>
      <c r="AD826" s="465"/>
      <c r="AE826" s="465"/>
      <c r="AF826" s="465"/>
      <c r="AG826" s="465"/>
      <c r="AH826" s="465"/>
      <c r="AI826" s="465"/>
      <c r="AJ826" s="465"/>
      <c r="AK826" s="465"/>
      <c r="AL826" s="465"/>
      <c r="AM826" s="465"/>
      <c r="AN826" s="465"/>
      <c r="AO826" s="465"/>
      <c r="AP826" s="460"/>
      <c r="AQ826" s="441"/>
      <c r="AR826" s="429"/>
      <c r="AS826" s="429"/>
      <c r="AT826" s="429"/>
    </row>
    <row r="827" spans="1:46" hidden="1" outlineLevel="3" x14ac:dyDescent="0.3">
      <c r="A827" s="429"/>
      <c r="B827" s="438"/>
      <c r="C827" s="431">
        <f t="shared" si="232"/>
        <v>4</v>
      </c>
      <c r="D827" s="460"/>
      <c r="E827" s="518">
        <v>16</v>
      </c>
      <c r="F827" s="512" t="b">
        <f t="shared" ref="F827:F858" si="233">COUNTIFS($L827:$V827,"-")&lt;&gt;COUNTA($L827:$V827)</f>
        <v>1</v>
      </c>
      <c r="G827" s="460"/>
      <c r="H827" s="632" t="s">
        <v>811</v>
      </c>
      <c r="I827" s="632"/>
      <c r="J827" s="613" t="s">
        <v>779</v>
      </c>
      <c r="K827" s="633" t="str">
        <f t="shared" ref="K827:K858" si="234">IFERROR(DATE(2019,1,($L827-1)*7+1),"-")</f>
        <v>-</v>
      </c>
      <c r="L827" s="634" t="s">
        <v>780</v>
      </c>
      <c r="M827" s="634" t="s">
        <v>780</v>
      </c>
      <c r="N827" s="634" t="s">
        <v>780</v>
      </c>
      <c r="O827" s="634" t="s">
        <v>780</v>
      </c>
      <c r="P827" s="634" t="s">
        <v>780</v>
      </c>
      <c r="Q827" s="634" t="s">
        <v>780</v>
      </c>
      <c r="R827" s="634" t="s">
        <v>780</v>
      </c>
      <c r="S827" s="634" t="s">
        <v>780</v>
      </c>
      <c r="T827" s="634" t="s">
        <v>780</v>
      </c>
      <c r="U827" s="634" t="s">
        <v>780</v>
      </c>
      <c r="V827" s="634" t="s">
        <v>780</v>
      </c>
      <c r="W827" s="465"/>
      <c r="X827" s="465"/>
      <c r="Y827" s="465"/>
      <c r="Z827" s="465"/>
      <c r="AA827" s="465"/>
      <c r="AB827" s="465"/>
      <c r="AC827" s="465"/>
      <c r="AD827" s="465"/>
      <c r="AE827" s="465"/>
      <c r="AF827" s="465"/>
      <c r="AG827" s="465"/>
      <c r="AH827" s="465"/>
      <c r="AI827" s="465"/>
      <c r="AJ827" s="465"/>
      <c r="AK827" s="465"/>
      <c r="AL827" s="465"/>
      <c r="AM827" s="465"/>
      <c r="AN827" s="465"/>
      <c r="AO827" s="465"/>
      <c r="AP827" s="460"/>
      <c r="AQ827" s="441"/>
      <c r="AR827" s="429"/>
      <c r="AS827" s="429"/>
      <c r="AT827" s="429"/>
    </row>
    <row r="828" spans="1:46" hidden="1" outlineLevel="3" x14ac:dyDescent="0.3">
      <c r="A828" s="429"/>
      <c r="B828" s="438"/>
      <c r="C828" s="431">
        <f t="shared" si="232"/>
        <v>4</v>
      </c>
      <c r="D828" s="460"/>
      <c r="E828" s="635">
        <f>E827</f>
        <v>16</v>
      </c>
      <c r="F828" s="512" t="b">
        <f t="shared" si="233"/>
        <v>1</v>
      </c>
      <c r="G828" s="460"/>
      <c r="H828" s="909"/>
      <c r="I828" s="910"/>
      <c r="J828" s="636" t="s">
        <v>782</v>
      </c>
      <c r="K828" s="637" t="str">
        <f t="shared" si="234"/>
        <v>-</v>
      </c>
      <c r="L828" s="638" t="s">
        <v>780</v>
      </c>
      <c r="M828" s="638" t="s">
        <v>780</v>
      </c>
      <c r="N828" s="638" t="s">
        <v>780</v>
      </c>
      <c r="O828" s="638" t="s">
        <v>780</v>
      </c>
      <c r="P828" s="638" t="s">
        <v>780</v>
      </c>
      <c r="Q828" s="638" t="s">
        <v>780</v>
      </c>
      <c r="R828" s="508">
        <v>0</v>
      </c>
      <c r="S828" s="508" t="b">
        <v>1</v>
      </c>
      <c r="T828" s="638" t="s">
        <v>780</v>
      </c>
      <c r="U828" s="638" t="s">
        <v>780</v>
      </c>
      <c r="V828" s="638" t="s">
        <v>780</v>
      </c>
      <c r="W828" s="465"/>
      <c r="X828" s="465"/>
      <c r="Y828" s="465"/>
      <c r="Z828" s="465"/>
      <c r="AA828" s="465"/>
      <c r="AB828" s="465"/>
      <c r="AC828" s="465"/>
      <c r="AD828" s="465"/>
      <c r="AE828" s="465"/>
      <c r="AF828" s="465"/>
      <c r="AG828" s="465"/>
      <c r="AH828" s="465"/>
      <c r="AI828" s="465"/>
      <c r="AJ828" s="465"/>
      <c r="AK828" s="465"/>
      <c r="AL828" s="465"/>
      <c r="AM828" s="465"/>
      <c r="AN828" s="465"/>
      <c r="AO828" s="465"/>
      <c r="AP828" s="460"/>
      <c r="AQ828" s="441"/>
      <c r="AR828" s="429"/>
      <c r="AS828" s="429"/>
      <c r="AT828" s="429"/>
    </row>
    <row r="829" spans="1:46" hidden="1" outlineLevel="3" x14ac:dyDescent="0.3">
      <c r="A829" s="429"/>
      <c r="B829" s="438"/>
      <c r="C829" s="431">
        <f t="shared" si="232"/>
        <v>4</v>
      </c>
      <c r="D829" s="460"/>
      <c r="E829" s="635">
        <f>E828</f>
        <v>16</v>
      </c>
      <c r="F829" s="512" t="b">
        <f t="shared" si="233"/>
        <v>1</v>
      </c>
      <c r="G829" s="460"/>
      <c r="H829" s="911"/>
      <c r="I829" s="912"/>
      <c r="J829" s="636" t="s">
        <v>783</v>
      </c>
      <c r="K829" s="637" t="str">
        <f t="shared" si="234"/>
        <v>-</v>
      </c>
      <c r="L829" s="638" t="s">
        <v>784</v>
      </c>
      <c r="M829" s="638" t="s">
        <v>784</v>
      </c>
      <c r="N829" s="638" t="s">
        <v>784</v>
      </c>
      <c r="O829" s="638" t="s">
        <v>784</v>
      </c>
      <c r="P829" s="638" t="s">
        <v>784</v>
      </c>
      <c r="Q829" s="638" t="s">
        <v>784</v>
      </c>
      <c r="R829" s="638" t="s">
        <v>784</v>
      </c>
      <c r="S829" s="638" t="s">
        <v>784</v>
      </c>
      <c r="T829" s="638" t="s">
        <v>784</v>
      </c>
      <c r="U829" s="638" t="s">
        <v>784</v>
      </c>
      <c r="V829" s="638" t="s">
        <v>784</v>
      </c>
      <c r="W829" s="465"/>
      <c r="X829" s="465"/>
      <c r="Y829" s="465"/>
      <c r="Z829" s="465"/>
      <c r="AA829" s="465"/>
      <c r="AB829" s="465"/>
      <c r="AC829" s="465"/>
      <c r="AD829" s="465"/>
      <c r="AE829" s="465"/>
      <c r="AF829" s="465"/>
      <c r="AG829" s="465"/>
      <c r="AH829" s="465"/>
      <c r="AI829" s="465"/>
      <c r="AJ829" s="465"/>
      <c r="AK829" s="465"/>
      <c r="AL829" s="465"/>
      <c r="AM829" s="465"/>
      <c r="AN829" s="465"/>
      <c r="AO829" s="465"/>
      <c r="AP829" s="460"/>
      <c r="AQ829" s="441"/>
      <c r="AR829" s="429"/>
      <c r="AS829" s="429"/>
      <c r="AT829" s="429"/>
    </row>
    <row r="830" spans="1:46" hidden="1" outlineLevel="3" x14ac:dyDescent="0.3">
      <c r="A830" s="429"/>
      <c r="B830" s="438"/>
      <c r="C830" s="431">
        <f t="shared" si="232"/>
        <v>4</v>
      </c>
      <c r="D830" s="460"/>
      <c r="E830" s="635">
        <f>E829</f>
        <v>16</v>
      </c>
      <c r="F830" s="512" t="b">
        <f t="shared" si="233"/>
        <v>1</v>
      </c>
      <c r="G830" s="460"/>
      <c r="H830" s="913"/>
      <c r="I830" s="914"/>
      <c r="J830" s="621" t="s">
        <v>785</v>
      </c>
      <c r="K830" s="639" t="str">
        <f t="shared" si="234"/>
        <v>-</v>
      </c>
      <c r="L830" s="636" t="s">
        <v>780</v>
      </c>
      <c r="M830" s="636" t="s">
        <v>780</v>
      </c>
      <c r="N830" s="636" t="s">
        <v>780</v>
      </c>
      <c r="O830" s="636" t="s">
        <v>780</v>
      </c>
      <c r="P830" s="636" t="s">
        <v>780</v>
      </c>
      <c r="Q830" s="636" t="s">
        <v>780</v>
      </c>
      <c r="R830" s="636" t="s">
        <v>780</v>
      </c>
      <c r="S830" s="636" t="s">
        <v>780</v>
      </c>
      <c r="T830" s="636" t="s">
        <v>780</v>
      </c>
      <c r="U830" s="640" t="s">
        <v>780</v>
      </c>
      <c r="V830" s="640" t="s">
        <v>780</v>
      </c>
      <c r="W830" s="465"/>
      <c r="X830" s="465"/>
      <c r="Y830" s="465"/>
      <c r="Z830" s="465"/>
      <c r="AA830" s="465"/>
      <c r="AB830" s="465"/>
      <c r="AC830" s="465"/>
      <c r="AD830" s="465"/>
      <c r="AE830" s="465"/>
      <c r="AF830" s="465"/>
      <c r="AG830" s="465"/>
      <c r="AH830" s="465"/>
      <c r="AI830" s="465"/>
      <c r="AJ830" s="465"/>
      <c r="AK830" s="465"/>
      <c r="AL830" s="465"/>
      <c r="AM830" s="465"/>
      <c r="AN830" s="465"/>
      <c r="AO830" s="465"/>
      <c r="AP830" s="460"/>
      <c r="AQ830" s="441"/>
      <c r="AR830" s="429"/>
      <c r="AS830" s="429"/>
      <c r="AT830" s="429"/>
    </row>
    <row r="831" spans="1:46" hidden="1" outlineLevel="3" x14ac:dyDescent="0.3">
      <c r="A831" s="429"/>
      <c r="B831" s="438"/>
      <c r="C831" s="431">
        <f t="shared" ref="C831:C862" si="235">INT($C$751)+3</f>
        <v>4</v>
      </c>
      <c r="D831" s="460"/>
      <c r="E831" s="518">
        <v>17</v>
      </c>
      <c r="F831" s="512" t="b">
        <f t="shared" si="233"/>
        <v>1</v>
      </c>
      <c r="G831" s="460"/>
      <c r="H831" s="632" t="s">
        <v>812</v>
      </c>
      <c r="I831" s="632"/>
      <c r="J831" s="613" t="s">
        <v>779</v>
      </c>
      <c r="K831" s="633" t="str">
        <f t="shared" si="234"/>
        <v>-</v>
      </c>
      <c r="L831" s="634" t="s">
        <v>780</v>
      </c>
      <c r="M831" s="641">
        <v>42</v>
      </c>
      <c r="N831" s="634" t="s">
        <v>780</v>
      </c>
      <c r="O831" s="634" t="s">
        <v>780</v>
      </c>
      <c r="P831" s="634" t="s">
        <v>780</v>
      </c>
      <c r="Q831" s="634" t="s">
        <v>780</v>
      </c>
      <c r="R831" s="634" t="s">
        <v>780</v>
      </c>
      <c r="S831" s="634" t="s">
        <v>780</v>
      </c>
      <c r="T831" s="634" t="s">
        <v>780</v>
      </c>
      <c r="U831" s="634" t="s">
        <v>780</v>
      </c>
      <c r="V831" s="634" t="s">
        <v>780</v>
      </c>
      <c r="W831" s="465"/>
      <c r="X831" s="465"/>
      <c r="Y831" s="465"/>
      <c r="Z831" s="465"/>
      <c r="AA831" s="465"/>
      <c r="AB831" s="465"/>
      <c r="AC831" s="465"/>
      <c r="AD831" s="465"/>
      <c r="AE831" s="465"/>
      <c r="AF831" s="465"/>
      <c r="AG831" s="465"/>
      <c r="AH831" s="465"/>
      <c r="AI831" s="465"/>
      <c r="AJ831" s="465"/>
      <c r="AK831" s="465"/>
      <c r="AL831" s="465"/>
      <c r="AM831" s="465"/>
      <c r="AN831" s="465"/>
      <c r="AO831" s="465"/>
      <c r="AP831" s="460"/>
      <c r="AQ831" s="441"/>
      <c r="AR831" s="429"/>
      <c r="AS831" s="429"/>
      <c r="AT831" s="429"/>
    </row>
    <row r="832" spans="1:46" ht="15" hidden="1" customHeight="1" outlineLevel="3" x14ac:dyDescent="0.3">
      <c r="A832" s="429"/>
      <c r="B832" s="438"/>
      <c r="C832" s="431">
        <f t="shared" si="235"/>
        <v>4</v>
      </c>
      <c r="D832" s="460"/>
      <c r="E832" s="635">
        <f>E831</f>
        <v>17</v>
      </c>
      <c r="F832" s="512" t="b">
        <f t="shared" si="233"/>
        <v>1</v>
      </c>
      <c r="G832" s="460"/>
      <c r="H832" s="909" t="s">
        <v>813</v>
      </c>
      <c r="I832" s="910"/>
      <c r="J832" s="636" t="s">
        <v>782</v>
      </c>
      <c r="K832" s="637" t="str">
        <f t="shared" si="234"/>
        <v>-</v>
      </c>
      <c r="L832" s="638" t="s">
        <v>780</v>
      </c>
      <c r="M832" s="638" t="s">
        <v>780</v>
      </c>
      <c r="N832" s="638" t="s">
        <v>780</v>
      </c>
      <c r="O832" s="638" t="s">
        <v>780</v>
      </c>
      <c r="P832" s="638" t="s">
        <v>780</v>
      </c>
      <c r="Q832" s="638" t="s">
        <v>780</v>
      </c>
      <c r="R832" s="508">
        <v>0</v>
      </c>
      <c r="S832" s="638" t="s">
        <v>780</v>
      </c>
      <c r="T832" s="638" t="s">
        <v>780</v>
      </c>
      <c r="U832" s="638" t="s">
        <v>780</v>
      </c>
      <c r="V832" s="638" t="s">
        <v>780</v>
      </c>
      <c r="W832" s="465"/>
      <c r="X832" s="465"/>
      <c r="Y832" s="465"/>
      <c r="Z832" s="465"/>
      <c r="AA832" s="465"/>
      <c r="AB832" s="465"/>
      <c r="AC832" s="465"/>
      <c r="AD832" s="465"/>
      <c r="AE832" s="465"/>
      <c r="AF832" s="465"/>
      <c r="AG832" s="465"/>
      <c r="AH832" s="465"/>
      <c r="AI832" s="465"/>
      <c r="AJ832" s="465"/>
      <c r="AK832" s="465"/>
      <c r="AL832" s="465"/>
      <c r="AM832" s="465"/>
      <c r="AN832" s="465"/>
      <c r="AO832" s="465"/>
      <c r="AP832" s="460"/>
      <c r="AQ832" s="441"/>
      <c r="AR832" s="429"/>
      <c r="AS832" s="429"/>
      <c r="AT832" s="429"/>
    </row>
    <row r="833" spans="1:46" hidden="1" outlineLevel="3" x14ac:dyDescent="0.3">
      <c r="A833" s="429"/>
      <c r="B833" s="438"/>
      <c r="C833" s="431">
        <f t="shared" si="235"/>
        <v>4</v>
      </c>
      <c r="D833" s="460"/>
      <c r="E833" s="635">
        <f>E832</f>
        <v>17</v>
      </c>
      <c r="F833" s="512" t="b">
        <f t="shared" si="233"/>
        <v>1</v>
      </c>
      <c r="G833" s="460"/>
      <c r="H833" s="911"/>
      <c r="I833" s="912"/>
      <c r="J833" s="636" t="s">
        <v>783</v>
      </c>
      <c r="K833" s="637" t="str">
        <f t="shared" si="234"/>
        <v>-</v>
      </c>
      <c r="L833" s="638" t="s">
        <v>784</v>
      </c>
      <c r="M833" s="638" t="s">
        <v>784</v>
      </c>
      <c r="N833" s="638" t="s">
        <v>784</v>
      </c>
      <c r="O833" s="638" t="s">
        <v>784</v>
      </c>
      <c r="P833" s="638" t="s">
        <v>784</v>
      </c>
      <c r="Q833" s="638" t="s">
        <v>784</v>
      </c>
      <c r="R833" s="638" t="s">
        <v>784</v>
      </c>
      <c r="S833" s="638" t="s">
        <v>784</v>
      </c>
      <c r="T833" s="638" t="s">
        <v>784</v>
      </c>
      <c r="U833" s="638" t="s">
        <v>784</v>
      </c>
      <c r="V833" s="638" t="s">
        <v>784</v>
      </c>
      <c r="W833" s="465"/>
      <c r="X833" s="465"/>
      <c r="Y833" s="465"/>
      <c r="Z833" s="465"/>
      <c r="AA833" s="465"/>
      <c r="AB833" s="465"/>
      <c r="AC833" s="465"/>
      <c r="AD833" s="465"/>
      <c r="AE833" s="465"/>
      <c r="AF833" s="465"/>
      <c r="AG833" s="465"/>
      <c r="AH833" s="465"/>
      <c r="AI833" s="465"/>
      <c r="AJ833" s="465"/>
      <c r="AK833" s="465"/>
      <c r="AL833" s="465"/>
      <c r="AM833" s="465"/>
      <c r="AN833" s="465"/>
      <c r="AO833" s="465"/>
      <c r="AP833" s="460"/>
      <c r="AQ833" s="441"/>
      <c r="AR833" s="429"/>
      <c r="AS833" s="429"/>
      <c r="AT833" s="429"/>
    </row>
    <row r="834" spans="1:46" hidden="1" outlineLevel="3" x14ac:dyDescent="0.3">
      <c r="A834" s="429"/>
      <c r="B834" s="438"/>
      <c r="C834" s="431">
        <f t="shared" si="235"/>
        <v>4</v>
      </c>
      <c r="D834" s="460"/>
      <c r="E834" s="635">
        <f>E833</f>
        <v>17</v>
      </c>
      <c r="F834" s="512" t="b">
        <f t="shared" si="233"/>
        <v>1</v>
      </c>
      <c r="G834" s="460"/>
      <c r="H834" s="913"/>
      <c r="I834" s="914"/>
      <c r="J834" s="621" t="s">
        <v>785</v>
      </c>
      <c r="K834" s="639" t="str">
        <f t="shared" si="234"/>
        <v>-</v>
      </c>
      <c r="L834" s="636" t="s">
        <v>780</v>
      </c>
      <c r="M834" s="636" t="s">
        <v>780</v>
      </c>
      <c r="N834" s="636" t="s">
        <v>780</v>
      </c>
      <c r="O834" s="636" t="s">
        <v>780</v>
      </c>
      <c r="P834" s="636" t="s">
        <v>780</v>
      </c>
      <c r="Q834" s="636" t="s">
        <v>780</v>
      </c>
      <c r="R834" s="636" t="s">
        <v>780</v>
      </c>
      <c r="S834" s="636" t="s">
        <v>780</v>
      </c>
      <c r="T834" s="636" t="s">
        <v>780</v>
      </c>
      <c r="U834" s="640" t="s">
        <v>780</v>
      </c>
      <c r="V834" s="640" t="s">
        <v>780</v>
      </c>
      <c r="W834" s="465"/>
      <c r="X834" s="465"/>
      <c r="Y834" s="465"/>
      <c r="Z834" s="465"/>
      <c r="AA834" s="465"/>
      <c r="AB834" s="465"/>
      <c r="AC834" s="465"/>
      <c r="AD834" s="465"/>
      <c r="AE834" s="465"/>
      <c r="AF834" s="465"/>
      <c r="AG834" s="465"/>
      <c r="AH834" s="465"/>
      <c r="AI834" s="465"/>
      <c r="AJ834" s="465"/>
      <c r="AK834" s="465"/>
      <c r="AL834" s="465"/>
      <c r="AM834" s="465"/>
      <c r="AN834" s="465"/>
      <c r="AO834" s="465"/>
      <c r="AP834" s="460"/>
      <c r="AQ834" s="441"/>
      <c r="AR834" s="429"/>
      <c r="AS834" s="429"/>
      <c r="AT834" s="429"/>
    </row>
    <row r="835" spans="1:46" hidden="1" outlineLevel="3" x14ac:dyDescent="0.3">
      <c r="A835" s="429"/>
      <c r="B835" s="438"/>
      <c r="C835" s="431">
        <f t="shared" si="235"/>
        <v>4</v>
      </c>
      <c r="D835" s="460"/>
      <c r="E835" s="518">
        <v>18</v>
      </c>
      <c r="F835" s="512" t="b">
        <f t="shared" si="233"/>
        <v>1</v>
      </c>
      <c r="G835" s="460"/>
      <c r="H835" s="632" t="s">
        <v>814</v>
      </c>
      <c r="I835" s="632"/>
      <c r="J835" s="613" t="s">
        <v>779</v>
      </c>
      <c r="K835" s="633" t="str">
        <f t="shared" si="234"/>
        <v>-</v>
      </c>
      <c r="L835" s="634" t="s">
        <v>780</v>
      </c>
      <c r="M835" s="634" t="s">
        <v>780</v>
      </c>
      <c r="N835" s="634" t="s">
        <v>780</v>
      </c>
      <c r="O835" s="634" t="s">
        <v>780</v>
      </c>
      <c r="P835" s="634" t="s">
        <v>780</v>
      </c>
      <c r="Q835" s="634" t="s">
        <v>780</v>
      </c>
      <c r="R835" s="634" t="s">
        <v>780</v>
      </c>
      <c r="S835" s="634" t="s">
        <v>780</v>
      </c>
      <c r="T835" s="634" t="s">
        <v>780</v>
      </c>
      <c r="U835" s="634" t="s">
        <v>780</v>
      </c>
      <c r="V835" s="634" t="s">
        <v>780</v>
      </c>
      <c r="W835" s="465"/>
      <c r="X835" s="465"/>
      <c r="Y835" s="465"/>
      <c r="Z835" s="465"/>
      <c r="AA835" s="465"/>
      <c r="AB835" s="465"/>
      <c r="AC835" s="465"/>
      <c r="AD835" s="465"/>
      <c r="AE835" s="465"/>
      <c r="AF835" s="465"/>
      <c r="AG835" s="465"/>
      <c r="AH835" s="465"/>
      <c r="AI835" s="465"/>
      <c r="AJ835" s="465"/>
      <c r="AK835" s="465"/>
      <c r="AL835" s="465"/>
      <c r="AM835" s="465"/>
      <c r="AN835" s="465"/>
      <c r="AO835" s="465"/>
      <c r="AP835" s="460"/>
      <c r="AQ835" s="441"/>
      <c r="AR835" s="429"/>
      <c r="AS835" s="429"/>
      <c r="AT835" s="429"/>
    </row>
    <row r="836" spans="1:46" ht="15" hidden="1" customHeight="1" outlineLevel="3" x14ac:dyDescent="0.3">
      <c r="A836" s="429"/>
      <c r="B836" s="438"/>
      <c r="C836" s="431">
        <f t="shared" si="235"/>
        <v>4</v>
      </c>
      <c r="D836" s="460"/>
      <c r="E836" s="635">
        <f>E835</f>
        <v>18</v>
      </c>
      <c r="F836" s="512" t="b">
        <f t="shared" si="233"/>
        <v>1</v>
      </c>
      <c r="G836" s="460"/>
      <c r="H836" s="909" t="s">
        <v>815</v>
      </c>
      <c r="I836" s="910"/>
      <c r="J836" s="636" t="s">
        <v>782</v>
      </c>
      <c r="K836" s="637" t="str">
        <f t="shared" si="234"/>
        <v>-</v>
      </c>
      <c r="L836" s="638" t="s">
        <v>780</v>
      </c>
      <c r="M836" s="638" t="s">
        <v>780</v>
      </c>
      <c r="N836" s="638" t="s">
        <v>780</v>
      </c>
      <c r="O836" s="508">
        <v>1</v>
      </c>
      <c r="P836" s="638" t="s">
        <v>780</v>
      </c>
      <c r="Q836" s="638" t="s">
        <v>780</v>
      </c>
      <c r="R836" s="638" t="s">
        <v>780</v>
      </c>
      <c r="S836" s="638" t="s">
        <v>780</v>
      </c>
      <c r="T836" s="638" t="s">
        <v>780</v>
      </c>
      <c r="U836" s="638" t="s">
        <v>780</v>
      </c>
      <c r="V836" s="638" t="s">
        <v>780</v>
      </c>
      <c r="W836" s="465"/>
      <c r="X836" s="465"/>
      <c r="Y836" s="465"/>
      <c r="Z836" s="465"/>
      <c r="AA836" s="465"/>
      <c r="AB836" s="465"/>
      <c r="AC836" s="465"/>
      <c r="AD836" s="465"/>
      <c r="AE836" s="465"/>
      <c r="AF836" s="465"/>
      <c r="AG836" s="465"/>
      <c r="AH836" s="465"/>
      <c r="AI836" s="465"/>
      <c r="AJ836" s="465"/>
      <c r="AK836" s="465"/>
      <c r="AL836" s="465"/>
      <c r="AM836" s="465"/>
      <c r="AN836" s="465"/>
      <c r="AO836" s="465"/>
      <c r="AP836" s="460"/>
      <c r="AQ836" s="441"/>
      <c r="AR836" s="429"/>
      <c r="AS836" s="429"/>
      <c r="AT836" s="429"/>
    </row>
    <row r="837" spans="1:46" hidden="1" outlineLevel="3" x14ac:dyDescent="0.3">
      <c r="A837" s="429"/>
      <c r="B837" s="438"/>
      <c r="C837" s="431">
        <f t="shared" si="235"/>
        <v>4</v>
      </c>
      <c r="D837" s="460"/>
      <c r="E837" s="635">
        <f>E836</f>
        <v>18</v>
      </c>
      <c r="F837" s="512" t="b">
        <f t="shared" si="233"/>
        <v>1</v>
      </c>
      <c r="G837" s="460"/>
      <c r="H837" s="911"/>
      <c r="I837" s="912"/>
      <c r="J837" s="636" t="s">
        <v>783</v>
      </c>
      <c r="K837" s="637" t="str">
        <f t="shared" si="234"/>
        <v>-</v>
      </c>
      <c r="L837" s="638" t="s">
        <v>784</v>
      </c>
      <c r="M837" s="508">
        <v>38</v>
      </c>
      <c r="N837" s="638" t="s">
        <v>784</v>
      </c>
      <c r="O837" s="638" t="s">
        <v>784</v>
      </c>
      <c r="P837" s="638" t="s">
        <v>784</v>
      </c>
      <c r="Q837" s="638" t="s">
        <v>784</v>
      </c>
      <c r="R837" s="638" t="s">
        <v>784</v>
      </c>
      <c r="S837" s="638" t="s">
        <v>784</v>
      </c>
      <c r="T837" s="638" t="s">
        <v>784</v>
      </c>
      <c r="U837" s="638" t="s">
        <v>784</v>
      </c>
      <c r="V837" s="638" t="s">
        <v>784</v>
      </c>
      <c r="W837" s="465"/>
      <c r="X837" s="465"/>
      <c r="Y837" s="465"/>
      <c r="Z837" s="465"/>
      <c r="AA837" s="465"/>
      <c r="AB837" s="465"/>
      <c r="AC837" s="465"/>
      <c r="AD837" s="465"/>
      <c r="AE837" s="465"/>
      <c r="AF837" s="465"/>
      <c r="AG837" s="465"/>
      <c r="AH837" s="465"/>
      <c r="AI837" s="465"/>
      <c r="AJ837" s="465"/>
      <c r="AK837" s="465"/>
      <c r="AL837" s="465"/>
      <c r="AM837" s="465"/>
      <c r="AN837" s="465"/>
      <c r="AO837" s="465"/>
      <c r="AP837" s="460"/>
      <c r="AQ837" s="441"/>
      <c r="AR837" s="429"/>
      <c r="AS837" s="429"/>
      <c r="AT837" s="429"/>
    </row>
    <row r="838" spans="1:46" hidden="1" outlineLevel="3" x14ac:dyDescent="0.3">
      <c r="A838" s="429"/>
      <c r="B838" s="438"/>
      <c r="C838" s="431">
        <f t="shared" si="235"/>
        <v>4</v>
      </c>
      <c r="D838" s="460"/>
      <c r="E838" s="635">
        <f>E837</f>
        <v>18</v>
      </c>
      <c r="F838" s="512" t="b">
        <f t="shared" si="233"/>
        <v>1</v>
      </c>
      <c r="G838" s="460"/>
      <c r="H838" s="913"/>
      <c r="I838" s="914"/>
      <c r="J838" s="621" t="s">
        <v>785</v>
      </c>
      <c r="K838" s="639" t="str">
        <f t="shared" si="234"/>
        <v>-</v>
      </c>
      <c r="L838" s="636" t="s">
        <v>780</v>
      </c>
      <c r="M838" s="636" t="s">
        <v>780</v>
      </c>
      <c r="N838" s="636" t="s">
        <v>780</v>
      </c>
      <c r="O838" s="636" t="s">
        <v>780</v>
      </c>
      <c r="P838" s="636" t="s">
        <v>780</v>
      </c>
      <c r="Q838" s="636" t="s">
        <v>780</v>
      </c>
      <c r="R838" s="636" t="s">
        <v>780</v>
      </c>
      <c r="S838" s="636" t="s">
        <v>780</v>
      </c>
      <c r="T838" s="636" t="s">
        <v>780</v>
      </c>
      <c r="U838" s="640" t="s">
        <v>780</v>
      </c>
      <c r="V838" s="640" t="s">
        <v>780</v>
      </c>
      <c r="W838" s="465"/>
      <c r="X838" s="465"/>
      <c r="Y838" s="465"/>
      <c r="Z838" s="465"/>
      <c r="AA838" s="465"/>
      <c r="AB838" s="465"/>
      <c r="AC838" s="465"/>
      <c r="AD838" s="465"/>
      <c r="AE838" s="465"/>
      <c r="AF838" s="465"/>
      <c r="AG838" s="465"/>
      <c r="AH838" s="465"/>
      <c r="AI838" s="465"/>
      <c r="AJ838" s="465"/>
      <c r="AK838" s="465"/>
      <c r="AL838" s="465"/>
      <c r="AM838" s="465"/>
      <c r="AN838" s="465"/>
      <c r="AO838" s="465"/>
      <c r="AP838" s="460"/>
      <c r="AQ838" s="441"/>
      <c r="AR838" s="429"/>
      <c r="AS838" s="429"/>
      <c r="AT838" s="429"/>
    </row>
    <row r="839" spans="1:46" hidden="1" outlineLevel="3" x14ac:dyDescent="0.3">
      <c r="A839" s="429"/>
      <c r="B839" s="438"/>
      <c r="C839" s="431">
        <f t="shared" si="235"/>
        <v>4</v>
      </c>
      <c r="D839" s="460"/>
      <c r="E839" s="518">
        <v>19</v>
      </c>
      <c r="F839" s="512" t="b">
        <f t="shared" si="233"/>
        <v>1</v>
      </c>
      <c r="G839" s="460"/>
      <c r="H839" s="632" t="s">
        <v>816</v>
      </c>
      <c r="I839" s="632"/>
      <c r="J839" s="613" t="s">
        <v>779</v>
      </c>
      <c r="K839" s="633" t="str">
        <f t="shared" si="234"/>
        <v>-</v>
      </c>
      <c r="L839" s="634" t="s">
        <v>780</v>
      </c>
      <c r="M839" s="634" t="s">
        <v>780</v>
      </c>
      <c r="N839" s="634" t="s">
        <v>780</v>
      </c>
      <c r="O839" s="634" t="s">
        <v>780</v>
      </c>
      <c r="P839" s="634" t="s">
        <v>780</v>
      </c>
      <c r="Q839" s="634" t="s">
        <v>780</v>
      </c>
      <c r="R839" s="634" t="s">
        <v>780</v>
      </c>
      <c r="S839" s="634" t="s">
        <v>780</v>
      </c>
      <c r="T839" s="634" t="s">
        <v>780</v>
      </c>
      <c r="U839" s="634" t="s">
        <v>780</v>
      </c>
      <c r="V839" s="634" t="s">
        <v>780</v>
      </c>
      <c r="W839" s="465"/>
      <c r="X839" s="465"/>
      <c r="Y839" s="465"/>
      <c r="Z839" s="465"/>
      <c r="AA839" s="465"/>
      <c r="AB839" s="465"/>
      <c r="AC839" s="465"/>
      <c r="AD839" s="465"/>
      <c r="AE839" s="465"/>
      <c r="AF839" s="465"/>
      <c r="AG839" s="465"/>
      <c r="AH839" s="465"/>
      <c r="AI839" s="465"/>
      <c r="AJ839" s="465"/>
      <c r="AK839" s="465"/>
      <c r="AL839" s="465"/>
      <c r="AM839" s="465"/>
      <c r="AN839" s="465"/>
      <c r="AO839" s="465"/>
      <c r="AP839" s="460"/>
      <c r="AQ839" s="441"/>
      <c r="AR839" s="429"/>
      <c r="AS839" s="429"/>
      <c r="AT839" s="429"/>
    </row>
    <row r="840" spans="1:46" ht="15" hidden="1" customHeight="1" outlineLevel="3" x14ac:dyDescent="0.3">
      <c r="A840" s="429"/>
      <c r="B840" s="438"/>
      <c r="C840" s="431">
        <f t="shared" si="235"/>
        <v>4</v>
      </c>
      <c r="D840" s="460"/>
      <c r="E840" s="635">
        <f>E839</f>
        <v>19</v>
      </c>
      <c r="F840" s="512" t="b">
        <f t="shared" si="233"/>
        <v>1</v>
      </c>
      <c r="G840" s="460"/>
      <c r="H840" s="909" t="s">
        <v>817</v>
      </c>
      <c r="I840" s="910"/>
      <c r="J840" s="636" t="s">
        <v>782</v>
      </c>
      <c r="K840" s="637">
        <f t="shared" si="234"/>
        <v>43536</v>
      </c>
      <c r="L840" s="508">
        <v>11</v>
      </c>
      <c r="M840" s="638" t="s">
        <v>780</v>
      </c>
      <c r="N840" s="638" t="s">
        <v>780</v>
      </c>
      <c r="O840" s="638" t="s">
        <v>780</v>
      </c>
      <c r="P840" s="638" t="s">
        <v>780</v>
      </c>
      <c r="Q840" s="638" t="s">
        <v>780</v>
      </c>
      <c r="R840" s="638" t="s">
        <v>780</v>
      </c>
      <c r="S840" s="638" t="s">
        <v>780</v>
      </c>
      <c r="T840" s="638" t="s">
        <v>780</v>
      </c>
      <c r="U840" s="638" t="s">
        <v>780</v>
      </c>
      <c r="V840" s="638" t="s">
        <v>780</v>
      </c>
      <c r="W840" s="465"/>
      <c r="X840" s="465"/>
      <c r="Y840" s="465"/>
      <c r="Z840" s="465"/>
      <c r="AA840" s="465"/>
      <c r="AB840" s="465"/>
      <c r="AC840" s="465"/>
      <c r="AD840" s="465"/>
      <c r="AE840" s="465"/>
      <c r="AF840" s="465"/>
      <c r="AG840" s="465"/>
      <c r="AH840" s="465"/>
      <c r="AI840" s="465"/>
      <c r="AJ840" s="465"/>
      <c r="AK840" s="465"/>
      <c r="AL840" s="465"/>
      <c r="AM840" s="465"/>
      <c r="AN840" s="465"/>
      <c r="AO840" s="465"/>
      <c r="AP840" s="460"/>
      <c r="AQ840" s="441"/>
      <c r="AR840" s="429"/>
      <c r="AS840" s="429"/>
      <c r="AT840" s="429"/>
    </row>
    <row r="841" spans="1:46" hidden="1" outlineLevel="3" x14ac:dyDescent="0.3">
      <c r="A841" s="429"/>
      <c r="B841" s="438"/>
      <c r="C841" s="431">
        <f t="shared" si="235"/>
        <v>4</v>
      </c>
      <c r="D841" s="460"/>
      <c r="E841" s="635">
        <f>E840</f>
        <v>19</v>
      </c>
      <c r="F841" s="512" t="b">
        <f t="shared" si="233"/>
        <v>1</v>
      </c>
      <c r="G841" s="460"/>
      <c r="H841" s="911"/>
      <c r="I841" s="912"/>
      <c r="J841" s="636" t="s">
        <v>783</v>
      </c>
      <c r="K841" s="637" t="str">
        <f t="shared" si="234"/>
        <v>-</v>
      </c>
      <c r="L841" s="638" t="s">
        <v>784</v>
      </c>
      <c r="M841" s="638" t="s">
        <v>784</v>
      </c>
      <c r="N841" s="508">
        <v>20</v>
      </c>
      <c r="O841" s="508">
        <v>3</v>
      </c>
      <c r="P841" s="638" t="s">
        <v>784</v>
      </c>
      <c r="Q841" s="638" t="s">
        <v>784</v>
      </c>
      <c r="R841" s="638" t="s">
        <v>784</v>
      </c>
      <c r="S841" s="638" t="s">
        <v>784</v>
      </c>
      <c r="T841" s="638" t="s">
        <v>784</v>
      </c>
      <c r="U841" s="638" t="s">
        <v>784</v>
      </c>
      <c r="V841" s="508">
        <v>0.1</v>
      </c>
      <c r="W841" s="465"/>
      <c r="X841" s="465"/>
      <c r="Y841" s="465"/>
      <c r="Z841" s="465"/>
      <c r="AA841" s="465"/>
      <c r="AB841" s="465"/>
      <c r="AC841" s="465"/>
      <c r="AD841" s="465"/>
      <c r="AE841" s="465"/>
      <c r="AF841" s="465"/>
      <c r="AG841" s="465"/>
      <c r="AH841" s="465"/>
      <c r="AI841" s="465"/>
      <c r="AJ841" s="465"/>
      <c r="AK841" s="465"/>
      <c r="AL841" s="465"/>
      <c r="AM841" s="465"/>
      <c r="AN841" s="465"/>
      <c r="AO841" s="465"/>
      <c r="AP841" s="460"/>
      <c r="AQ841" s="441"/>
      <c r="AR841" s="429"/>
      <c r="AS841" s="429"/>
      <c r="AT841" s="429"/>
    </row>
    <row r="842" spans="1:46" hidden="1" outlineLevel="3" x14ac:dyDescent="0.3">
      <c r="A842" s="429"/>
      <c r="B842" s="438"/>
      <c r="C842" s="431">
        <f t="shared" si="235"/>
        <v>4</v>
      </c>
      <c r="D842" s="460"/>
      <c r="E842" s="635">
        <f>E841</f>
        <v>19</v>
      </c>
      <c r="F842" s="512" t="b">
        <f t="shared" si="233"/>
        <v>1</v>
      </c>
      <c r="G842" s="460"/>
      <c r="H842" s="913"/>
      <c r="I842" s="914"/>
      <c r="J842" s="621" t="s">
        <v>785</v>
      </c>
      <c r="K842" s="639" t="str">
        <f t="shared" si="234"/>
        <v>-</v>
      </c>
      <c r="L842" s="636" t="s">
        <v>780</v>
      </c>
      <c r="M842" s="636" t="s">
        <v>780</v>
      </c>
      <c r="N842" s="636" t="s">
        <v>780</v>
      </c>
      <c r="O842" s="636" t="s">
        <v>780</v>
      </c>
      <c r="P842" s="636" t="s">
        <v>780</v>
      </c>
      <c r="Q842" s="636" t="s">
        <v>780</v>
      </c>
      <c r="R842" s="636" t="s">
        <v>780</v>
      </c>
      <c r="S842" s="636" t="s">
        <v>780</v>
      </c>
      <c r="T842" s="636" t="s">
        <v>780</v>
      </c>
      <c r="U842" s="640" t="s">
        <v>780</v>
      </c>
      <c r="V842" s="644">
        <v>0.75</v>
      </c>
      <c r="W842" s="465"/>
      <c r="X842" s="465"/>
      <c r="Y842" s="465"/>
      <c r="Z842" s="465"/>
      <c r="AA842" s="465"/>
      <c r="AB842" s="465"/>
      <c r="AC842" s="465"/>
      <c r="AD842" s="465"/>
      <c r="AE842" s="465"/>
      <c r="AF842" s="465"/>
      <c r="AG842" s="465"/>
      <c r="AH842" s="465"/>
      <c r="AI842" s="465"/>
      <c r="AJ842" s="465"/>
      <c r="AK842" s="465"/>
      <c r="AL842" s="465"/>
      <c r="AM842" s="465"/>
      <c r="AN842" s="465"/>
      <c r="AO842" s="465"/>
      <c r="AP842" s="460"/>
      <c r="AQ842" s="441"/>
      <c r="AR842" s="429"/>
      <c r="AS842" s="429"/>
      <c r="AT842" s="429"/>
    </row>
    <row r="843" spans="1:46" hidden="1" outlineLevel="3" x14ac:dyDescent="0.3">
      <c r="A843" s="429"/>
      <c r="B843" s="438"/>
      <c r="C843" s="431">
        <f t="shared" si="235"/>
        <v>4</v>
      </c>
      <c r="D843" s="460"/>
      <c r="E843" s="518">
        <v>20</v>
      </c>
      <c r="F843" s="512" t="b">
        <f t="shared" si="233"/>
        <v>1</v>
      </c>
      <c r="G843" s="460"/>
      <c r="H843" s="632" t="s">
        <v>818</v>
      </c>
      <c r="I843" s="632"/>
      <c r="J843" s="613" t="s">
        <v>779</v>
      </c>
      <c r="K843" s="633" t="str">
        <f t="shared" si="234"/>
        <v>-</v>
      </c>
      <c r="L843" s="634" t="s">
        <v>780</v>
      </c>
      <c r="M843" s="634" t="s">
        <v>780</v>
      </c>
      <c r="N843" s="634" t="s">
        <v>780</v>
      </c>
      <c r="O843" s="634" t="s">
        <v>780</v>
      </c>
      <c r="P843" s="634" t="s">
        <v>780</v>
      </c>
      <c r="Q843" s="634" t="s">
        <v>780</v>
      </c>
      <c r="R843" s="634" t="s">
        <v>780</v>
      </c>
      <c r="S843" s="634" t="s">
        <v>780</v>
      </c>
      <c r="T843" s="634" t="s">
        <v>780</v>
      </c>
      <c r="U843" s="634" t="s">
        <v>780</v>
      </c>
      <c r="V843" s="634" t="s">
        <v>780</v>
      </c>
      <c r="W843" s="465"/>
      <c r="X843" s="465"/>
      <c r="Y843" s="465"/>
      <c r="Z843" s="465"/>
      <c r="AA843" s="465"/>
      <c r="AB843" s="465"/>
      <c r="AC843" s="465"/>
      <c r="AD843" s="465"/>
      <c r="AE843" s="465"/>
      <c r="AF843" s="465"/>
      <c r="AG843" s="465"/>
      <c r="AH843" s="465"/>
      <c r="AI843" s="465"/>
      <c r="AJ843" s="465"/>
      <c r="AK843" s="465"/>
      <c r="AL843" s="465"/>
      <c r="AM843" s="465"/>
      <c r="AN843" s="465"/>
      <c r="AO843" s="465"/>
      <c r="AP843" s="460"/>
      <c r="AQ843" s="441"/>
      <c r="AR843" s="429"/>
      <c r="AS843" s="429"/>
      <c r="AT843" s="429"/>
    </row>
    <row r="844" spans="1:46" ht="15" hidden="1" customHeight="1" outlineLevel="3" x14ac:dyDescent="0.3">
      <c r="A844" s="429"/>
      <c r="B844" s="438"/>
      <c r="C844" s="431">
        <f t="shared" si="235"/>
        <v>4</v>
      </c>
      <c r="D844" s="460"/>
      <c r="E844" s="635">
        <f>E843</f>
        <v>20</v>
      </c>
      <c r="F844" s="512" t="b">
        <f t="shared" si="233"/>
        <v>1</v>
      </c>
      <c r="G844" s="460"/>
      <c r="H844" s="909" t="s">
        <v>819</v>
      </c>
      <c r="I844" s="910"/>
      <c r="J844" s="636" t="s">
        <v>782</v>
      </c>
      <c r="K844" s="637">
        <f t="shared" si="234"/>
        <v>43711</v>
      </c>
      <c r="L844" s="508">
        <v>36</v>
      </c>
      <c r="M844" s="638" t="s">
        <v>780</v>
      </c>
      <c r="N844" s="638" t="s">
        <v>780</v>
      </c>
      <c r="O844" s="638" t="s">
        <v>780</v>
      </c>
      <c r="P844" s="638" t="s">
        <v>780</v>
      </c>
      <c r="Q844" s="638" t="s">
        <v>780</v>
      </c>
      <c r="R844" s="638" t="s">
        <v>780</v>
      </c>
      <c r="S844" s="638" t="s">
        <v>780</v>
      </c>
      <c r="T844" s="638" t="s">
        <v>780</v>
      </c>
      <c r="U844" s="638" t="s">
        <v>780</v>
      </c>
      <c r="V844" s="638" t="s">
        <v>780</v>
      </c>
      <c r="W844" s="465"/>
      <c r="X844" s="465"/>
      <c r="Y844" s="465"/>
      <c r="Z844" s="465"/>
      <c r="AA844" s="465"/>
      <c r="AB844" s="465"/>
      <c r="AC844" s="465"/>
      <c r="AD844" s="465"/>
      <c r="AE844" s="465"/>
      <c r="AF844" s="465"/>
      <c r="AG844" s="465"/>
      <c r="AH844" s="465"/>
      <c r="AI844" s="465"/>
      <c r="AJ844" s="465"/>
      <c r="AK844" s="465"/>
      <c r="AL844" s="465"/>
      <c r="AM844" s="465"/>
      <c r="AN844" s="465"/>
      <c r="AO844" s="465"/>
      <c r="AP844" s="460"/>
      <c r="AQ844" s="441"/>
      <c r="AR844" s="429"/>
      <c r="AS844" s="429"/>
      <c r="AT844" s="429"/>
    </row>
    <row r="845" spans="1:46" hidden="1" outlineLevel="3" x14ac:dyDescent="0.3">
      <c r="A845" s="429"/>
      <c r="B845" s="438"/>
      <c r="C845" s="431">
        <f t="shared" si="235"/>
        <v>4</v>
      </c>
      <c r="D845" s="460"/>
      <c r="E845" s="635">
        <f>E844</f>
        <v>20</v>
      </c>
      <c r="F845" s="512" t="b">
        <f t="shared" si="233"/>
        <v>1</v>
      </c>
      <c r="G845" s="460"/>
      <c r="H845" s="911"/>
      <c r="I845" s="912"/>
      <c r="J845" s="636" t="s">
        <v>783</v>
      </c>
      <c r="K845" s="637" t="str">
        <f t="shared" si="234"/>
        <v>-</v>
      </c>
      <c r="L845" s="638" t="s">
        <v>784</v>
      </c>
      <c r="M845" s="638" t="s">
        <v>784</v>
      </c>
      <c r="N845" s="508">
        <v>20</v>
      </c>
      <c r="O845" s="508">
        <v>6</v>
      </c>
      <c r="P845" s="638" t="s">
        <v>784</v>
      </c>
      <c r="Q845" s="638" t="s">
        <v>784</v>
      </c>
      <c r="R845" s="638" t="s">
        <v>784</v>
      </c>
      <c r="S845" s="638" t="s">
        <v>784</v>
      </c>
      <c r="T845" s="638" t="s">
        <v>784</v>
      </c>
      <c r="U845" s="638" t="s">
        <v>784</v>
      </c>
      <c r="V845" s="508">
        <v>0.1</v>
      </c>
      <c r="W845" s="465"/>
      <c r="X845" s="465"/>
      <c r="Y845" s="465"/>
      <c r="Z845" s="465"/>
      <c r="AA845" s="465"/>
      <c r="AB845" s="465"/>
      <c r="AC845" s="465"/>
      <c r="AD845" s="465"/>
      <c r="AE845" s="465"/>
      <c r="AF845" s="465"/>
      <c r="AG845" s="465"/>
      <c r="AH845" s="465"/>
      <c r="AI845" s="465"/>
      <c r="AJ845" s="465"/>
      <c r="AK845" s="465"/>
      <c r="AL845" s="465"/>
      <c r="AM845" s="465"/>
      <c r="AN845" s="465"/>
      <c r="AO845" s="465"/>
      <c r="AP845" s="460"/>
      <c r="AQ845" s="441"/>
      <c r="AR845" s="429"/>
      <c r="AS845" s="429"/>
      <c r="AT845" s="429"/>
    </row>
    <row r="846" spans="1:46" hidden="1" outlineLevel="3" x14ac:dyDescent="0.3">
      <c r="A846" s="429"/>
      <c r="B846" s="438"/>
      <c r="C846" s="431">
        <f t="shared" si="235"/>
        <v>4</v>
      </c>
      <c r="D846" s="460"/>
      <c r="E846" s="635">
        <f>E845</f>
        <v>20</v>
      </c>
      <c r="F846" s="512" t="b">
        <f t="shared" si="233"/>
        <v>1</v>
      </c>
      <c r="G846" s="460"/>
      <c r="H846" s="913"/>
      <c r="I846" s="914"/>
      <c r="J846" s="621" t="s">
        <v>785</v>
      </c>
      <c r="K846" s="639" t="str">
        <f t="shared" si="234"/>
        <v>-</v>
      </c>
      <c r="L846" s="636" t="s">
        <v>780</v>
      </c>
      <c r="M846" s="636" t="s">
        <v>780</v>
      </c>
      <c r="N846" s="636" t="s">
        <v>780</v>
      </c>
      <c r="O846" s="636" t="s">
        <v>780</v>
      </c>
      <c r="P846" s="636" t="s">
        <v>780</v>
      </c>
      <c r="Q846" s="636" t="s">
        <v>780</v>
      </c>
      <c r="R846" s="636" t="s">
        <v>780</v>
      </c>
      <c r="S846" s="636" t="s">
        <v>780</v>
      </c>
      <c r="T846" s="636" t="s">
        <v>780</v>
      </c>
      <c r="U846" s="640" t="s">
        <v>780</v>
      </c>
      <c r="V846" s="644">
        <v>0.75</v>
      </c>
      <c r="W846" s="465"/>
      <c r="X846" s="465"/>
      <c r="Y846" s="465"/>
      <c r="Z846" s="465"/>
      <c r="AA846" s="465"/>
      <c r="AB846" s="465"/>
      <c r="AC846" s="465"/>
      <c r="AD846" s="465"/>
      <c r="AE846" s="465"/>
      <c r="AF846" s="465"/>
      <c r="AG846" s="465"/>
      <c r="AH846" s="465"/>
      <c r="AI846" s="465"/>
      <c r="AJ846" s="465"/>
      <c r="AK846" s="465"/>
      <c r="AL846" s="465"/>
      <c r="AM846" s="465"/>
      <c r="AN846" s="465"/>
      <c r="AO846" s="465"/>
      <c r="AP846" s="460"/>
      <c r="AQ846" s="441"/>
      <c r="AR846" s="429"/>
      <c r="AS846" s="429"/>
      <c r="AT846" s="429"/>
    </row>
    <row r="847" spans="1:46" hidden="1" outlineLevel="3" x14ac:dyDescent="0.3">
      <c r="A847" s="429"/>
      <c r="B847" s="438"/>
      <c r="C847" s="431">
        <f t="shared" si="235"/>
        <v>4</v>
      </c>
      <c r="D847" s="460"/>
      <c r="E847" s="518">
        <v>21</v>
      </c>
      <c r="F847" s="512" t="b">
        <f t="shared" si="233"/>
        <v>1</v>
      </c>
      <c r="G847" s="460"/>
      <c r="H847" s="632" t="s">
        <v>820</v>
      </c>
      <c r="I847" s="632"/>
      <c r="J847" s="613" t="s">
        <v>779</v>
      </c>
      <c r="K847" s="633" t="str">
        <f t="shared" si="234"/>
        <v>-</v>
      </c>
      <c r="L847" s="634" t="s">
        <v>780</v>
      </c>
      <c r="M847" s="634" t="s">
        <v>780</v>
      </c>
      <c r="N847" s="634" t="s">
        <v>780</v>
      </c>
      <c r="O847" s="634" t="s">
        <v>780</v>
      </c>
      <c r="P847" s="634" t="s">
        <v>780</v>
      </c>
      <c r="Q847" s="634" t="s">
        <v>780</v>
      </c>
      <c r="R847" s="634" t="s">
        <v>780</v>
      </c>
      <c r="S847" s="634" t="s">
        <v>780</v>
      </c>
      <c r="T847" s="634" t="s">
        <v>780</v>
      </c>
      <c r="U847" s="634" t="s">
        <v>780</v>
      </c>
      <c r="V847" s="634" t="s">
        <v>780</v>
      </c>
      <c r="W847" s="465"/>
      <c r="X847" s="465"/>
      <c r="Y847" s="465"/>
      <c r="Z847" s="465"/>
      <c r="AA847" s="465"/>
      <c r="AB847" s="465"/>
      <c r="AC847" s="465"/>
      <c r="AD847" s="465"/>
      <c r="AE847" s="465"/>
      <c r="AF847" s="465"/>
      <c r="AG847" s="465"/>
      <c r="AH847" s="465"/>
      <c r="AI847" s="465"/>
      <c r="AJ847" s="465"/>
      <c r="AK847" s="465"/>
      <c r="AL847" s="465"/>
      <c r="AM847" s="465"/>
      <c r="AN847" s="465"/>
      <c r="AO847" s="465"/>
      <c r="AP847" s="460"/>
      <c r="AQ847" s="441"/>
      <c r="AR847" s="429"/>
      <c r="AS847" s="429"/>
      <c r="AT847" s="429"/>
    </row>
    <row r="848" spans="1:46" ht="15" hidden="1" customHeight="1" outlineLevel="3" x14ac:dyDescent="0.3">
      <c r="A848" s="429"/>
      <c r="B848" s="438"/>
      <c r="C848" s="431">
        <f t="shared" si="235"/>
        <v>4</v>
      </c>
      <c r="D848" s="460"/>
      <c r="E848" s="635">
        <f>E847</f>
        <v>21</v>
      </c>
      <c r="F848" s="512" t="b">
        <f t="shared" si="233"/>
        <v>1</v>
      </c>
      <c r="G848" s="460"/>
      <c r="H848" s="909" t="s">
        <v>821</v>
      </c>
      <c r="I848" s="910"/>
      <c r="J848" s="636" t="s">
        <v>782</v>
      </c>
      <c r="K848" s="637">
        <f t="shared" si="234"/>
        <v>43753</v>
      </c>
      <c r="L848" s="508">
        <v>42</v>
      </c>
      <c r="M848" s="638" t="s">
        <v>780</v>
      </c>
      <c r="N848" s="638" t="s">
        <v>780</v>
      </c>
      <c r="O848" s="638" t="s">
        <v>780</v>
      </c>
      <c r="P848" s="638" t="s">
        <v>780</v>
      </c>
      <c r="Q848" s="638" t="s">
        <v>780</v>
      </c>
      <c r="R848" s="638" t="s">
        <v>780</v>
      </c>
      <c r="S848" s="638" t="s">
        <v>780</v>
      </c>
      <c r="T848" s="638" t="s">
        <v>780</v>
      </c>
      <c r="U848" s="638" t="s">
        <v>780</v>
      </c>
      <c r="V848" s="638" t="s">
        <v>780</v>
      </c>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3" x14ac:dyDescent="0.3">
      <c r="A849" s="429"/>
      <c r="B849" s="438"/>
      <c r="C849" s="431">
        <f t="shared" si="235"/>
        <v>4</v>
      </c>
      <c r="D849" s="460"/>
      <c r="E849" s="635">
        <f>E848</f>
        <v>21</v>
      </c>
      <c r="F849" s="512" t="b">
        <f t="shared" si="233"/>
        <v>1</v>
      </c>
      <c r="G849" s="460"/>
      <c r="H849" s="911"/>
      <c r="I849" s="912"/>
      <c r="J849" s="636" t="s">
        <v>783</v>
      </c>
      <c r="K849" s="637" t="str">
        <f t="shared" si="234"/>
        <v>-</v>
      </c>
      <c r="L849" s="638" t="s">
        <v>784</v>
      </c>
      <c r="M849" s="638" t="s">
        <v>784</v>
      </c>
      <c r="N849" s="508">
        <v>28</v>
      </c>
      <c r="O849" s="508">
        <v>3</v>
      </c>
      <c r="P849" s="638" t="s">
        <v>784</v>
      </c>
      <c r="Q849" s="638" t="s">
        <v>784</v>
      </c>
      <c r="R849" s="638" t="s">
        <v>784</v>
      </c>
      <c r="S849" s="638" t="s">
        <v>784</v>
      </c>
      <c r="T849" s="638" t="s">
        <v>784</v>
      </c>
      <c r="U849" s="638" t="s">
        <v>784</v>
      </c>
      <c r="V849" s="508">
        <v>0.5</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3" x14ac:dyDescent="0.3">
      <c r="A850" s="429"/>
      <c r="B850" s="438"/>
      <c r="C850" s="431">
        <f t="shared" si="235"/>
        <v>4</v>
      </c>
      <c r="D850" s="460"/>
      <c r="E850" s="635">
        <f>E849</f>
        <v>21</v>
      </c>
      <c r="F850" s="512" t="b">
        <f t="shared" si="233"/>
        <v>1</v>
      </c>
      <c r="G850" s="460"/>
      <c r="H850" s="913"/>
      <c r="I850" s="914"/>
      <c r="J850" s="621" t="s">
        <v>785</v>
      </c>
      <c r="K850" s="639" t="str">
        <f t="shared" si="234"/>
        <v>-</v>
      </c>
      <c r="L850" s="636" t="s">
        <v>780</v>
      </c>
      <c r="M850" s="636" t="s">
        <v>780</v>
      </c>
      <c r="N850" s="636" t="s">
        <v>780</v>
      </c>
      <c r="O850" s="636" t="s">
        <v>780</v>
      </c>
      <c r="P850" s="636" t="s">
        <v>780</v>
      </c>
      <c r="Q850" s="636" t="s">
        <v>780</v>
      </c>
      <c r="R850" s="636" t="s">
        <v>780</v>
      </c>
      <c r="S850" s="636" t="s">
        <v>780</v>
      </c>
      <c r="T850" s="636" t="s">
        <v>780</v>
      </c>
      <c r="U850" s="640" t="s">
        <v>780</v>
      </c>
      <c r="V850" s="644">
        <v>0.9</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3" x14ac:dyDescent="0.3">
      <c r="A851" s="429"/>
      <c r="B851" s="438"/>
      <c r="C851" s="431">
        <f t="shared" si="235"/>
        <v>4</v>
      </c>
      <c r="D851" s="460"/>
      <c r="E851" s="518">
        <v>22</v>
      </c>
      <c r="F851" s="512" t="b">
        <f t="shared" si="233"/>
        <v>1</v>
      </c>
      <c r="G851" s="460"/>
      <c r="H851" s="632" t="s">
        <v>822</v>
      </c>
      <c r="I851" s="632"/>
      <c r="J851" s="613" t="s">
        <v>779</v>
      </c>
      <c r="K851" s="633" t="str">
        <f t="shared" si="234"/>
        <v>-</v>
      </c>
      <c r="L851" s="634" t="s">
        <v>780</v>
      </c>
      <c r="M851" s="634" t="s">
        <v>780</v>
      </c>
      <c r="N851" s="634" t="s">
        <v>780</v>
      </c>
      <c r="O851" s="634" t="s">
        <v>780</v>
      </c>
      <c r="P851" s="634" t="s">
        <v>780</v>
      </c>
      <c r="Q851" s="634" t="s">
        <v>780</v>
      </c>
      <c r="R851" s="634" t="s">
        <v>780</v>
      </c>
      <c r="S851" s="634" t="s">
        <v>780</v>
      </c>
      <c r="T851" s="634" t="s">
        <v>780</v>
      </c>
      <c r="U851" s="634" t="s">
        <v>780</v>
      </c>
      <c r="V851" s="634" t="s">
        <v>780</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3" x14ac:dyDescent="0.3">
      <c r="A852" s="429"/>
      <c r="B852" s="438"/>
      <c r="C852" s="431">
        <f t="shared" si="235"/>
        <v>4</v>
      </c>
      <c r="D852" s="460"/>
      <c r="E852" s="635">
        <f>E851</f>
        <v>22</v>
      </c>
      <c r="F852" s="512" t="b">
        <f t="shared" si="233"/>
        <v>1</v>
      </c>
      <c r="G852" s="460"/>
      <c r="H852" s="909" t="s">
        <v>823</v>
      </c>
      <c r="I852" s="910"/>
      <c r="J852" s="636" t="s">
        <v>782</v>
      </c>
      <c r="K852" s="637" t="str">
        <f t="shared" si="234"/>
        <v>-</v>
      </c>
      <c r="L852" s="638" t="s">
        <v>780</v>
      </c>
      <c r="M852" s="638" t="s">
        <v>780</v>
      </c>
      <c r="N852" s="508">
        <v>0</v>
      </c>
      <c r="O852" s="638" t="s">
        <v>780</v>
      </c>
      <c r="P852" s="638" t="s">
        <v>780</v>
      </c>
      <c r="Q852" s="638" t="s">
        <v>780</v>
      </c>
      <c r="R852" s="638" t="s">
        <v>780</v>
      </c>
      <c r="S852" s="638" t="s">
        <v>780</v>
      </c>
      <c r="T852" s="638" t="s">
        <v>780</v>
      </c>
      <c r="U852" s="638" t="s">
        <v>780</v>
      </c>
      <c r="V852" s="638"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3">
      <c r="A853" s="429"/>
      <c r="B853" s="438"/>
      <c r="C853" s="431">
        <f t="shared" si="235"/>
        <v>4</v>
      </c>
      <c r="D853" s="460"/>
      <c r="E853" s="635">
        <f>E852</f>
        <v>22</v>
      </c>
      <c r="F853" s="512" t="b">
        <f t="shared" si="233"/>
        <v>1</v>
      </c>
      <c r="G853" s="460"/>
      <c r="H853" s="911"/>
      <c r="I853" s="912"/>
      <c r="J853" s="636" t="s">
        <v>783</v>
      </c>
      <c r="K853" s="637" t="str">
        <f t="shared" si="234"/>
        <v>-</v>
      </c>
      <c r="L853" s="638" t="s">
        <v>784</v>
      </c>
      <c r="M853" s="638" t="s">
        <v>784</v>
      </c>
      <c r="N853" s="638" t="s">
        <v>784</v>
      </c>
      <c r="O853" s="638" t="s">
        <v>784</v>
      </c>
      <c r="P853" s="638" t="s">
        <v>784</v>
      </c>
      <c r="Q853" s="638" t="s">
        <v>784</v>
      </c>
      <c r="R853" s="638" t="s">
        <v>784</v>
      </c>
      <c r="S853" s="638" t="s">
        <v>784</v>
      </c>
      <c r="T853" s="638" t="s">
        <v>784</v>
      </c>
      <c r="U853" s="638" t="s">
        <v>784</v>
      </c>
      <c r="V853" s="508">
        <v>0.1</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idden="1" outlineLevel="3" x14ac:dyDescent="0.3">
      <c r="A854" s="429"/>
      <c r="B854" s="438"/>
      <c r="C854" s="431">
        <f t="shared" si="235"/>
        <v>4</v>
      </c>
      <c r="D854" s="460"/>
      <c r="E854" s="635">
        <f>E853</f>
        <v>22</v>
      </c>
      <c r="F854" s="512" t="b">
        <f t="shared" si="233"/>
        <v>1</v>
      </c>
      <c r="G854" s="460"/>
      <c r="H854" s="913"/>
      <c r="I854" s="914"/>
      <c r="J854" s="621" t="s">
        <v>785</v>
      </c>
      <c r="K854" s="639" t="str">
        <f t="shared" si="234"/>
        <v>-</v>
      </c>
      <c r="L854" s="636" t="s">
        <v>780</v>
      </c>
      <c r="M854" s="636" t="s">
        <v>780</v>
      </c>
      <c r="N854" s="636" t="s">
        <v>780</v>
      </c>
      <c r="O854" s="636" t="s">
        <v>780</v>
      </c>
      <c r="P854" s="636" t="s">
        <v>780</v>
      </c>
      <c r="Q854" s="636" t="s">
        <v>780</v>
      </c>
      <c r="R854" s="636" t="s">
        <v>780</v>
      </c>
      <c r="S854" s="636" t="s">
        <v>780</v>
      </c>
      <c r="T854" s="636" t="s">
        <v>780</v>
      </c>
      <c r="U854" s="640" t="s">
        <v>780</v>
      </c>
      <c r="V854" s="644">
        <v>0.5</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3">
      <c r="A855" s="429"/>
      <c r="B855" s="438"/>
      <c r="C855" s="431">
        <f t="shared" si="235"/>
        <v>4</v>
      </c>
      <c r="D855" s="460"/>
      <c r="E855" s="518">
        <v>23</v>
      </c>
      <c r="F855" s="512" t="b">
        <f t="shared" si="233"/>
        <v>1</v>
      </c>
      <c r="G855" s="460"/>
      <c r="H855" s="632" t="s">
        <v>824</v>
      </c>
      <c r="I855" s="632"/>
      <c r="J855" s="613" t="s">
        <v>779</v>
      </c>
      <c r="K855" s="633" t="str">
        <f t="shared" si="234"/>
        <v>-</v>
      </c>
      <c r="L855" s="634" t="s">
        <v>780</v>
      </c>
      <c r="M855" s="634" t="s">
        <v>780</v>
      </c>
      <c r="N855" s="634" t="s">
        <v>780</v>
      </c>
      <c r="O855" s="634" t="s">
        <v>780</v>
      </c>
      <c r="P855" s="634" t="s">
        <v>780</v>
      </c>
      <c r="Q855" s="634" t="s">
        <v>780</v>
      </c>
      <c r="R855" s="634" t="s">
        <v>780</v>
      </c>
      <c r="S855" s="634" t="s">
        <v>780</v>
      </c>
      <c r="T855" s="634" t="s">
        <v>780</v>
      </c>
      <c r="U855" s="634" t="s">
        <v>780</v>
      </c>
      <c r="V855" s="634" t="s">
        <v>780</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3">
      <c r="A856" s="429"/>
      <c r="B856" s="438"/>
      <c r="C856" s="431">
        <f t="shared" si="235"/>
        <v>4</v>
      </c>
      <c r="D856" s="460"/>
      <c r="E856" s="635">
        <f>E855</f>
        <v>23</v>
      </c>
      <c r="F856" s="512" t="b">
        <f t="shared" si="233"/>
        <v>1</v>
      </c>
      <c r="G856" s="460"/>
      <c r="H856" s="909" t="s">
        <v>825</v>
      </c>
      <c r="I856" s="910"/>
      <c r="J856" s="636" t="s">
        <v>782</v>
      </c>
      <c r="K856" s="637" t="str">
        <f t="shared" si="234"/>
        <v>-</v>
      </c>
      <c r="L856" s="638" t="s">
        <v>780</v>
      </c>
      <c r="M856" s="638" t="s">
        <v>780</v>
      </c>
      <c r="N856" s="508">
        <v>0</v>
      </c>
      <c r="O856" s="638" t="s">
        <v>780</v>
      </c>
      <c r="P856" s="638" t="s">
        <v>780</v>
      </c>
      <c r="Q856" s="638" t="s">
        <v>780</v>
      </c>
      <c r="R856" s="638" t="s">
        <v>780</v>
      </c>
      <c r="S856" s="638" t="s">
        <v>780</v>
      </c>
      <c r="T856" s="638" t="s">
        <v>780</v>
      </c>
      <c r="U856" s="638" t="s">
        <v>780</v>
      </c>
      <c r="V856" s="638"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3">
      <c r="A857" s="429"/>
      <c r="B857" s="438"/>
      <c r="C857" s="431">
        <f t="shared" si="235"/>
        <v>4</v>
      </c>
      <c r="D857" s="460"/>
      <c r="E857" s="635">
        <f>E856</f>
        <v>23</v>
      </c>
      <c r="F857" s="512" t="b">
        <f t="shared" si="233"/>
        <v>1</v>
      </c>
      <c r="G857" s="460"/>
      <c r="H857" s="911"/>
      <c r="I857" s="912"/>
      <c r="J857" s="636" t="s">
        <v>783</v>
      </c>
      <c r="K857" s="637" t="str">
        <f t="shared" si="234"/>
        <v>-</v>
      </c>
      <c r="L857" s="638" t="s">
        <v>784</v>
      </c>
      <c r="M857" s="638" t="s">
        <v>784</v>
      </c>
      <c r="N857" s="638" t="s">
        <v>784</v>
      </c>
      <c r="O857" s="638" t="s">
        <v>784</v>
      </c>
      <c r="P857" s="638" t="s">
        <v>784</v>
      </c>
      <c r="Q857" s="638" t="s">
        <v>784</v>
      </c>
      <c r="R857" s="638" t="s">
        <v>784</v>
      </c>
      <c r="S857" s="638" t="s">
        <v>784</v>
      </c>
      <c r="T857" s="638" t="s">
        <v>784</v>
      </c>
      <c r="U857" s="638" t="s">
        <v>784</v>
      </c>
      <c r="V857" s="508">
        <v>0.1</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idden="1" outlineLevel="3" x14ac:dyDescent="0.3">
      <c r="A858" s="429"/>
      <c r="B858" s="438"/>
      <c r="C858" s="431">
        <f t="shared" si="235"/>
        <v>4</v>
      </c>
      <c r="D858" s="460"/>
      <c r="E858" s="635">
        <f>E857</f>
        <v>23</v>
      </c>
      <c r="F858" s="512" t="b">
        <f t="shared" si="233"/>
        <v>1</v>
      </c>
      <c r="G858" s="460"/>
      <c r="H858" s="913"/>
      <c r="I858" s="914"/>
      <c r="J858" s="621" t="s">
        <v>785</v>
      </c>
      <c r="K858" s="639" t="str">
        <f t="shared" si="234"/>
        <v>-</v>
      </c>
      <c r="L858" s="636" t="s">
        <v>780</v>
      </c>
      <c r="M858" s="636" t="s">
        <v>780</v>
      </c>
      <c r="N858" s="636" t="s">
        <v>780</v>
      </c>
      <c r="O858" s="636" t="s">
        <v>780</v>
      </c>
      <c r="P858" s="636" t="s">
        <v>780</v>
      </c>
      <c r="Q858" s="636" t="s">
        <v>780</v>
      </c>
      <c r="R858" s="636" t="s">
        <v>780</v>
      </c>
      <c r="S858" s="636" t="s">
        <v>780</v>
      </c>
      <c r="T858" s="636" t="s">
        <v>780</v>
      </c>
      <c r="U858" s="640" t="s">
        <v>780</v>
      </c>
      <c r="V858" s="644">
        <v>0.5</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3">
      <c r="A859" s="429"/>
      <c r="B859" s="438"/>
      <c r="C859" s="431">
        <f t="shared" si="235"/>
        <v>4</v>
      </c>
      <c r="D859" s="460"/>
      <c r="E859" s="518">
        <v>24</v>
      </c>
      <c r="F859" s="512" t="b">
        <f t="shared" ref="F859:F870" si="236">COUNTIFS($L859:$V859,"-")&lt;&gt;COUNTA($L859:$V859)</f>
        <v>1</v>
      </c>
      <c r="G859" s="460"/>
      <c r="H859" s="632" t="s">
        <v>826</v>
      </c>
      <c r="I859" s="632"/>
      <c r="J859" s="613" t="s">
        <v>779</v>
      </c>
      <c r="K859" s="633" t="str">
        <f t="shared" ref="K859:K870" si="237">IFERROR(DATE(2019,1,($L859-1)*7+1),"-")</f>
        <v>-</v>
      </c>
      <c r="L859" s="634" t="s">
        <v>780</v>
      </c>
      <c r="M859" s="634" t="s">
        <v>780</v>
      </c>
      <c r="N859" s="634" t="s">
        <v>780</v>
      </c>
      <c r="O859" s="634" t="s">
        <v>780</v>
      </c>
      <c r="P859" s="634" t="s">
        <v>780</v>
      </c>
      <c r="Q859" s="634" t="s">
        <v>780</v>
      </c>
      <c r="R859" s="634" t="s">
        <v>780</v>
      </c>
      <c r="S859" s="634" t="s">
        <v>780</v>
      </c>
      <c r="T859" s="634" t="s">
        <v>780</v>
      </c>
      <c r="U859" s="634" t="s">
        <v>780</v>
      </c>
      <c r="V859" s="634" t="s">
        <v>780</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3">
      <c r="A860" s="429"/>
      <c r="B860" s="438"/>
      <c r="C860" s="431">
        <f t="shared" si="235"/>
        <v>4</v>
      </c>
      <c r="D860" s="460"/>
      <c r="E860" s="635">
        <f>E859</f>
        <v>24</v>
      </c>
      <c r="F860" s="512" t="b">
        <f t="shared" si="236"/>
        <v>1</v>
      </c>
      <c r="G860" s="460"/>
      <c r="H860" s="909" t="s">
        <v>827</v>
      </c>
      <c r="I860" s="910"/>
      <c r="J860" s="636" t="s">
        <v>782</v>
      </c>
      <c r="K860" s="637" t="str">
        <f t="shared" si="237"/>
        <v>-</v>
      </c>
      <c r="L860" s="638" t="s">
        <v>780</v>
      </c>
      <c r="M860" s="638" t="s">
        <v>780</v>
      </c>
      <c r="N860" s="638" t="s">
        <v>780</v>
      </c>
      <c r="O860" s="638" t="s">
        <v>780</v>
      </c>
      <c r="P860" s="638" t="s">
        <v>780</v>
      </c>
      <c r="Q860" s="638" t="s">
        <v>780</v>
      </c>
      <c r="R860" s="638" t="s">
        <v>780</v>
      </c>
      <c r="S860" s="638" t="s">
        <v>780</v>
      </c>
      <c r="T860" s="638" t="s">
        <v>780</v>
      </c>
      <c r="U860" s="638" t="s">
        <v>780</v>
      </c>
      <c r="V860" s="638"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3">
      <c r="A861" s="429"/>
      <c r="B861" s="438"/>
      <c r="C861" s="431">
        <f t="shared" si="235"/>
        <v>4</v>
      </c>
      <c r="D861" s="460"/>
      <c r="E861" s="635">
        <f>E860</f>
        <v>24</v>
      </c>
      <c r="F861" s="512" t="b">
        <f t="shared" si="236"/>
        <v>1</v>
      </c>
      <c r="G861" s="460"/>
      <c r="H861" s="911"/>
      <c r="I861" s="912"/>
      <c r="J861" s="636" t="s">
        <v>783</v>
      </c>
      <c r="K861" s="637" t="str">
        <f t="shared" si="237"/>
        <v>-</v>
      </c>
      <c r="L861" s="638" t="s">
        <v>784</v>
      </c>
      <c r="M861" s="638" t="s">
        <v>784</v>
      </c>
      <c r="N861" s="638" t="s">
        <v>784</v>
      </c>
      <c r="O861" s="638" t="s">
        <v>784</v>
      </c>
      <c r="P861" s="638" t="s">
        <v>784</v>
      </c>
      <c r="Q861" s="638" t="s">
        <v>784</v>
      </c>
      <c r="R861" s="638" t="s">
        <v>784</v>
      </c>
      <c r="S861" s="638" t="s">
        <v>784</v>
      </c>
      <c r="T861" s="638" t="s">
        <v>784</v>
      </c>
      <c r="U861" s="638" t="s">
        <v>784</v>
      </c>
      <c r="V861" s="638" t="s">
        <v>784</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idden="1" outlineLevel="3" x14ac:dyDescent="0.3">
      <c r="A862" s="429"/>
      <c r="B862" s="438"/>
      <c r="C862" s="431">
        <f t="shared" si="235"/>
        <v>4</v>
      </c>
      <c r="D862" s="460"/>
      <c r="E862" s="635">
        <f>E861</f>
        <v>24</v>
      </c>
      <c r="F862" s="512" t="b">
        <f t="shared" si="236"/>
        <v>1</v>
      </c>
      <c r="G862" s="460"/>
      <c r="H862" s="913"/>
      <c r="I862" s="914"/>
      <c r="J862" s="621" t="s">
        <v>785</v>
      </c>
      <c r="K862" s="639" t="str">
        <f t="shared" si="237"/>
        <v>-</v>
      </c>
      <c r="L862" s="636" t="s">
        <v>780</v>
      </c>
      <c r="M862" s="636" t="s">
        <v>780</v>
      </c>
      <c r="N862" s="636" t="s">
        <v>780</v>
      </c>
      <c r="O862" s="636" t="s">
        <v>780</v>
      </c>
      <c r="P862" s="636" t="s">
        <v>780</v>
      </c>
      <c r="Q862" s="636" t="s">
        <v>780</v>
      </c>
      <c r="R862" s="636" t="s">
        <v>780</v>
      </c>
      <c r="S862" s="636" t="s">
        <v>780</v>
      </c>
      <c r="T862" s="636" t="s">
        <v>780</v>
      </c>
      <c r="U862" s="640" t="s">
        <v>780</v>
      </c>
      <c r="V862" s="640"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3">
      <c r="A863" s="429"/>
      <c r="B863" s="438"/>
      <c r="C863" s="431">
        <f t="shared" ref="C863:C870" si="238">INT($C$751)+3</f>
        <v>4</v>
      </c>
      <c r="D863" s="460"/>
      <c r="E863" s="518">
        <v>25</v>
      </c>
      <c r="F863" s="512" t="b">
        <f t="shared" si="236"/>
        <v>1</v>
      </c>
      <c r="G863" s="460"/>
      <c r="H863" s="632" t="s">
        <v>828</v>
      </c>
      <c r="I863" s="632"/>
      <c r="J863" s="613" t="s">
        <v>779</v>
      </c>
      <c r="K863" s="633" t="str">
        <f t="shared" si="237"/>
        <v>-</v>
      </c>
      <c r="L863" s="634" t="s">
        <v>780</v>
      </c>
      <c r="M863" s="634" t="s">
        <v>780</v>
      </c>
      <c r="N863" s="634" t="s">
        <v>780</v>
      </c>
      <c r="O863" s="634" t="s">
        <v>780</v>
      </c>
      <c r="P863" s="634" t="s">
        <v>780</v>
      </c>
      <c r="Q863" s="641">
        <v>21</v>
      </c>
      <c r="R863" s="634" t="s">
        <v>780</v>
      </c>
      <c r="S863" s="634" t="s">
        <v>780</v>
      </c>
      <c r="T863" s="634" t="s">
        <v>780</v>
      </c>
      <c r="U863" s="634" t="s">
        <v>780</v>
      </c>
      <c r="V863" s="634" t="s">
        <v>780</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t="15" hidden="1" customHeight="1" outlineLevel="3" x14ac:dyDescent="0.3">
      <c r="A864" s="429"/>
      <c r="B864" s="438"/>
      <c r="C864" s="431">
        <f t="shared" si="238"/>
        <v>4</v>
      </c>
      <c r="D864" s="460"/>
      <c r="E864" s="635">
        <f>E863</f>
        <v>25</v>
      </c>
      <c r="F864" s="512" t="b">
        <f t="shared" si="236"/>
        <v>1</v>
      </c>
      <c r="G864" s="460"/>
      <c r="H864" s="909" t="s">
        <v>829</v>
      </c>
      <c r="I864" s="910"/>
      <c r="J864" s="636" t="s">
        <v>782</v>
      </c>
      <c r="K864" s="637" t="str">
        <f t="shared" si="237"/>
        <v>-</v>
      </c>
      <c r="L864" s="638" t="s">
        <v>780</v>
      </c>
      <c r="M864" s="638" t="s">
        <v>780</v>
      </c>
      <c r="N864" s="638" t="s">
        <v>780</v>
      </c>
      <c r="O864" s="638" t="s">
        <v>780</v>
      </c>
      <c r="P864" s="638" t="s">
        <v>780</v>
      </c>
      <c r="Q864" s="638" t="s">
        <v>780</v>
      </c>
      <c r="R864" s="638" t="s">
        <v>780</v>
      </c>
      <c r="S864" s="508" t="b">
        <v>1</v>
      </c>
      <c r="T864" s="638" t="s">
        <v>780</v>
      </c>
      <c r="U864" s="638" t="s">
        <v>780</v>
      </c>
      <c r="V864" s="638"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3">
      <c r="A865" s="429"/>
      <c r="B865" s="438"/>
      <c r="C865" s="431">
        <f t="shared" si="238"/>
        <v>4</v>
      </c>
      <c r="D865" s="460"/>
      <c r="E865" s="635">
        <f>E864</f>
        <v>25</v>
      </c>
      <c r="F865" s="512" t="b">
        <f t="shared" si="236"/>
        <v>1</v>
      </c>
      <c r="G865" s="460"/>
      <c r="H865" s="911"/>
      <c r="I865" s="912"/>
      <c r="J865" s="636" t="s">
        <v>783</v>
      </c>
      <c r="K865" s="637" t="str">
        <f t="shared" si="237"/>
        <v>-</v>
      </c>
      <c r="L865" s="638" t="s">
        <v>784</v>
      </c>
      <c r="M865" s="638" t="s">
        <v>784</v>
      </c>
      <c r="N865" s="638" t="s">
        <v>784</v>
      </c>
      <c r="O865" s="638" t="s">
        <v>784</v>
      </c>
      <c r="P865" s="508">
        <v>21</v>
      </c>
      <c r="Q865" s="638" t="s">
        <v>784</v>
      </c>
      <c r="R865" s="638" t="s">
        <v>784</v>
      </c>
      <c r="S865" s="638" t="s">
        <v>784</v>
      </c>
      <c r="T865" s="638" t="s">
        <v>784</v>
      </c>
      <c r="U865" s="638" t="s">
        <v>784</v>
      </c>
      <c r="V865" s="638" t="s">
        <v>784</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3" x14ac:dyDescent="0.3">
      <c r="A866" s="429"/>
      <c r="B866" s="438"/>
      <c r="C866" s="431">
        <f t="shared" si="238"/>
        <v>4</v>
      </c>
      <c r="D866" s="460"/>
      <c r="E866" s="635">
        <f>E865</f>
        <v>25</v>
      </c>
      <c r="F866" s="512" t="b">
        <f t="shared" si="236"/>
        <v>1</v>
      </c>
      <c r="G866" s="460"/>
      <c r="H866" s="913"/>
      <c r="I866" s="914"/>
      <c r="J866" s="621" t="s">
        <v>785</v>
      </c>
      <c r="K866" s="639" t="str">
        <f t="shared" si="237"/>
        <v>-</v>
      </c>
      <c r="L866" s="636" t="s">
        <v>780</v>
      </c>
      <c r="M866" s="636" t="s">
        <v>780</v>
      </c>
      <c r="N866" s="636" t="s">
        <v>780</v>
      </c>
      <c r="O866" s="636" t="s">
        <v>780</v>
      </c>
      <c r="P866" s="636" t="s">
        <v>780</v>
      </c>
      <c r="Q866" s="636" t="s">
        <v>780</v>
      </c>
      <c r="R866" s="636" t="s">
        <v>780</v>
      </c>
      <c r="S866" s="636" t="s">
        <v>780</v>
      </c>
      <c r="T866" s="636" t="s">
        <v>780</v>
      </c>
      <c r="U866" s="640" t="s">
        <v>780</v>
      </c>
      <c r="V866" s="640"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3">
      <c r="A867" s="429"/>
      <c r="B867" s="438"/>
      <c r="C867" s="431">
        <f t="shared" si="238"/>
        <v>4</v>
      </c>
      <c r="D867" s="460"/>
      <c r="E867" s="518">
        <v>26</v>
      </c>
      <c r="F867" s="512" t="b">
        <f t="shared" si="236"/>
        <v>1</v>
      </c>
      <c r="G867" s="460"/>
      <c r="H867" s="632" t="s">
        <v>830</v>
      </c>
      <c r="I867" s="632"/>
      <c r="J867" s="613" t="s">
        <v>779</v>
      </c>
      <c r="K867" s="633">
        <f t="shared" si="237"/>
        <v>43452</v>
      </c>
      <c r="L867" s="642">
        <v>-1</v>
      </c>
      <c r="M867" s="634" t="s">
        <v>780</v>
      </c>
      <c r="N867" s="634" t="s">
        <v>780</v>
      </c>
      <c r="O867" s="634" t="s">
        <v>780</v>
      </c>
      <c r="P867" s="634" t="s">
        <v>780</v>
      </c>
      <c r="Q867" s="634" t="s">
        <v>780</v>
      </c>
      <c r="R867" s="634" t="s">
        <v>780</v>
      </c>
      <c r="S867" s="634" t="s">
        <v>780</v>
      </c>
      <c r="T867" s="634" t="s">
        <v>780</v>
      </c>
      <c r="U867" s="641">
        <v>0.05</v>
      </c>
      <c r="V867" s="634" t="s">
        <v>780</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3">
      <c r="A868" s="429"/>
      <c r="B868" s="438"/>
      <c r="C868" s="431">
        <f t="shared" si="238"/>
        <v>4</v>
      </c>
      <c r="D868" s="460"/>
      <c r="E868" s="635">
        <f>E867</f>
        <v>26</v>
      </c>
      <c r="F868" s="512" t="b">
        <f t="shared" si="236"/>
        <v>1</v>
      </c>
      <c r="G868" s="460"/>
      <c r="H868" s="909" t="s">
        <v>831</v>
      </c>
      <c r="I868" s="910"/>
      <c r="J868" s="636" t="s">
        <v>782</v>
      </c>
      <c r="K868" s="637" t="str">
        <f t="shared" si="237"/>
        <v>-</v>
      </c>
      <c r="L868" s="638" t="s">
        <v>780</v>
      </c>
      <c r="M868" s="638" t="s">
        <v>780</v>
      </c>
      <c r="N868" s="638" t="s">
        <v>780</v>
      </c>
      <c r="O868" s="638" t="s">
        <v>780</v>
      </c>
      <c r="P868" s="638" t="s">
        <v>780</v>
      </c>
      <c r="Q868" s="638" t="s">
        <v>780</v>
      </c>
      <c r="R868" s="638" t="s">
        <v>780</v>
      </c>
      <c r="S868" s="638" t="s">
        <v>780</v>
      </c>
      <c r="T868" s="638" t="s">
        <v>780</v>
      </c>
      <c r="U868" s="638" t="s">
        <v>780</v>
      </c>
      <c r="V868" s="638"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3">
      <c r="A869" s="429"/>
      <c r="B869" s="438"/>
      <c r="C869" s="431">
        <f t="shared" si="238"/>
        <v>4</v>
      </c>
      <c r="D869" s="460"/>
      <c r="E869" s="635">
        <f>E868</f>
        <v>26</v>
      </c>
      <c r="F869" s="512" t="b">
        <f t="shared" si="236"/>
        <v>1</v>
      </c>
      <c r="G869" s="460"/>
      <c r="H869" s="911"/>
      <c r="I869" s="912"/>
      <c r="J869" s="636" t="s">
        <v>783</v>
      </c>
      <c r="K869" s="637" t="str">
        <f t="shared" si="237"/>
        <v>-</v>
      </c>
      <c r="L869" s="638" t="s">
        <v>784</v>
      </c>
      <c r="M869" s="638" t="s">
        <v>784</v>
      </c>
      <c r="N869" s="638" t="s">
        <v>784</v>
      </c>
      <c r="O869" s="638" t="s">
        <v>784</v>
      </c>
      <c r="P869" s="638" t="s">
        <v>784</v>
      </c>
      <c r="Q869" s="638" t="s">
        <v>784</v>
      </c>
      <c r="R869" s="638" t="s">
        <v>784</v>
      </c>
      <c r="S869" s="638" t="s">
        <v>784</v>
      </c>
      <c r="T869" s="638" t="s">
        <v>784</v>
      </c>
      <c r="U869" s="638" t="s">
        <v>784</v>
      </c>
      <c r="V869" s="638" t="s">
        <v>784</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3">
      <c r="A870" s="429"/>
      <c r="B870" s="438"/>
      <c r="C870" s="431">
        <f t="shared" si="238"/>
        <v>4</v>
      </c>
      <c r="D870" s="460"/>
      <c r="E870" s="635">
        <f>E869</f>
        <v>26</v>
      </c>
      <c r="F870" s="512" t="b">
        <f t="shared" si="236"/>
        <v>1</v>
      </c>
      <c r="G870" s="460"/>
      <c r="H870" s="913"/>
      <c r="I870" s="914"/>
      <c r="J870" s="621" t="s">
        <v>785</v>
      </c>
      <c r="K870" s="639" t="str">
        <f t="shared" si="237"/>
        <v>-</v>
      </c>
      <c r="L870" s="645" t="s">
        <v>780</v>
      </c>
      <c r="M870" s="645" t="s">
        <v>780</v>
      </c>
      <c r="N870" s="645" t="s">
        <v>780</v>
      </c>
      <c r="O870" s="645" t="s">
        <v>780</v>
      </c>
      <c r="P870" s="645" t="s">
        <v>780</v>
      </c>
      <c r="Q870" s="645" t="s">
        <v>780</v>
      </c>
      <c r="R870" s="645" t="s">
        <v>780</v>
      </c>
      <c r="S870" s="645" t="s">
        <v>780</v>
      </c>
      <c r="T870" s="645" t="s">
        <v>780</v>
      </c>
      <c r="U870" s="644">
        <v>-0.05</v>
      </c>
      <c r="V870" s="640"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t="5.0999999999999996" hidden="1" customHeight="1" outlineLevel="3" x14ac:dyDescent="0.3">
      <c r="A871" s="429"/>
      <c r="B871" s="438"/>
      <c r="C871" s="431">
        <f>INT($C$751)+3.005</f>
        <v>4.0049999999999999</v>
      </c>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t="s">
        <v>495</v>
      </c>
      <c r="AQ871" s="441"/>
      <c r="AR871" s="429"/>
      <c r="AS871" s="429"/>
      <c r="AT871" s="429"/>
    </row>
    <row r="872" spans="1:46" ht="5.0999999999999996" customHeight="1" outlineLevel="2" x14ac:dyDescent="0.3">
      <c r="A872" s="429"/>
      <c r="B872" s="438"/>
      <c r="C872" s="431">
        <f>INT($C$751)+2.005</f>
        <v>3.0049999999999999</v>
      </c>
      <c r="D872" s="460" t="s">
        <v>491</v>
      </c>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41"/>
      <c r="AR872" s="429"/>
      <c r="AS872" s="429"/>
      <c r="AT872" s="429"/>
    </row>
    <row r="873" spans="1:46" outlineLevel="2" x14ac:dyDescent="0.3">
      <c r="A873" s="429"/>
      <c r="B873" s="438"/>
      <c r="C873" s="431">
        <f>INT($C$751)+2</f>
        <v>3</v>
      </c>
      <c r="D873" s="460"/>
      <c r="E873" s="518"/>
      <c r="F873" s="518"/>
      <c r="G873" s="460"/>
      <c r="H873" s="593" t="s">
        <v>832</v>
      </c>
      <c r="I873" s="465"/>
      <c r="J873" s="465"/>
      <c r="K873" s="464"/>
      <c r="L873" s="464"/>
      <c r="M873" s="464"/>
      <c r="N873" s="464"/>
      <c r="O873" s="464"/>
      <c r="P873" s="464"/>
      <c r="Q873" s="464"/>
      <c r="R873" s="464"/>
      <c r="S873" s="464"/>
      <c r="T873" s="464"/>
      <c r="U873" s="464"/>
      <c r="V873" s="464"/>
      <c r="W873" s="464"/>
      <c r="X873" s="464"/>
      <c r="Y873" s="464"/>
      <c r="Z873" s="464"/>
      <c r="AA873" s="464"/>
      <c r="AB873" s="523"/>
      <c r="AC873" s="523"/>
      <c r="AD873" s="523"/>
      <c r="AE873" s="523"/>
      <c r="AF873" s="523"/>
      <c r="AG873" s="523"/>
      <c r="AH873" s="523"/>
      <c r="AI873" s="523"/>
      <c r="AJ873" s="523"/>
      <c r="AK873" s="523"/>
      <c r="AL873" s="523"/>
      <c r="AM873" s="523"/>
      <c r="AN873" s="523"/>
      <c r="AO873" s="523"/>
      <c r="AP873" s="460"/>
      <c r="AQ873" s="441"/>
      <c r="AR873" s="429"/>
      <c r="AS873" s="429"/>
      <c r="AT873" s="429"/>
    </row>
    <row r="874" spans="1:46" outlineLevel="2" x14ac:dyDescent="0.3">
      <c r="A874" s="429"/>
      <c r="B874" s="438"/>
      <c r="C874" s="431">
        <f>INT($C$751)+3</f>
        <v>4</v>
      </c>
      <c r="D874" s="460"/>
      <c r="E874" s="518"/>
      <c r="F874" s="518"/>
      <c r="G874" s="460"/>
      <c r="H874" s="465"/>
      <c r="I874" s="465"/>
      <c r="J874" s="487" t="s">
        <v>833</v>
      </c>
      <c r="K874" s="487"/>
      <c r="L874" s="487"/>
      <c r="M874" s="487"/>
      <c r="N874" s="465"/>
      <c r="O874" s="465"/>
      <c r="P874" s="465"/>
      <c r="Q874" s="465"/>
      <c r="R874" s="465"/>
      <c r="S874" s="465"/>
      <c r="T874" s="465"/>
      <c r="U874" s="465"/>
      <c r="V874" s="465"/>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outlineLevel="2" collapsed="1" x14ac:dyDescent="0.3">
      <c r="A875" s="429"/>
      <c r="B875" s="438"/>
      <c r="C875" s="431">
        <v>4</v>
      </c>
      <c r="D875" s="460"/>
      <c r="E875" s="518"/>
      <c r="F875" s="518"/>
      <c r="G875" s="460"/>
      <c r="H875" s="465"/>
      <c r="I875" s="465"/>
      <c r="J875" s="509">
        <v>0.3</v>
      </c>
      <c r="K875" s="509">
        <v>0.35</v>
      </c>
      <c r="L875" s="509">
        <v>0.45</v>
      </c>
      <c r="M875" s="603">
        <v>1</v>
      </c>
      <c r="N875" s="509">
        <v>0.55000000000000004</v>
      </c>
      <c r="O875" s="465" t="s">
        <v>834</v>
      </c>
      <c r="P875" s="465"/>
      <c r="Q875" s="465"/>
      <c r="R875" s="465"/>
      <c r="S875" s="465"/>
      <c r="T875" s="465"/>
      <c r="U875" s="465"/>
      <c r="V875" s="465"/>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3">
      <c r="A876" s="429"/>
      <c r="B876" s="438"/>
      <c r="C876" s="431">
        <f>INT($C$751)+3</f>
        <v>4</v>
      </c>
      <c r="D876" s="460"/>
      <c r="E876" s="518"/>
      <c r="F876" s="518"/>
      <c r="G876" s="460"/>
      <c r="H876" s="465" t="s">
        <v>835</v>
      </c>
      <c r="I876" s="465"/>
      <c r="J876" s="508">
        <v>0</v>
      </c>
      <c r="K876" s="508">
        <v>0.5</v>
      </c>
      <c r="L876" s="508">
        <v>1.25</v>
      </c>
      <c r="M876" s="481">
        <f>FORECAST(M875,CHOOSE({1,2},L876,N876),CHOOSE({1,2},L875,N875))</f>
        <v>13.624999999999998</v>
      </c>
      <c r="N876" s="508">
        <v>3.5</v>
      </c>
      <c r="O876" s="465" t="s">
        <v>836</v>
      </c>
      <c r="P876" s="465"/>
      <c r="Q876" s="465"/>
      <c r="R876" s="465"/>
      <c r="S876" s="465"/>
      <c r="T876" s="465"/>
      <c r="U876" s="465"/>
      <c r="V876" s="465"/>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5.0999999999999996" hidden="1" customHeight="1" outlineLevel="3" x14ac:dyDescent="0.3">
      <c r="A877" s="429"/>
      <c r="B877" s="438"/>
      <c r="C877" s="431">
        <f>INT($C$751)+3.005</f>
        <v>4.0049999999999999</v>
      </c>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t="s">
        <v>495</v>
      </c>
      <c r="AQ877" s="441"/>
      <c r="AR877" s="429"/>
      <c r="AS877" s="429"/>
      <c r="AT877" s="429"/>
    </row>
    <row r="878" spans="1:46" ht="5.0999999999999996" customHeight="1" outlineLevel="2" x14ac:dyDescent="0.3">
      <c r="A878" s="429"/>
      <c r="B878" s="438"/>
      <c r="C878" s="431">
        <f>INT($C$751)+2.005</f>
        <v>3.0049999999999999</v>
      </c>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41"/>
      <c r="AR878" s="429"/>
      <c r="AS878" s="429"/>
      <c r="AT878" s="429"/>
    </row>
    <row r="879" spans="1:46" ht="5.0999999999999996" customHeight="1" outlineLevel="1" x14ac:dyDescent="0.3">
      <c r="A879" s="429"/>
      <c r="B879" s="470"/>
      <c r="C879" s="471">
        <f>INT($C$751)+1.005</f>
        <v>2.0049999999999999</v>
      </c>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c r="AC879" s="472"/>
      <c r="AD879" s="472"/>
      <c r="AE879" s="472"/>
      <c r="AF879" s="472"/>
      <c r="AG879" s="472"/>
      <c r="AH879" s="472"/>
      <c r="AI879" s="472"/>
      <c r="AJ879" s="472"/>
      <c r="AK879" s="472"/>
      <c r="AL879" s="472"/>
      <c r="AM879" s="472"/>
      <c r="AN879" s="472"/>
      <c r="AO879" s="472"/>
      <c r="AP879" s="472"/>
      <c r="AQ879" s="473" t="s">
        <v>139</v>
      </c>
      <c r="AR879" s="429"/>
      <c r="AS879" s="429"/>
      <c r="AT879" s="429"/>
    </row>
    <row r="880" spans="1:46" ht="5.0999999999999996" customHeight="1" x14ac:dyDescent="0.3">
      <c r="A880" s="429"/>
      <c r="B880" s="474"/>
      <c r="C880" s="475">
        <f>INT($C$751)+0.005</f>
        <v>1.0049999999999999</v>
      </c>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c r="AK880" s="474"/>
      <c r="AL880" s="474"/>
      <c r="AM880" s="474"/>
      <c r="AN880" s="474"/>
      <c r="AO880" s="474"/>
      <c r="AP880" s="474"/>
      <c r="AQ880" s="474"/>
      <c r="AR880" s="429"/>
      <c r="AS880" s="429"/>
      <c r="AT880" s="429"/>
    </row>
    <row r="881" spans="1:46" outlineLevel="2" x14ac:dyDescent="0.3">
      <c r="A881" s="429"/>
      <c r="B881" s="429"/>
      <c r="C881" s="431">
        <f>INT($C$751)+2</f>
        <v>3</v>
      </c>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c r="AF881" s="429"/>
      <c r="AG881" s="429"/>
      <c r="AH881" s="429"/>
      <c r="AI881" s="429"/>
      <c r="AJ881" s="429"/>
      <c r="AK881" s="429"/>
      <c r="AL881" s="429"/>
      <c r="AM881" s="429"/>
      <c r="AN881" s="429"/>
      <c r="AO881" s="429"/>
      <c r="AP881" s="429"/>
      <c r="AQ881" s="429"/>
      <c r="AR881" s="429"/>
      <c r="AS881" s="429"/>
      <c r="AT881" s="429"/>
    </row>
    <row r="882" spans="1:46" x14ac:dyDescent="0.3">
      <c r="A882" s="429"/>
      <c r="B882" s="429"/>
      <c r="C882" s="430"/>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c r="AF882" s="429"/>
      <c r="AG882" s="429"/>
      <c r="AH882" s="429"/>
      <c r="AI882" s="429"/>
      <c r="AJ882" s="429"/>
      <c r="AK882" s="429"/>
      <c r="AL882" s="429"/>
      <c r="AM882" s="429"/>
      <c r="AN882" s="429"/>
      <c r="AO882" s="429"/>
      <c r="AP882" s="429"/>
      <c r="AQ882" s="429"/>
      <c r="AR882" s="429"/>
      <c r="AS882" s="429"/>
      <c r="AT882" s="429"/>
    </row>
    <row r="883" spans="1:46" x14ac:dyDescent="0.3">
      <c r="A883" s="429"/>
      <c r="B883" s="429"/>
      <c r="C883" s="430"/>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c r="AF883" s="429"/>
      <c r="AG883" s="429"/>
      <c r="AH883" s="429"/>
      <c r="AI883" s="429"/>
      <c r="AJ883" s="429"/>
      <c r="AK883" s="429"/>
      <c r="AL883" s="429"/>
      <c r="AM883" s="429"/>
      <c r="AN883" s="429"/>
      <c r="AO883" s="429"/>
      <c r="AP883" s="429"/>
      <c r="AQ883" s="429"/>
      <c r="AR883" s="429"/>
      <c r="AS883" s="429"/>
      <c r="AT883" s="429"/>
    </row>
    <row r="884" spans="1:46" x14ac:dyDescent="0.3">
      <c r="A884" s="429"/>
      <c r="B884" s="429"/>
      <c r="C884" s="430"/>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c r="AF884" s="429"/>
      <c r="AG884" s="429"/>
      <c r="AH884" s="429"/>
      <c r="AI884" s="429"/>
      <c r="AJ884" s="429"/>
      <c r="AK884" s="429"/>
      <c r="AL884" s="429"/>
      <c r="AM884" s="429"/>
      <c r="AN884" s="429"/>
      <c r="AO884" s="429"/>
      <c r="AP884" s="429"/>
      <c r="AQ884" s="429"/>
      <c r="AR884" s="429"/>
      <c r="AS884" s="429"/>
      <c r="AT884" s="429"/>
    </row>
    <row r="885" spans="1:46" x14ac:dyDescent="0.3">
      <c r="A885" s="429"/>
      <c r="B885" s="429"/>
      <c r="C885" s="430"/>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c r="AF885" s="429"/>
      <c r="AG885" s="429"/>
      <c r="AH885" s="429"/>
      <c r="AI885" s="429"/>
      <c r="AJ885" s="429"/>
      <c r="AK885" s="429"/>
      <c r="AL885" s="429"/>
      <c r="AM885" s="429"/>
      <c r="AN885" s="429"/>
      <c r="AO885" s="429"/>
      <c r="AP885" s="429"/>
      <c r="AQ885" s="429"/>
      <c r="AR885" s="429"/>
      <c r="AS885" s="429"/>
      <c r="AT885" s="429"/>
    </row>
    <row r="886" spans="1:46" x14ac:dyDescent="0.3">
      <c r="A886" s="429"/>
      <c r="B886" s="429"/>
      <c r="C886" s="430"/>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c r="AF886" s="429"/>
      <c r="AG886" s="429"/>
      <c r="AH886" s="429"/>
      <c r="AI886" s="429"/>
      <c r="AJ886" s="429"/>
      <c r="AK886" s="429"/>
      <c r="AL886" s="429"/>
      <c r="AM886" s="429"/>
      <c r="AN886" s="429"/>
      <c r="AO886" s="429"/>
      <c r="AP886" s="429"/>
      <c r="AQ886" s="429"/>
      <c r="AR886" s="429"/>
      <c r="AS886" s="429"/>
      <c r="AT886" s="429"/>
    </row>
    <row r="887" spans="1:46" x14ac:dyDescent="0.3">
      <c r="A887" s="429"/>
      <c r="B887" s="429"/>
      <c r="C887" s="430"/>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c r="AF887" s="429"/>
      <c r="AG887" s="429"/>
      <c r="AH887" s="429"/>
      <c r="AI887" s="429"/>
      <c r="AJ887" s="429"/>
      <c r="AK887" s="429"/>
      <c r="AL887" s="429"/>
      <c r="AM887" s="429"/>
      <c r="AN887" s="429"/>
      <c r="AO887" s="429"/>
      <c r="AP887" s="429"/>
      <c r="AQ887" s="429"/>
      <c r="AR887" s="429"/>
      <c r="AS887" s="429"/>
      <c r="AT887" s="429"/>
    </row>
    <row r="888" spans="1:46" x14ac:dyDescent="0.3">
      <c r="C888" s="646" t="s">
        <v>837</v>
      </c>
    </row>
  </sheetData>
  <mergeCells count="36">
    <mergeCell ref="H856:I858"/>
    <mergeCell ref="H860:I862"/>
    <mergeCell ref="H864:I866"/>
    <mergeCell ref="H868:I870"/>
    <mergeCell ref="H832:I834"/>
    <mergeCell ref="H836:I838"/>
    <mergeCell ref="H840:I842"/>
    <mergeCell ref="H844:I846"/>
    <mergeCell ref="H848:I850"/>
    <mergeCell ref="H852:I854"/>
    <mergeCell ref="H828:I830"/>
    <mergeCell ref="H784:I786"/>
    <mergeCell ref="H788:I790"/>
    <mergeCell ref="H792:I794"/>
    <mergeCell ref="H796:I798"/>
    <mergeCell ref="H800:I802"/>
    <mergeCell ref="H804:I806"/>
    <mergeCell ref="H808:I810"/>
    <mergeCell ref="H812:I814"/>
    <mergeCell ref="H816:I818"/>
    <mergeCell ref="H820:I822"/>
    <mergeCell ref="H824:I82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abSelected="1" topLeftCell="A4" zoomScale="91" zoomScaleNormal="82" workbookViewId="0">
      <pane xSplit="10" ySplit="56" topLeftCell="K60" activePane="bottomRight" state="frozen"/>
      <selection activeCell="A4" sqref="A4"/>
      <selection pane="topRight" activeCell="K4" sqref="K4"/>
      <selection pane="bottomLeft" activeCell="A57" sqref="A57"/>
      <selection pane="bottomRight" activeCell="K21" sqref="K21:Y21"/>
    </sheetView>
  </sheetViews>
  <sheetFormatPr defaultColWidth="8.6640625" defaultRowHeight="14.4" outlineLevelRow="4" outlineLevelCol="1" x14ac:dyDescent="0.3"/>
  <cols>
    <col min="1" max="1" width="4.6640625" style="75" customWidth="1"/>
    <col min="2" max="2" width="2.6640625" style="75" customWidth="1" collapsed="1"/>
    <col min="3" max="3" width="4.6640625" style="75" hidden="1" customWidth="1" outlineLevel="1"/>
    <col min="4" max="4" width="1.6640625" style="75" customWidth="1" collapsed="1"/>
    <col min="5" max="6" width="9.109375" style="75" hidden="1" customWidth="1" outlineLevel="1"/>
    <col min="7" max="7" width="1.6640625" style="75" hidden="1" customWidth="1" outlineLevel="1"/>
    <col min="8" max="8" width="24.44140625" style="75" customWidth="1"/>
    <col min="9" max="9" width="16.6640625" style="75" customWidth="1"/>
    <col min="10" max="10" width="11" style="75" customWidth="1"/>
    <col min="11" max="503" width="10.5546875" style="75" customWidth="1"/>
    <col min="504" max="504" width="1.6640625" style="75" customWidth="1"/>
    <col min="505" max="506" width="4.6640625" style="75" customWidth="1"/>
    <col min="507" max="507" width="8.6640625" style="75"/>
    <col min="508" max="508" width="46.109375" style="75" customWidth="1"/>
    <col min="509" max="16384" width="8.6640625" style="75"/>
  </cols>
  <sheetData>
    <row r="1" spans="1:508" x14ac:dyDescent="0.3">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3">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5">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3">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3">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3">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x14ac:dyDescent="0.3">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customHeight="1" outlineLevel="2" collapsed="1" x14ac:dyDescent="0.3">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3">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3">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3">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3">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 hidden="1" customHeight="1" outlineLevel="3" x14ac:dyDescent="0.3">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3">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3">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3">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3">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3">
      <c r="A18" s="429"/>
      <c r="B18" s="438"/>
      <c r="C18" s="647">
        <f>INT($C$6)+1.045</f>
        <v>2.0449999999999999</v>
      </c>
      <c r="D18" s="460"/>
      <c r="E18" s="518"/>
      <c r="F18" s="518"/>
      <c r="G18" s="460"/>
      <c r="H18" s="465" t="s">
        <v>493</v>
      </c>
      <c r="I18" s="465"/>
      <c r="J18" s="773">
        <v>44340.647959027803</v>
      </c>
      <c r="K18" s="964" t="s">
        <v>1047</v>
      </c>
      <c r="L18" s="965"/>
      <c r="M18" s="965"/>
      <c r="N18" s="965"/>
      <c r="O18" s="965"/>
      <c r="P18" s="965"/>
      <c r="Q18" s="965"/>
      <c r="R18" s="965"/>
      <c r="S18" s="965"/>
      <c r="T18" s="965"/>
      <c r="U18" s="965"/>
      <c r="V18" s="965"/>
      <c r="W18" s="965"/>
      <c r="X18" s="965"/>
      <c r="Y18" s="965"/>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3">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3">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3">
      <c r="A21" s="429"/>
      <c r="B21" s="438"/>
      <c r="C21" s="647">
        <f>INT($C$6)+1.045</f>
        <v>2.0449999999999999</v>
      </c>
      <c r="D21" s="460"/>
      <c r="E21" s="518"/>
      <c r="F21" s="518"/>
      <c r="G21" s="460"/>
      <c r="H21" s="465" t="s">
        <v>494</v>
      </c>
      <c r="I21" s="465"/>
      <c r="J21" s="763">
        <v>44347.411098032397</v>
      </c>
      <c r="K21" s="966" t="s">
        <v>1051</v>
      </c>
      <c r="L21" s="967"/>
      <c r="M21" s="967"/>
      <c r="N21" s="967"/>
      <c r="O21" s="967"/>
      <c r="P21" s="967"/>
      <c r="Q21" s="967"/>
      <c r="R21" s="967"/>
      <c r="S21" s="967"/>
      <c r="T21" s="967"/>
      <c r="U21" s="967"/>
      <c r="V21" s="967"/>
      <c r="W21" s="967"/>
      <c r="X21" s="967"/>
      <c r="Y21" s="968"/>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3">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3">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3">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3">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3">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3">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3">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3">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3">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3">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3">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3">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x14ac:dyDescent="0.3">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outlineLevel="2" x14ac:dyDescent="0.3">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outlineLevel="2" x14ac:dyDescent="0.3">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5">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collapsed="1" x14ac:dyDescent="0.3">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hidden="1" outlineLevel="4" x14ac:dyDescent="0.3">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3">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3">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3">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3">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x14ac:dyDescent="0.3">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3">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0</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3">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0</v>
      </c>
      <c r="BP46" s="734">
        <f>IFERROR(INDEX(Sheep!$R$284:$R$291,BP45,1),0)</f>
        <v>43872</v>
      </c>
      <c r="BQ46" s="734">
        <f>IFERROR(INDEX(Sheep!$R$284:$R$291,BQ45,1),0)</f>
        <v>43872</v>
      </c>
      <c r="BR46" s="734">
        <f>IFERROR(INDEX(Sheep!$R$284:$R$291,BR45,1),0)</f>
        <v>43872</v>
      </c>
      <c r="BS46" s="734">
        <f>IFERROR(INDEX(Sheep!$R$284:$R$291,BS45,1),0)</f>
        <v>43872</v>
      </c>
      <c r="BT46" s="734">
        <f>IFERROR(INDEX(Sheep!$R$284:$R$291,BT45,1),0)</f>
        <v>43872</v>
      </c>
      <c r="BU46" s="734">
        <f>IFERROR(INDEX(Sheep!$R$284:$R$291,BU45,1),0)</f>
        <v>43872</v>
      </c>
      <c r="BV46" s="734">
        <f>IFERROR(INDEX(Sheep!$R$284:$R$291,BV45,1),0)</f>
        <v>43872</v>
      </c>
      <c r="BW46" s="734">
        <f>IFERROR(INDEX(Sheep!$R$284:$R$291,BW45,1),0)</f>
        <v>43872</v>
      </c>
      <c r="BX46" s="734">
        <f>IFERROR(INDEX(Sheep!$R$284:$R$291,BX45,1),0)</f>
        <v>43872</v>
      </c>
      <c r="BY46" s="734">
        <f>IFERROR(INDEX(Sheep!$R$284:$R$291,BY45,1),0)</f>
        <v>43872</v>
      </c>
      <c r="BZ46" s="734">
        <f>IFERROR(INDEX(Sheep!$R$284:$R$291,BZ45,1),0)</f>
        <v>43872</v>
      </c>
      <c r="CA46" s="734">
        <f>IFERROR(INDEX(Sheep!$R$284:$R$291,CA45,1),0)</f>
        <v>43872</v>
      </c>
      <c r="CB46" s="734">
        <f>IFERROR(INDEX(Sheep!$R$284:$R$291,CB45,1),0)</f>
        <v>43872</v>
      </c>
      <c r="CC46" s="734">
        <f>IFERROR(INDEX(Sheep!$R$284:$R$291,CC45,1),0)</f>
        <v>43872</v>
      </c>
      <c r="CD46" s="734">
        <f>IFERROR(INDEX(Sheep!$R$284:$R$291,CD45,1),0)</f>
        <v>43872</v>
      </c>
      <c r="CE46" s="734">
        <f>IFERROR(INDEX(Sheep!$R$284:$R$291,CE45,1),0)</f>
        <v>43872</v>
      </c>
      <c r="CF46" s="734">
        <f>IFERROR(INDEX(Sheep!$R$284:$R$291,CF45,1),0)</f>
        <v>43872</v>
      </c>
      <c r="CG46" s="734">
        <f>IFERROR(INDEX(Sheep!$R$284:$R$291,CG45,1),0)</f>
        <v>43872</v>
      </c>
      <c r="CH46" s="734">
        <f>IFERROR(INDEX(Sheep!$R$284:$R$291,CH45,1),0)</f>
        <v>43872</v>
      </c>
      <c r="CI46" s="734">
        <f>IFERROR(INDEX(Sheep!$R$284:$R$291,CI45,1),0)</f>
        <v>43872</v>
      </c>
      <c r="CJ46" s="734">
        <f>IFERROR(INDEX(Sheep!$R$284:$R$291,CJ45,1),0)</f>
        <v>43872</v>
      </c>
      <c r="CK46" s="734">
        <f>IFERROR(INDEX(Sheep!$R$284:$R$291,CK45,1),0)</f>
        <v>43872</v>
      </c>
      <c r="CL46" s="734">
        <f>IFERROR(INDEX(Sheep!$R$284:$R$291,CL45,1),0)</f>
        <v>43872</v>
      </c>
      <c r="CM46" s="734">
        <f>IFERROR(INDEX(Sheep!$R$284:$R$291,CM45,1),0)</f>
        <v>43872</v>
      </c>
      <c r="CN46" s="734">
        <f>IFERROR(INDEX(Sheep!$R$284:$R$291,CN45,1),0)</f>
        <v>43872</v>
      </c>
      <c r="CO46" s="734">
        <f>IFERROR(INDEX(Sheep!$R$284:$R$291,CO45,1),0)</f>
        <v>43872</v>
      </c>
      <c r="CP46" s="734">
        <f>IFERROR(INDEX(Sheep!$R$284:$R$291,CP45,1),0)</f>
        <v>43872</v>
      </c>
      <c r="CQ46" s="734">
        <f>IFERROR(INDEX(Sheep!$R$284:$R$291,CQ45,1),0)</f>
        <v>43872</v>
      </c>
      <c r="CR46" s="734">
        <f>IFERROR(INDEX(Sheep!$R$284:$R$291,CR45,1),0)</f>
        <v>43872</v>
      </c>
      <c r="CS46" s="734">
        <f>IFERROR(INDEX(Sheep!$R$284:$R$291,CS45,1),0)</f>
        <v>43872</v>
      </c>
      <c r="CT46" s="734">
        <f>IFERROR(INDEX(Sheep!$R$284:$R$291,CT45,1),0)</f>
        <v>43872</v>
      </c>
      <c r="CU46" s="734">
        <f>IFERROR(INDEX(Sheep!$R$284:$R$291,CU45,1),0)</f>
        <v>43872</v>
      </c>
      <c r="CV46" s="734">
        <f>IFERROR(INDEX(Sheep!$R$284:$R$291,CV45,1),0)</f>
        <v>43872</v>
      </c>
      <c r="CW46" s="734">
        <f>IFERROR(INDEX(Sheep!$R$284:$R$291,CW45,1),0)</f>
        <v>43872</v>
      </c>
      <c r="CX46" s="734">
        <f>IFERROR(INDEX(Sheep!$R$284:$R$291,CX45,1),0)</f>
        <v>43872</v>
      </c>
      <c r="CY46" s="734">
        <f>IFERROR(INDEX(Sheep!$R$284:$R$291,CY45,1),0)</f>
        <v>43872</v>
      </c>
      <c r="CZ46" s="734">
        <f>IFERROR(INDEX(Sheep!$R$284:$R$291,CZ45,1),0)</f>
        <v>43872</v>
      </c>
      <c r="DA46" s="734">
        <f>IFERROR(INDEX(Sheep!$R$284:$R$291,DA45,1),0)</f>
        <v>43872</v>
      </c>
      <c r="DB46" s="734">
        <f>IFERROR(INDEX(Sheep!$R$284:$R$291,DB45,1),0)</f>
        <v>43872</v>
      </c>
      <c r="DC46" s="734">
        <f>IFERROR(INDEX(Sheep!$R$284:$R$291,DC45,1),0)</f>
        <v>43872</v>
      </c>
      <c r="DD46" s="734">
        <f>IFERROR(INDEX(Sheep!$R$284:$R$291,DD45,1),0)</f>
        <v>43872</v>
      </c>
      <c r="DE46" s="734">
        <f>IFERROR(INDEX(Sheep!$R$284:$R$291,DE45,1),0)</f>
        <v>43872</v>
      </c>
      <c r="DF46" s="734">
        <f>IFERROR(INDEX(Sheep!$R$284:$R$291,DF45,1),0)</f>
        <v>43872</v>
      </c>
      <c r="DG46" s="734">
        <f>IFERROR(INDEX(Sheep!$R$284:$R$291,DG45,1),0)</f>
        <v>43872</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x14ac:dyDescent="0.3">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Join-1</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Scan-1</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Birth-1</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Wean-1</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Alt1-1</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Alt2-1</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3">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3">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x14ac:dyDescent="0.3">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3">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3">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3">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 hidden="1" customHeight="1" outlineLevel="2" collapsed="1" x14ac:dyDescent="0.3">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3">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3">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3">
      <c r="A57" s="429"/>
      <c r="B57" s="438"/>
      <c r="C57" s="647">
        <f>INT($C$40)+1</f>
        <v>2</v>
      </c>
      <c r="D57" s="460"/>
      <c r="E57" s="518"/>
      <c r="F57" s="518"/>
      <c r="G57" s="460"/>
      <c r="H57" s="521" t="s">
        <v>845</v>
      </c>
      <c r="I57" s="478" t="s">
        <v>857</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3">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hidden="1" customHeight="1" outlineLevel="3" x14ac:dyDescent="0.3">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collapsed="1" x14ac:dyDescent="0.3">
      <c r="A60" s="429"/>
      <c r="B60" s="438"/>
      <c r="C60" s="647">
        <f>INT($C$40)+2</f>
        <v>3</v>
      </c>
      <c r="D60" s="460"/>
      <c r="E60" s="518"/>
      <c r="F60" s="518"/>
      <c r="G60" s="460"/>
      <c r="H60" s="465" t="s">
        <v>1013</v>
      </c>
      <c r="I60" s="481" t="s">
        <v>844</v>
      </c>
      <c r="J60" s="481">
        <v>0</v>
      </c>
      <c r="K60" s="764">
        <v>1.6</v>
      </c>
      <c r="L60" s="765">
        <v>1.6</v>
      </c>
      <c r="M60" s="765">
        <v>1.6</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1.78</v>
      </c>
      <c r="AB60" s="765">
        <v>1.78</v>
      </c>
      <c r="AC60" s="765">
        <v>1.78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1.5</v>
      </c>
      <c r="BC60" s="765">
        <v>1.5</v>
      </c>
      <c r="BD60" s="765">
        <v>1.5</v>
      </c>
      <c r="BE60" s="765">
        <v>1.5</v>
      </c>
      <c r="BF60" s="765">
        <v>1.6</v>
      </c>
      <c r="BG60" s="765">
        <v>1.6</v>
      </c>
      <c r="BH60" s="765">
        <v>1.6</v>
      </c>
      <c r="BI60" s="765">
        <v>1.6</v>
      </c>
      <c r="BJ60" s="765">
        <v>1.6</v>
      </c>
      <c r="BK60" s="765">
        <v>1.6</v>
      </c>
      <c r="BL60" s="765">
        <v>1.6</v>
      </c>
      <c r="BM60" s="765">
        <v>1.6</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1.78</v>
      </c>
      <c r="CB60" s="765">
        <v>1.78</v>
      </c>
      <c r="CC60" s="765">
        <v>1.89</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1.7</v>
      </c>
      <c r="CX60" s="765">
        <v>1.7</v>
      </c>
      <c r="CY60" s="765">
        <v>1.7</v>
      </c>
      <c r="CZ60" s="765">
        <v>1.7</v>
      </c>
      <c r="DA60" s="765">
        <v>1.7</v>
      </c>
      <c r="DB60" s="765">
        <v>1.65</v>
      </c>
      <c r="DC60" s="765">
        <v>1.65</v>
      </c>
      <c r="DD60" s="765">
        <v>1.65</v>
      </c>
      <c r="DE60" s="765">
        <v>1.65</v>
      </c>
      <c r="DF60" s="765">
        <v>1.5</v>
      </c>
      <c r="DG60" s="765">
        <v>1.5</v>
      </c>
      <c r="DH60" s="765">
        <v>1.5</v>
      </c>
      <c r="DI60" s="765">
        <v>1.5</v>
      </c>
      <c r="DJ60" s="765">
        <v>1.5</v>
      </c>
      <c r="DK60" s="765">
        <v>1.5</v>
      </c>
      <c r="DL60" s="765">
        <v>1.5</v>
      </c>
      <c r="DM60" s="765">
        <v>1.5</v>
      </c>
      <c r="DN60" s="765">
        <v>1.62</v>
      </c>
      <c r="DO60" s="765">
        <v>1.62</v>
      </c>
      <c r="DP60" s="765">
        <v>1.62</v>
      </c>
      <c r="DQ60" s="765">
        <v>1.62</v>
      </c>
      <c r="DR60" s="765">
        <v>1.73</v>
      </c>
      <c r="DS60" s="765">
        <v>1.73</v>
      </c>
      <c r="DT60" s="765">
        <v>1.73</v>
      </c>
      <c r="DU60" s="765">
        <v>2.1</v>
      </c>
      <c r="DV60" s="765">
        <v>2.1</v>
      </c>
      <c r="DW60" s="765">
        <v>2.1</v>
      </c>
      <c r="DX60" s="765">
        <v>2.1</v>
      </c>
      <c r="DY60" s="765">
        <v>2.1800000000000002</v>
      </c>
      <c r="DZ60" s="765">
        <v>2.1800000000000002</v>
      </c>
      <c r="EA60" s="765">
        <v>1.89</v>
      </c>
      <c r="EB60" s="765">
        <v>1.89</v>
      </c>
      <c r="EC60" s="765">
        <v>2.04</v>
      </c>
      <c r="ED60" s="765">
        <v>1.54</v>
      </c>
      <c r="EE60" s="765">
        <v>1.54</v>
      </c>
      <c r="EF60" s="765">
        <v>1.54</v>
      </c>
      <c r="EG60" s="765">
        <v>1.54</v>
      </c>
      <c r="EH60" s="765">
        <v>1.84</v>
      </c>
      <c r="EI60" s="765">
        <v>1.84</v>
      </c>
      <c r="EJ60" s="765">
        <v>1.84</v>
      </c>
      <c r="EK60" s="765">
        <v>1.84</v>
      </c>
      <c r="EL60" s="765">
        <v>1.84</v>
      </c>
      <c r="EM60" s="765">
        <v>1.84</v>
      </c>
      <c r="EN60" s="765">
        <v>1.84</v>
      </c>
      <c r="EO60" s="765">
        <v>1.84</v>
      </c>
      <c r="EP60" s="765">
        <v>1.24</v>
      </c>
      <c r="EQ60" s="765">
        <v>1.24</v>
      </c>
      <c r="ER60" s="765">
        <v>1.24</v>
      </c>
      <c r="ES60" s="765">
        <v>1.24</v>
      </c>
      <c r="ET60" s="765">
        <v>1.24</v>
      </c>
      <c r="EU60" s="765">
        <v>1.24</v>
      </c>
      <c r="EV60" s="765">
        <v>1.24</v>
      </c>
      <c r="EW60" s="765">
        <v>1.7</v>
      </c>
      <c r="EX60" s="765">
        <v>1.7</v>
      </c>
      <c r="EY60" s="765">
        <v>1.7</v>
      </c>
      <c r="EZ60" s="765">
        <v>1.7</v>
      </c>
      <c r="FA60" s="765">
        <v>1.7</v>
      </c>
      <c r="FB60" s="765">
        <v>1.9</v>
      </c>
      <c r="FC60" s="765">
        <v>1.9</v>
      </c>
      <c r="FD60" s="765">
        <v>1.9</v>
      </c>
      <c r="FE60" s="765">
        <v>1.9</v>
      </c>
      <c r="FF60" s="765">
        <v>1.77</v>
      </c>
      <c r="FG60" s="765">
        <v>1.77</v>
      </c>
      <c r="FH60" s="765">
        <v>1.77</v>
      </c>
      <c r="FI60" s="765">
        <v>1.77</v>
      </c>
      <c r="FJ60" s="765">
        <v>1.64</v>
      </c>
      <c r="FK60" s="765">
        <v>1.64</v>
      </c>
      <c r="FL60" s="765">
        <v>1.64</v>
      </c>
      <c r="FM60" s="765">
        <v>1.64</v>
      </c>
      <c r="FN60" s="765">
        <v>2.0099999999999998</v>
      </c>
      <c r="FO60" s="765">
        <v>2.0099999999999998</v>
      </c>
      <c r="FP60" s="765">
        <v>2.0099999999999998</v>
      </c>
      <c r="FQ60" s="765">
        <v>2.0099999999999998</v>
      </c>
      <c r="FR60" s="765">
        <v>2.0099999999999998</v>
      </c>
      <c r="FS60" s="765">
        <v>2.0099999999999998</v>
      </c>
      <c r="FT60" s="765">
        <v>2.0099999999999998</v>
      </c>
      <c r="FU60" s="765">
        <v>2.08</v>
      </c>
      <c r="FV60" s="765">
        <v>2.08</v>
      </c>
      <c r="FW60" s="765">
        <v>2.08</v>
      </c>
      <c r="FX60" s="765">
        <v>2.08</v>
      </c>
      <c r="FY60" s="765">
        <v>2.1800000000000002</v>
      </c>
      <c r="FZ60" s="765">
        <v>2.1800000000000002</v>
      </c>
      <c r="GA60" s="765">
        <v>1.89</v>
      </c>
      <c r="GB60" s="765">
        <v>1.89</v>
      </c>
      <c r="GC60" s="765">
        <v>1.89</v>
      </c>
      <c r="GD60" s="765">
        <v>1.54</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1.2</v>
      </c>
      <c r="GQ60" s="765">
        <v>1.2</v>
      </c>
      <c r="GR60" s="765">
        <v>1.2</v>
      </c>
      <c r="GS60" s="765">
        <v>1.2</v>
      </c>
      <c r="GT60" s="765">
        <v>1.2</v>
      </c>
      <c r="GU60" s="765">
        <v>1.2</v>
      </c>
      <c r="GV60" s="765">
        <v>1.2</v>
      </c>
      <c r="GW60" s="765">
        <v>1.7</v>
      </c>
      <c r="GX60" s="765">
        <v>1.7</v>
      </c>
      <c r="GY60" s="765">
        <v>1.7</v>
      </c>
      <c r="GZ60" s="765">
        <v>1.7</v>
      </c>
      <c r="HA60" s="765">
        <v>1.7</v>
      </c>
      <c r="HB60" s="765">
        <v>1.9</v>
      </c>
      <c r="HC60" s="765">
        <v>1.9</v>
      </c>
      <c r="HD60" s="765">
        <v>1.9</v>
      </c>
      <c r="HE60" s="765">
        <v>1.9</v>
      </c>
      <c r="HF60" s="765">
        <v>1.77</v>
      </c>
      <c r="HG60" s="765">
        <v>1.77</v>
      </c>
      <c r="HH60" s="765">
        <v>1.77</v>
      </c>
      <c r="HI60" s="765">
        <v>1.77</v>
      </c>
      <c r="HJ60" s="765">
        <v>1.64</v>
      </c>
      <c r="HK60" s="765">
        <v>1.64</v>
      </c>
      <c r="HL60" s="765">
        <v>1.64</v>
      </c>
      <c r="HM60" s="765">
        <v>1.64</v>
      </c>
      <c r="HN60" s="765">
        <v>2.0099999999999998</v>
      </c>
      <c r="HO60" s="765">
        <v>2.0099999999999998</v>
      </c>
      <c r="HP60" s="765">
        <v>2.0099999999999998</v>
      </c>
      <c r="HQ60" s="765">
        <v>2.0099999999999998</v>
      </c>
      <c r="HR60" s="765">
        <v>2.0099999999999998</v>
      </c>
      <c r="HS60" s="765">
        <v>2.0099999999999998</v>
      </c>
      <c r="HT60" s="765">
        <v>2.0099999999999998</v>
      </c>
      <c r="HU60" s="765">
        <v>2.08</v>
      </c>
      <c r="HV60" s="765">
        <v>2.08</v>
      </c>
      <c r="HW60" s="765">
        <v>2.08</v>
      </c>
      <c r="HX60" s="765">
        <v>2.08</v>
      </c>
      <c r="HY60" s="765">
        <v>2.1800000000000002</v>
      </c>
      <c r="HZ60" s="765">
        <v>2.1800000000000002</v>
      </c>
      <c r="IA60" s="765">
        <v>1.89</v>
      </c>
      <c r="IB60" s="765">
        <v>1.89</v>
      </c>
      <c r="IC60" s="765">
        <v>1.89</v>
      </c>
      <c r="ID60" s="765">
        <v>1.54</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1.2</v>
      </c>
      <c r="IQ60" s="765">
        <v>1.2</v>
      </c>
      <c r="IR60" s="765">
        <v>1.2</v>
      </c>
      <c r="IS60" s="765">
        <v>1.2</v>
      </c>
      <c r="IT60" s="765">
        <v>1.2</v>
      </c>
      <c r="IU60" s="765">
        <v>1.2</v>
      </c>
      <c r="IV60" s="765">
        <v>1.2</v>
      </c>
      <c r="IW60" s="765">
        <v>1.7</v>
      </c>
      <c r="IX60" s="765">
        <v>1.7</v>
      </c>
      <c r="IY60" s="765">
        <v>1.7</v>
      </c>
      <c r="IZ60" s="765">
        <v>1.7</v>
      </c>
      <c r="JA60" s="765">
        <v>1.7</v>
      </c>
      <c r="JB60" s="765">
        <v>1.9</v>
      </c>
      <c r="JC60" s="765">
        <v>1.9</v>
      </c>
      <c r="JD60" s="765">
        <v>1.9</v>
      </c>
      <c r="JE60" s="765">
        <v>1.9</v>
      </c>
      <c r="JF60" s="765">
        <v>1.77</v>
      </c>
      <c r="JG60" s="765">
        <v>1.77</v>
      </c>
      <c r="JH60" s="765">
        <v>1.77</v>
      </c>
      <c r="JI60" s="765">
        <v>1.77</v>
      </c>
      <c r="JJ60" s="765">
        <v>1.64</v>
      </c>
      <c r="JK60" s="765">
        <v>1.64</v>
      </c>
      <c r="JL60" s="765">
        <v>1.64</v>
      </c>
      <c r="JM60" s="765">
        <v>1.64</v>
      </c>
      <c r="JN60" s="765">
        <v>2.0099999999999998</v>
      </c>
      <c r="JO60" s="765">
        <v>2.0099999999999998</v>
      </c>
      <c r="JP60" s="765">
        <v>2.0099999999999998</v>
      </c>
      <c r="JQ60" s="765">
        <v>2.0099999999999998</v>
      </c>
      <c r="JR60" s="765">
        <v>2.0099999999999998</v>
      </c>
      <c r="JS60" s="765">
        <v>2.0099999999999998</v>
      </c>
      <c r="JT60" s="765">
        <v>2.0099999999999998</v>
      </c>
      <c r="JU60" s="765">
        <v>2.08</v>
      </c>
      <c r="JV60" s="765">
        <v>2.08</v>
      </c>
      <c r="JW60" s="765">
        <v>2.08</v>
      </c>
      <c r="JX60" s="765">
        <v>2.08</v>
      </c>
      <c r="JY60" s="765">
        <v>2.1800000000000002</v>
      </c>
      <c r="JZ60" s="765">
        <v>2.1800000000000002</v>
      </c>
      <c r="KA60" s="765">
        <v>1.89</v>
      </c>
      <c r="KB60" s="765">
        <v>1.89</v>
      </c>
      <c r="KC60" s="765">
        <v>1.89</v>
      </c>
      <c r="KD60" s="765">
        <v>1.54</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1.2</v>
      </c>
      <c r="KQ60" s="765">
        <v>1.2</v>
      </c>
      <c r="KR60" s="765">
        <v>1.2</v>
      </c>
      <c r="KS60" s="765">
        <v>1.2</v>
      </c>
      <c r="KT60" s="765">
        <v>1.2</v>
      </c>
      <c r="KU60" s="765">
        <v>1.2</v>
      </c>
      <c r="KV60" s="765">
        <v>1.2</v>
      </c>
      <c r="KW60" s="765">
        <v>1.7</v>
      </c>
      <c r="KX60" s="765">
        <v>1.7</v>
      </c>
      <c r="KY60" s="765">
        <v>1.7</v>
      </c>
      <c r="KZ60" s="765">
        <v>1.7</v>
      </c>
      <c r="LA60" s="765">
        <v>1.7</v>
      </c>
      <c r="LB60" s="765">
        <v>1.9</v>
      </c>
      <c r="LC60" s="765">
        <v>1.9</v>
      </c>
      <c r="LD60" s="765">
        <v>1.9</v>
      </c>
      <c r="LE60" s="765">
        <v>1.9</v>
      </c>
      <c r="LF60" s="765">
        <v>1.77</v>
      </c>
      <c r="LG60" s="765">
        <v>1.77</v>
      </c>
      <c r="LH60" s="765">
        <v>1.77</v>
      </c>
      <c r="LI60" s="765">
        <v>1.77</v>
      </c>
      <c r="LJ60" s="765">
        <v>1.64</v>
      </c>
      <c r="LK60" s="765">
        <v>1.64</v>
      </c>
      <c r="LL60" s="765">
        <v>1.64</v>
      </c>
      <c r="LM60" s="765">
        <v>1.64</v>
      </c>
      <c r="LN60" s="765">
        <v>2.0099999999999998</v>
      </c>
      <c r="LO60" s="765">
        <v>2.0099999999999998</v>
      </c>
      <c r="LP60" s="765">
        <v>2.0099999999999998</v>
      </c>
      <c r="LQ60" s="765">
        <v>2.0099999999999998</v>
      </c>
      <c r="LR60" s="765">
        <v>2.0099999999999998</v>
      </c>
      <c r="LS60" s="765">
        <v>2.0099999999999998</v>
      </c>
      <c r="LT60" s="765">
        <v>2.0099999999999998</v>
      </c>
      <c r="LU60" s="765">
        <v>2.08</v>
      </c>
      <c r="LV60" s="765">
        <v>2.08</v>
      </c>
      <c r="LW60" s="765">
        <v>2.08</v>
      </c>
      <c r="LX60" s="765">
        <v>2.08</v>
      </c>
      <c r="LY60" s="765">
        <v>2.1800000000000002</v>
      </c>
      <c r="LZ60" s="765">
        <v>2.1800000000000002</v>
      </c>
      <c r="MA60" s="765">
        <v>1.89</v>
      </c>
      <c r="MB60" s="765">
        <v>1.89</v>
      </c>
      <c r="MC60" s="765">
        <v>1.89</v>
      </c>
      <c r="MD60" s="765">
        <v>1.54</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1.2</v>
      </c>
      <c r="MQ60" s="765">
        <v>1.2</v>
      </c>
      <c r="MR60" s="765">
        <v>1.2</v>
      </c>
      <c r="MS60" s="765">
        <v>1.2</v>
      </c>
      <c r="MT60" s="765">
        <v>1.2</v>
      </c>
      <c r="MU60" s="765">
        <v>1.2</v>
      </c>
      <c r="MV60" s="765">
        <v>1.2</v>
      </c>
      <c r="MW60" s="765">
        <v>1.7</v>
      </c>
      <c r="MX60" s="765">
        <v>1.7</v>
      </c>
      <c r="MY60" s="765">
        <v>1.7</v>
      </c>
      <c r="MZ60" s="765">
        <v>1.7</v>
      </c>
      <c r="NA60" s="765">
        <v>1.7</v>
      </c>
      <c r="NB60" s="765">
        <v>1.9</v>
      </c>
      <c r="NC60" s="765">
        <v>1.9</v>
      </c>
      <c r="ND60" s="765">
        <v>1.9</v>
      </c>
      <c r="NE60" s="765">
        <v>1.9</v>
      </c>
      <c r="NF60" s="765">
        <v>1.77</v>
      </c>
      <c r="NG60" s="765">
        <v>1.77</v>
      </c>
      <c r="NH60" s="765">
        <v>1.77</v>
      </c>
      <c r="NI60" s="765">
        <v>1.77</v>
      </c>
      <c r="NJ60" s="765">
        <v>1.64</v>
      </c>
      <c r="NK60" s="765">
        <v>1.64</v>
      </c>
      <c r="NL60" s="765">
        <v>1.64</v>
      </c>
      <c r="NM60" s="765">
        <v>1.64</v>
      </c>
      <c r="NN60" s="765">
        <v>2.0099999999999998</v>
      </c>
      <c r="NO60" s="765">
        <v>2.0099999999999998</v>
      </c>
      <c r="NP60" s="765">
        <v>2.0099999999999998</v>
      </c>
      <c r="NQ60" s="765">
        <v>2.0099999999999998</v>
      </c>
      <c r="NR60" s="765">
        <v>2.0099999999999998</v>
      </c>
      <c r="NS60" s="765">
        <v>2.0099999999999998</v>
      </c>
      <c r="NT60" s="765">
        <v>2.0099999999999998</v>
      </c>
      <c r="NU60" s="765">
        <v>2.08</v>
      </c>
      <c r="NV60" s="765">
        <v>2.08</v>
      </c>
      <c r="NW60" s="765">
        <v>2.08</v>
      </c>
      <c r="NX60" s="765">
        <v>2.08</v>
      </c>
      <c r="NY60" s="765">
        <v>2.1800000000000002</v>
      </c>
      <c r="NZ60" s="765">
        <v>2.1800000000000002</v>
      </c>
      <c r="OA60" s="765">
        <v>1.89</v>
      </c>
      <c r="OB60" s="765">
        <v>1.89</v>
      </c>
      <c r="OC60" s="765">
        <v>1.89</v>
      </c>
      <c r="OD60" s="765">
        <v>1.54</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1.2</v>
      </c>
      <c r="OQ60" s="765">
        <v>1.2</v>
      </c>
      <c r="OR60" s="765">
        <v>1.2</v>
      </c>
      <c r="OS60" s="765">
        <v>1.2</v>
      </c>
      <c r="OT60" s="765">
        <v>1.2</v>
      </c>
      <c r="OU60" s="765">
        <v>1.2</v>
      </c>
      <c r="OV60" s="765">
        <v>1.2</v>
      </c>
      <c r="OW60" s="765">
        <v>1.7</v>
      </c>
      <c r="OX60" s="765">
        <v>1.7</v>
      </c>
      <c r="OY60" s="765">
        <v>1.7</v>
      </c>
      <c r="OZ60" s="765">
        <v>1.7</v>
      </c>
      <c r="PA60" s="765">
        <v>1.7</v>
      </c>
      <c r="PB60" s="765">
        <v>1.9</v>
      </c>
      <c r="PC60" s="765">
        <v>1.9</v>
      </c>
      <c r="PD60" s="765">
        <v>1.9</v>
      </c>
      <c r="PE60" s="765">
        <v>1.9</v>
      </c>
      <c r="PF60" s="765">
        <v>1.77</v>
      </c>
      <c r="PG60" s="765">
        <v>1.77</v>
      </c>
      <c r="PH60" s="765">
        <v>1.77</v>
      </c>
      <c r="PI60" s="765">
        <v>1.77</v>
      </c>
      <c r="PJ60" s="765">
        <v>1.64</v>
      </c>
      <c r="PK60" s="765">
        <v>1.64</v>
      </c>
      <c r="PL60" s="765">
        <v>1.64</v>
      </c>
      <c r="PM60" s="765">
        <v>1.64</v>
      </c>
      <c r="PN60" s="765">
        <v>2.0099999999999998</v>
      </c>
      <c r="PO60" s="765">
        <v>2.0099999999999998</v>
      </c>
      <c r="PP60" s="765">
        <v>2.0099999999999998</v>
      </c>
      <c r="PQ60" s="765">
        <v>2.0099999999999998</v>
      </c>
      <c r="PR60" s="765">
        <v>2.0099999999999998</v>
      </c>
      <c r="PS60" s="765">
        <v>2.0099999999999998</v>
      </c>
      <c r="PT60" s="765">
        <v>2.0099999999999998</v>
      </c>
      <c r="PU60" s="765">
        <v>2.08</v>
      </c>
      <c r="PV60" s="765">
        <v>2.08</v>
      </c>
      <c r="PW60" s="765">
        <v>2.08</v>
      </c>
      <c r="PX60" s="765">
        <v>2.08</v>
      </c>
      <c r="PY60" s="765">
        <v>2.1800000000000002</v>
      </c>
      <c r="PZ60" s="765">
        <v>2.1800000000000002</v>
      </c>
      <c r="QA60" s="765">
        <v>1.89</v>
      </c>
      <c r="QB60" s="765">
        <v>1.89</v>
      </c>
      <c r="QC60" s="765">
        <v>1.89</v>
      </c>
      <c r="QD60" s="765">
        <v>1.54</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1.2</v>
      </c>
      <c r="QQ60" s="765">
        <v>1.2</v>
      </c>
      <c r="QR60" s="765">
        <v>1.2</v>
      </c>
      <c r="QS60" s="765">
        <v>1.2</v>
      </c>
      <c r="QT60" s="765">
        <v>1.2</v>
      </c>
      <c r="QU60" s="765">
        <v>1.2</v>
      </c>
      <c r="QV60" s="765">
        <v>1.2</v>
      </c>
      <c r="QW60" s="765">
        <v>1.7</v>
      </c>
      <c r="QX60" s="765">
        <v>1.7</v>
      </c>
      <c r="QY60" s="765">
        <v>1.7</v>
      </c>
      <c r="QZ60" s="765">
        <v>1.7</v>
      </c>
      <c r="RA60" s="765">
        <v>1.7</v>
      </c>
      <c r="RB60" s="765">
        <v>1.9</v>
      </c>
      <c r="RC60" s="765">
        <v>1.9</v>
      </c>
      <c r="RD60" s="765">
        <v>1.9</v>
      </c>
      <c r="RE60" s="765">
        <v>1.9</v>
      </c>
      <c r="RF60" s="765">
        <v>1.77</v>
      </c>
      <c r="RG60" s="765">
        <v>1.77</v>
      </c>
      <c r="RH60" s="765">
        <v>1.77</v>
      </c>
      <c r="RI60" s="765">
        <v>1.77</v>
      </c>
      <c r="RJ60" s="765">
        <v>1.64</v>
      </c>
      <c r="RK60" s="765">
        <v>1.64</v>
      </c>
      <c r="RL60" s="765">
        <v>1.64</v>
      </c>
      <c r="RM60" s="765">
        <v>1.64</v>
      </c>
      <c r="RN60" s="765">
        <v>2.0099999999999998</v>
      </c>
      <c r="RO60" s="765">
        <v>2.0099999999999998</v>
      </c>
      <c r="RP60" s="765">
        <v>2.0099999999999998</v>
      </c>
      <c r="RQ60" s="765">
        <v>2.0099999999999998</v>
      </c>
      <c r="RR60" s="765">
        <v>2.0099999999999998</v>
      </c>
      <c r="RS60" s="765">
        <v>2.0099999999999998</v>
      </c>
      <c r="RT60" s="765">
        <v>2.0099999999999998</v>
      </c>
      <c r="RU60" s="765">
        <v>2.08</v>
      </c>
      <c r="RV60" s="765">
        <v>2.08</v>
      </c>
      <c r="RW60" s="765">
        <v>2.08</v>
      </c>
      <c r="RX60" s="765">
        <v>2.08</v>
      </c>
      <c r="RY60" s="765">
        <v>2.1800000000000002</v>
      </c>
      <c r="RZ60" s="765">
        <v>2.1800000000000002</v>
      </c>
      <c r="SA60" s="765">
        <v>1.89</v>
      </c>
      <c r="SB60" s="765">
        <v>1.89</v>
      </c>
      <c r="SC60" s="765">
        <v>1.89</v>
      </c>
      <c r="SD60" s="765">
        <v>1.54</v>
      </c>
      <c r="SE60" s="765">
        <v>1.54</v>
      </c>
      <c r="SF60" s="765">
        <v>1.54</v>
      </c>
      <c r="SG60" s="765">
        <v>1.54</v>
      </c>
      <c r="SH60" s="765">
        <v>1.84</v>
      </c>
      <c r="SI60" s="766">
        <v>1.84</v>
      </c>
      <c r="SJ60" s="460">
        <f>SI60</f>
        <v>1.84</v>
      </c>
      <c r="SK60" s="441"/>
      <c r="SL60" s="429"/>
      <c r="SM60" s="429"/>
      <c r="SN60" s="429"/>
    </row>
    <row r="61" spans="1:508" hidden="1" outlineLevel="3" x14ac:dyDescent="0.3">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hidden="1" outlineLevel="3" x14ac:dyDescent="0.3">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collapsed="1" x14ac:dyDescent="0.3">
      <c r="A63" s="429"/>
      <c r="B63" s="438"/>
      <c r="C63" s="647">
        <f>INT($C$40)+2</f>
        <v>3</v>
      </c>
      <c r="D63" s="460"/>
      <c r="E63" s="518"/>
      <c r="F63" s="518"/>
      <c r="G63" s="460"/>
      <c r="H63" s="664" t="s">
        <v>1016</v>
      </c>
      <c r="I63" s="665" t="s">
        <v>844</v>
      </c>
      <c r="J63" s="481">
        <f>J60+1</f>
        <v>1</v>
      </c>
      <c r="K63" s="764">
        <v>1.23</v>
      </c>
      <c r="L63" s="765">
        <v>1.24</v>
      </c>
      <c r="M63" s="765">
        <v>1.25</v>
      </c>
      <c r="N63" s="765">
        <v>1.89</v>
      </c>
      <c r="O63" s="765">
        <v>1.9</v>
      </c>
      <c r="P63" s="765">
        <v>1.71</v>
      </c>
      <c r="Q63" s="765">
        <v>1.72</v>
      </c>
      <c r="R63" s="765">
        <v>1.54</v>
      </c>
      <c r="S63" s="765">
        <v>1.55</v>
      </c>
      <c r="T63" s="765">
        <v>1.56</v>
      </c>
      <c r="U63" s="765">
        <v>2.0099999999999998</v>
      </c>
      <c r="V63" s="765">
        <v>2.0099999999999998</v>
      </c>
      <c r="W63" s="765">
        <v>2.0099999999999998</v>
      </c>
      <c r="X63" s="765">
        <v>2.0099999999999998</v>
      </c>
      <c r="Y63" s="765">
        <v>2.0099999999999998</v>
      </c>
      <c r="Z63" s="765">
        <v>2.02</v>
      </c>
      <c r="AA63" s="765">
        <v>0.19</v>
      </c>
      <c r="AB63" s="765">
        <v>0.19</v>
      </c>
      <c r="AC63" s="765">
        <v>0.22</v>
      </c>
      <c r="AD63" s="765">
        <v>1.54</v>
      </c>
      <c r="AE63" s="765">
        <v>1.54</v>
      </c>
      <c r="AF63" s="765">
        <v>1.55</v>
      </c>
      <c r="AG63" s="765">
        <v>1.55</v>
      </c>
      <c r="AH63" s="765">
        <v>2.5</v>
      </c>
      <c r="AI63" s="765">
        <v>2.5</v>
      </c>
      <c r="AJ63" s="765">
        <v>2.5099999999999998</v>
      </c>
      <c r="AK63" s="765">
        <v>2.5099999999999998</v>
      </c>
      <c r="AL63" s="765">
        <v>2.5099999999999998</v>
      </c>
      <c r="AM63" s="765">
        <v>2.52</v>
      </c>
      <c r="AN63" s="765">
        <v>2.44</v>
      </c>
      <c r="AO63" s="765">
        <v>2.44</v>
      </c>
      <c r="AP63" s="765">
        <v>1.99</v>
      </c>
      <c r="AQ63" s="765">
        <v>1.99</v>
      </c>
      <c r="AR63" s="765">
        <v>1.77</v>
      </c>
      <c r="AS63" s="765">
        <v>1.77</v>
      </c>
      <c r="AT63" s="765">
        <v>1.79</v>
      </c>
      <c r="AU63" s="765">
        <v>1.8</v>
      </c>
      <c r="AV63" s="765">
        <v>1.8</v>
      </c>
      <c r="AW63" s="765">
        <v>2.0099999999999998</v>
      </c>
      <c r="AX63" s="765">
        <v>2.0099999999999998</v>
      </c>
      <c r="AY63" s="765">
        <v>2.02</v>
      </c>
      <c r="AZ63" s="765">
        <v>2.02</v>
      </c>
      <c r="BA63" s="765">
        <v>2.0299999999999998</v>
      </c>
      <c r="BB63" s="765">
        <v>1.25</v>
      </c>
      <c r="BC63" s="765">
        <v>1.26</v>
      </c>
      <c r="BD63" s="765">
        <v>1.26</v>
      </c>
      <c r="BE63" s="765">
        <v>1.27</v>
      </c>
      <c r="BF63" s="765">
        <v>1.19</v>
      </c>
      <c r="BG63" s="765">
        <v>1.2</v>
      </c>
      <c r="BH63" s="765">
        <v>1.21</v>
      </c>
      <c r="BI63" s="765">
        <v>1.21</v>
      </c>
      <c r="BJ63" s="765">
        <v>1.23</v>
      </c>
      <c r="BK63" s="765">
        <v>1.23</v>
      </c>
      <c r="BL63" s="765">
        <v>1.24</v>
      </c>
      <c r="BM63" s="765">
        <v>1.25</v>
      </c>
      <c r="BN63" s="765">
        <v>1.89</v>
      </c>
      <c r="BO63" s="765">
        <v>1.9</v>
      </c>
      <c r="BP63" s="765">
        <v>1.71</v>
      </c>
      <c r="BQ63" s="765">
        <v>1.72</v>
      </c>
      <c r="BR63" s="765">
        <v>1.54</v>
      </c>
      <c r="BS63" s="765">
        <v>1.55</v>
      </c>
      <c r="BT63" s="765">
        <v>1.56</v>
      </c>
      <c r="BU63" s="765">
        <v>2.0099999999999998</v>
      </c>
      <c r="BV63" s="765">
        <v>2.0099999999999998</v>
      </c>
      <c r="BW63" s="765">
        <v>2.0099999999999998</v>
      </c>
      <c r="BX63" s="765">
        <v>2.0099999999999998</v>
      </c>
      <c r="BY63" s="765">
        <v>2.0099999999999998</v>
      </c>
      <c r="BZ63" s="765">
        <v>2.02</v>
      </c>
      <c r="CA63" s="765">
        <v>0.19</v>
      </c>
      <c r="CB63" s="765">
        <v>0.19</v>
      </c>
      <c r="CC63" s="765">
        <v>0.22</v>
      </c>
      <c r="CD63" s="765">
        <v>1.54</v>
      </c>
      <c r="CE63" s="765">
        <v>1.54</v>
      </c>
      <c r="CF63" s="765">
        <v>1.55</v>
      </c>
      <c r="CG63" s="765">
        <v>1.55</v>
      </c>
      <c r="CH63" s="765">
        <v>2.5</v>
      </c>
      <c r="CI63" s="765">
        <v>2.5</v>
      </c>
      <c r="CJ63" s="765">
        <v>2.5099999999999998</v>
      </c>
      <c r="CK63" s="765">
        <v>2.5099999999999998</v>
      </c>
      <c r="CL63" s="765">
        <v>2.5099999999999998</v>
      </c>
      <c r="CM63" s="765">
        <v>2.52</v>
      </c>
      <c r="CN63" s="765">
        <v>2.44</v>
      </c>
      <c r="CO63" s="765">
        <v>2.44</v>
      </c>
      <c r="CP63" s="765">
        <v>1.99</v>
      </c>
      <c r="CQ63" s="765">
        <v>1.99</v>
      </c>
      <c r="CR63" s="765">
        <v>2</v>
      </c>
      <c r="CS63" s="765">
        <v>2.0099999999999998</v>
      </c>
      <c r="CT63" s="765">
        <v>2.0099999999999998</v>
      </c>
      <c r="CU63" s="765">
        <v>2.02</v>
      </c>
      <c r="CV63" s="765">
        <v>2.0299999999999998</v>
      </c>
      <c r="CW63" s="765">
        <v>2.04</v>
      </c>
      <c r="CX63" s="765">
        <v>2.0499999999999998</v>
      </c>
      <c r="CY63" s="765">
        <v>2.0499999999999998</v>
      </c>
      <c r="CZ63" s="765">
        <v>2.0499999999999998</v>
      </c>
      <c r="DA63" s="765">
        <v>2.04</v>
      </c>
      <c r="DB63" s="765">
        <v>1.55</v>
      </c>
      <c r="DC63" s="765">
        <v>1.55</v>
      </c>
      <c r="DD63" s="765">
        <v>1.56</v>
      </c>
      <c r="DE63" s="765">
        <v>1.56</v>
      </c>
      <c r="DF63" s="765">
        <v>1.32</v>
      </c>
      <c r="DG63" s="765">
        <v>1.34</v>
      </c>
      <c r="DH63" s="765">
        <v>1.91</v>
      </c>
      <c r="DI63" s="765">
        <v>1.91</v>
      </c>
      <c r="DJ63" s="765">
        <v>1.89</v>
      </c>
      <c r="DK63" s="765">
        <v>1.89</v>
      </c>
      <c r="DL63" s="765">
        <v>1.89</v>
      </c>
      <c r="DM63" s="765">
        <v>1.89</v>
      </c>
      <c r="DN63" s="765">
        <v>1.87</v>
      </c>
      <c r="DO63" s="765">
        <v>1.93</v>
      </c>
      <c r="DP63" s="765">
        <v>1.93</v>
      </c>
      <c r="DQ63" s="765">
        <v>1.94</v>
      </c>
      <c r="DR63" s="765">
        <v>2.02</v>
      </c>
      <c r="DS63" s="765">
        <v>2.16</v>
      </c>
      <c r="DT63" s="765">
        <v>2.16</v>
      </c>
      <c r="DU63" s="765">
        <v>2.31</v>
      </c>
      <c r="DV63" s="765">
        <v>2.3199999999999998</v>
      </c>
      <c r="DW63" s="765">
        <v>2.3199999999999998</v>
      </c>
      <c r="DX63" s="765">
        <v>2.3199999999999998</v>
      </c>
      <c r="DY63" s="765">
        <v>2.2599999999999998</v>
      </c>
      <c r="DZ63" s="765">
        <v>2.25</v>
      </c>
      <c r="EA63" s="765">
        <v>2</v>
      </c>
      <c r="EB63" s="765">
        <v>2</v>
      </c>
      <c r="EC63" s="765">
        <v>2.17</v>
      </c>
      <c r="ED63" s="765">
        <v>2.5499999999999998</v>
      </c>
      <c r="EE63" s="765">
        <v>2.56</v>
      </c>
      <c r="EF63" s="765">
        <v>2.06</v>
      </c>
      <c r="EG63" s="765">
        <v>2.0699999999999998</v>
      </c>
      <c r="EH63" s="765">
        <v>2.5</v>
      </c>
      <c r="EI63" s="765">
        <v>2.5099999999999998</v>
      </c>
      <c r="EJ63" s="765">
        <v>2.5099999999999998</v>
      </c>
      <c r="EK63" s="765">
        <v>2.5099999999999998</v>
      </c>
      <c r="EL63" s="765">
        <v>2.5099999999999998</v>
      </c>
      <c r="EM63" s="765">
        <v>2.52</v>
      </c>
      <c r="EN63" s="765">
        <v>2.52</v>
      </c>
      <c r="EO63" s="765">
        <v>2.52</v>
      </c>
      <c r="EP63" s="765">
        <v>2.34</v>
      </c>
      <c r="EQ63" s="765">
        <v>2.35</v>
      </c>
      <c r="ER63" s="765">
        <v>2.36</v>
      </c>
      <c r="ES63" s="765">
        <v>2.36</v>
      </c>
      <c r="ET63" s="765">
        <v>2.38</v>
      </c>
      <c r="EU63" s="765">
        <v>2.38</v>
      </c>
      <c r="EV63" s="765">
        <v>2.39</v>
      </c>
      <c r="EW63" s="765">
        <v>2.14</v>
      </c>
      <c r="EX63" s="765">
        <v>2.14</v>
      </c>
      <c r="EY63" s="765">
        <v>2.15</v>
      </c>
      <c r="EZ63" s="765">
        <v>2.15</v>
      </c>
      <c r="FA63" s="765">
        <v>2.15</v>
      </c>
      <c r="FB63" s="765">
        <v>1.79</v>
      </c>
      <c r="FC63" s="765">
        <v>1.79</v>
      </c>
      <c r="FD63" s="765">
        <v>1.79</v>
      </c>
      <c r="FE63" s="765">
        <v>1.8</v>
      </c>
      <c r="FF63" s="765">
        <v>1.49</v>
      </c>
      <c r="FG63" s="765">
        <v>1.49</v>
      </c>
      <c r="FH63" s="765">
        <v>1.83</v>
      </c>
      <c r="FI63" s="765">
        <v>1.83</v>
      </c>
      <c r="FJ63" s="765">
        <v>1.94</v>
      </c>
      <c r="FK63" s="765">
        <v>1.95</v>
      </c>
      <c r="FL63" s="765">
        <v>1.95</v>
      </c>
      <c r="FM63" s="765">
        <v>1.95</v>
      </c>
      <c r="FN63" s="765">
        <v>2.1</v>
      </c>
      <c r="FO63" s="765">
        <v>2.11</v>
      </c>
      <c r="FP63" s="765">
        <v>2.12</v>
      </c>
      <c r="FQ63" s="765">
        <v>2.12</v>
      </c>
      <c r="FR63" s="765">
        <v>2.15</v>
      </c>
      <c r="FS63" s="765">
        <v>2.15</v>
      </c>
      <c r="FT63" s="765">
        <v>2.15</v>
      </c>
      <c r="FU63" s="765">
        <v>2.19</v>
      </c>
      <c r="FV63" s="765">
        <v>2.41</v>
      </c>
      <c r="FW63" s="765">
        <v>2.41</v>
      </c>
      <c r="FX63" s="765">
        <v>2.42</v>
      </c>
      <c r="FY63" s="765">
        <v>2.37</v>
      </c>
      <c r="FZ63" s="765">
        <v>2.37</v>
      </c>
      <c r="GA63" s="765">
        <v>1.33</v>
      </c>
      <c r="GB63" s="765">
        <v>1.4</v>
      </c>
      <c r="GC63" s="765">
        <v>1.5</v>
      </c>
      <c r="GD63" s="765">
        <v>2.62</v>
      </c>
      <c r="GE63" s="765">
        <v>2.68</v>
      </c>
      <c r="GF63" s="765">
        <v>2.2000000000000002</v>
      </c>
      <c r="GG63" s="765">
        <v>2.21</v>
      </c>
      <c r="GH63" s="765">
        <v>2.4900000000000002</v>
      </c>
      <c r="GI63" s="765">
        <v>2.5</v>
      </c>
      <c r="GJ63" s="765">
        <v>2.5</v>
      </c>
      <c r="GK63" s="765">
        <v>2.5</v>
      </c>
      <c r="GL63" s="765">
        <v>2.5</v>
      </c>
      <c r="GM63" s="765">
        <v>2.5</v>
      </c>
      <c r="GN63" s="765">
        <v>2.5099999999999998</v>
      </c>
      <c r="GO63" s="765">
        <v>2.5099999999999998</v>
      </c>
      <c r="GP63" s="765">
        <v>2.2599999999999998</v>
      </c>
      <c r="GQ63" s="765">
        <v>2.2599999999999998</v>
      </c>
      <c r="GR63" s="765">
        <v>2.27</v>
      </c>
      <c r="GS63" s="765">
        <v>2.2799999999999998</v>
      </c>
      <c r="GT63" s="765">
        <v>2.29</v>
      </c>
      <c r="GU63" s="765">
        <v>2.29</v>
      </c>
      <c r="GV63" s="765">
        <v>2.2999999999999998</v>
      </c>
      <c r="GW63" s="765">
        <v>2.12</v>
      </c>
      <c r="GX63" s="765">
        <v>2.12</v>
      </c>
      <c r="GY63" s="765">
        <v>2.13</v>
      </c>
      <c r="GZ63" s="765">
        <v>2.13</v>
      </c>
      <c r="HA63" s="765">
        <v>2.14</v>
      </c>
      <c r="HB63" s="765">
        <v>1.75</v>
      </c>
      <c r="HC63" s="765">
        <v>1.76</v>
      </c>
      <c r="HD63" s="765">
        <v>1.76</v>
      </c>
      <c r="HE63" s="765">
        <v>1.77</v>
      </c>
      <c r="HF63" s="765">
        <v>1.45</v>
      </c>
      <c r="HG63" s="765">
        <v>1.47</v>
      </c>
      <c r="HH63" s="765">
        <v>1.83</v>
      </c>
      <c r="HI63" s="765">
        <v>1.83</v>
      </c>
      <c r="HJ63" s="765">
        <v>1.94</v>
      </c>
      <c r="HK63" s="765">
        <v>1.95</v>
      </c>
      <c r="HL63" s="765">
        <v>1.95</v>
      </c>
      <c r="HM63" s="765">
        <v>1.95</v>
      </c>
      <c r="HN63" s="765">
        <v>2.1</v>
      </c>
      <c r="HO63" s="765">
        <v>2.11</v>
      </c>
      <c r="HP63" s="765">
        <v>2.12</v>
      </c>
      <c r="HQ63" s="765">
        <v>2.12</v>
      </c>
      <c r="HR63" s="765">
        <v>2.15</v>
      </c>
      <c r="HS63" s="765">
        <v>2.15</v>
      </c>
      <c r="HT63" s="765">
        <v>2.15</v>
      </c>
      <c r="HU63" s="765">
        <v>2.19</v>
      </c>
      <c r="HV63" s="765">
        <v>2.41</v>
      </c>
      <c r="HW63" s="765">
        <v>2.41</v>
      </c>
      <c r="HX63" s="765">
        <v>2.42</v>
      </c>
      <c r="HY63" s="765">
        <v>2.37</v>
      </c>
      <c r="HZ63" s="765">
        <v>2.37</v>
      </c>
      <c r="IA63" s="765">
        <v>1.32</v>
      </c>
      <c r="IB63" s="765">
        <v>1.35</v>
      </c>
      <c r="IC63" s="765">
        <v>1.49</v>
      </c>
      <c r="ID63" s="765">
        <v>2.6</v>
      </c>
      <c r="IE63" s="765">
        <v>2.66</v>
      </c>
      <c r="IF63" s="765">
        <v>2.2000000000000002</v>
      </c>
      <c r="IG63" s="765">
        <v>2.2000000000000002</v>
      </c>
      <c r="IH63" s="765">
        <v>2.4900000000000002</v>
      </c>
      <c r="II63" s="765">
        <v>2.4900000000000002</v>
      </c>
      <c r="IJ63" s="765">
        <v>2.4900000000000002</v>
      </c>
      <c r="IK63" s="765">
        <v>2.5</v>
      </c>
      <c r="IL63" s="765">
        <v>2.5</v>
      </c>
      <c r="IM63" s="765">
        <v>2.5</v>
      </c>
      <c r="IN63" s="765">
        <v>2.5</v>
      </c>
      <c r="IO63" s="765">
        <v>2.5099999999999998</v>
      </c>
      <c r="IP63" s="765">
        <v>2.25</v>
      </c>
      <c r="IQ63" s="765">
        <v>2.25</v>
      </c>
      <c r="IR63" s="765">
        <v>2.2599999999999998</v>
      </c>
      <c r="IS63" s="765">
        <v>2.27</v>
      </c>
      <c r="IT63" s="765">
        <v>2.27</v>
      </c>
      <c r="IU63" s="765">
        <v>2.2799999999999998</v>
      </c>
      <c r="IV63" s="765">
        <v>2.29</v>
      </c>
      <c r="IW63" s="765">
        <v>2.12</v>
      </c>
      <c r="IX63" s="765">
        <v>2.12</v>
      </c>
      <c r="IY63" s="765">
        <v>2.12</v>
      </c>
      <c r="IZ63" s="765">
        <v>2.13</v>
      </c>
      <c r="JA63" s="765">
        <v>2.13</v>
      </c>
      <c r="JB63" s="765">
        <v>1.74</v>
      </c>
      <c r="JC63" s="765">
        <v>1.75</v>
      </c>
      <c r="JD63" s="765">
        <v>1.75</v>
      </c>
      <c r="JE63" s="765">
        <v>1.75</v>
      </c>
      <c r="JF63" s="765">
        <v>1.45</v>
      </c>
      <c r="JG63" s="765">
        <v>1.45</v>
      </c>
      <c r="JH63" s="765">
        <v>1.83</v>
      </c>
      <c r="JI63" s="765">
        <v>1.83</v>
      </c>
      <c r="JJ63" s="765">
        <v>1.94</v>
      </c>
      <c r="JK63" s="765">
        <v>1.95</v>
      </c>
      <c r="JL63" s="765">
        <v>1.95</v>
      </c>
      <c r="JM63" s="765">
        <v>1.95</v>
      </c>
      <c r="JN63" s="765">
        <v>2.1</v>
      </c>
      <c r="JO63" s="765">
        <v>2.11</v>
      </c>
      <c r="JP63" s="765">
        <v>2.11</v>
      </c>
      <c r="JQ63" s="765">
        <v>2.12</v>
      </c>
      <c r="JR63" s="765">
        <v>2.15</v>
      </c>
      <c r="JS63" s="765">
        <v>2.15</v>
      </c>
      <c r="JT63" s="765">
        <v>2.15</v>
      </c>
      <c r="JU63" s="765">
        <v>2.19</v>
      </c>
      <c r="JV63" s="765">
        <v>2.41</v>
      </c>
      <c r="JW63" s="765">
        <v>2.41</v>
      </c>
      <c r="JX63" s="765">
        <v>2.42</v>
      </c>
      <c r="JY63" s="765">
        <v>2.37</v>
      </c>
      <c r="JZ63" s="765">
        <v>2.37</v>
      </c>
      <c r="KA63" s="765">
        <v>1.28</v>
      </c>
      <c r="KB63" s="765">
        <v>1.34</v>
      </c>
      <c r="KC63" s="765">
        <v>1.43</v>
      </c>
      <c r="KD63" s="765">
        <v>2.58</v>
      </c>
      <c r="KE63" s="765">
        <v>2.62</v>
      </c>
      <c r="KF63" s="765">
        <v>2.2000000000000002</v>
      </c>
      <c r="KG63" s="765">
        <v>2.2000000000000002</v>
      </c>
      <c r="KH63" s="765">
        <v>2.4900000000000002</v>
      </c>
      <c r="KI63" s="765">
        <v>2.4900000000000002</v>
      </c>
      <c r="KJ63" s="765">
        <v>2.4900000000000002</v>
      </c>
      <c r="KK63" s="765">
        <v>2.4900000000000002</v>
      </c>
      <c r="KL63" s="765">
        <v>2.5</v>
      </c>
      <c r="KM63" s="765">
        <v>2.5</v>
      </c>
      <c r="KN63" s="765">
        <v>2.5</v>
      </c>
      <c r="KO63" s="765">
        <v>2.5</v>
      </c>
      <c r="KP63" s="765">
        <v>2.23</v>
      </c>
      <c r="KQ63" s="765">
        <v>2.2400000000000002</v>
      </c>
      <c r="KR63" s="765">
        <v>2.25</v>
      </c>
      <c r="KS63" s="765">
        <v>2.2599999999999998</v>
      </c>
      <c r="KT63" s="765">
        <v>2.2599999999999998</v>
      </c>
      <c r="KU63" s="765">
        <v>2.27</v>
      </c>
      <c r="KV63" s="765">
        <v>2.27</v>
      </c>
      <c r="KW63" s="765">
        <v>2.11</v>
      </c>
      <c r="KX63" s="765">
        <v>2.12</v>
      </c>
      <c r="KY63" s="765">
        <v>2.12</v>
      </c>
      <c r="KZ63" s="765">
        <v>2.12</v>
      </c>
      <c r="LA63" s="765">
        <v>2.13</v>
      </c>
      <c r="LB63" s="765">
        <v>1.73</v>
      </c>
      <c r="LC63" s="765">
        <v>1.73</v>
      </c>
      <c r="LD63" s="765">
        <v>1.74</v>
      </c>
      <c r="LE63" s="765">
        <v>1.75</v>
      </c>
      <c r="LF63" s="765">
        <v>1.44</v>
      </c>
      <c r="LG63" s="765">
        <v>1.44</v>
      </c>
      <c r="LH63" s="765">
        <v>1.72</v>
      </c>
      <c r="LI63" s="765">
        <v>1.73</v>
      </c>
      <c r="LJ63" s="765">
        <v>1.82</v>
      </c>
      <c r="LK63" s="765">
        <v>1.82</v>
      </c>
      <c r="LL63" s="765">
        <v>1.82</v>
      </c>
      <c r="LM63" s="765">
        <v>1.83</v>
      </c>
      <c r="LN63" s="765">
        <v>2.0699999999999998</v>
      </c>
      <c r="LO63" s="765">
        <v>2.0699999999999998</v>
      </c>
      <c r="LP63" s="765">
        <v>2.08</v>
      </c>
      <c r="LQ63" s="765">
        <v>2.09</v>
      </c>
      <c r="LR63" s="765">
        <v>2.11</v>
      </c>
      <c r="LS63" s="765">
        <v>2.11</v>
      </c>
      <c r="LT63" s="765">
        <v>2.11</v>
      </c>
      <c r="LU63" s="765">
        <v>2.16</v>
      </c>
      <c r="LV63" s="765">
        <v>2.41</v>
      </c>
      <c r="LW63" s="765">
        <v>2.41</v>
      </c>
      <c r="LX63" s="765">
        <v>2.42</v>
      </c>
      <c r="LY63" s="765">
        <v>2.35</v>
      </c>
      <c r="LZ63" s="765">
        <v>2.37</v>
      </c>
      <c r="MA63" s="765">
        <v>1.28</v>
      </c>
      <c r="MB63" s="765">
        <v>1.34</v>
      </c>
      <c r="MC63" s="765">
        <v>1.42</v>
      </c>
      <c r="MD63" s="765">
        <v>2.56</v>
      </c>
      <c r="ME63" s="765">
        <v>2.61</v>
      </c>
      <c r="MF63" s="765">
        <v>2.4900000000000002</v>
      </c>
      <c r="MG63" s="765">
        <v>2.4900000000000002</v>
      </c>
      <c r="MH63" s="765">
        <v>2.4900000000000002</v>
      </c>
      <c r="MI63" s="765">
        <v>2.4900000000000002</v>
      </c>
      <c r="MJ63" s="765">
        <v>2.4900000000000002</v>
      </c>
      <c r="MK63" s="765">
        <v>2.4900000000000002</v>
      </c>
      <c r="ML63" s="765">
        <v>2.4900000000000002</v>
      </c>
      <c r="MM63" s="765">
        <v>2.5</v>
      </c>
      <c r="MN63" s="765">
        <v>2.5</v>
      </c>
      <c r="MO63" s="765">
        <v>2.5</v>
      </c>
      <c r="MP63" s="765">
        <v>2.2200000000000002</v>
      </c>
      <c r="MQ63" s="765">
        <v>2.23</v>
      </c>
      <c r="MR63" s="765">
        <v>2.23</v>
      </c>
      <c r="MS63" s="765">
        <v>2.2400000000000002</v>
      </c>
      <c r="MT63" s="765">
        <v>2.25</v>
      </c>
      <c r="MU63" s="765">
        <v>2.2599999999999998</v>
      </c>
      <c r="MV63" s="765">
        <v>2.2599999999999998</v>
      </c>
      <c r="MW63" s="765">
        <v>2.11</v>
      </c>
      <c r="MX63" s="765">
        <v>2.11</v>
      </c>
      <c r="MY63" s="765">
        <v>2.12</v>
      </c>
      <c r="MZ63" s="765">
        <v>2.12</v>
      </c>
      <c r="NA63" s="765">
        <v>2.13</v>
      </c>
      <c r="NB63" s="765">
        <v>1.73</v>
      </c>
      <c r="NC63" s="765">
        <v>1.73</v>
      </c>
      <c r="ND63" s="765">
        <v>1.74</v>
      </c>
      <c r="NE63" s="765">
        <v>1.75</v>
      </c>
      <c r="NF63" s="765">
        <v>1.44</v>
      </c>
      <c r="NG63" s="765">
        <v>1.44</v>
      </c>
      <c r="NH63" s="765">
        <v>1.72</v>
      </c>
      <c r="NI63" s="765">
        <v>1.73</v>
      </c>
      <c r="NJ63" s="765">
        <v>1.82</v>
      </c>
      <c r="NK63" s="765">
        <v>1.82</v>
      </c>
      <c r="NL63" s="765">
        <v>1.82</v>
      </c>
      <c r="NM63" s="765">
        <v>1.83</v>
      </c>
      <c r="NN63" s="765">
        <v>2.0699999999999998</v>
      </c>
      <c r="NO63" s="765">
        <v>2.0699999999999998</v>
      </c>
      <c r="NP63" s="765">
        <v>2.08</v>
      </c>
      <c r="NQ63" s="765">
        <v>2.09</v>
      </c>
      <c r="NR63" s="765">
        <v>2.11</v>
      </c>
      <c r="NS63" s="765">
        <v>2.11</v>
      </c>
      <c r="NT63" s="765">
        <v>2.11</v>
      </c>
      <c r="NU63" s="765">
        <v>2.16</v>
      </c>
      <c r="NV63" s="765">
        <v>2.41</v>
      </c>
      <c r="NW63" s="765">
        <v>2.41</v>
      </c>
      <c r="NX63" s="765">
        <v>2.42</v>
      </c>
      <c r="NY63" s="765">
        <v>2.35</v>
      </c>
      <c r="NZ63" s="765">
        <v>2.37</v>
      </c>
      <c r="OA63" s="765">
        <v>1.28</v>
      </c>
      <c r="OB63" s="765">
        <v>1.34</v>
      </c>
      <c r="OC63" s="765">
        <v>1.42</v>
      </c>
      <c r="OD63" s="765">
        <v>2.56</v>
      </c>
      <c r="OE63" s="765">
        <v>2.61</v>
      </c>
      <c r="OF63" s="765">
        <v>2.4900000000000002</v>
      </c>
      <c r="OG63" s="765">
        <v>2.4900000000000002</v>
      </c>
      <c r="OH63" s="765">
        <v>2.4900000000000002</v>
      </c>
      <c r="OI63" s="765">
        <v>2.4900000000000002</v>
      </c>
      <c r="OJ63" s="765">
        <v>2.4900000000000002</v>
      </c>
      <c r="OK63" s="765">
        <v>2.4900000000000002</v>
      </c>
      <c r="OL63" s="765">
        <v>2.4900000000000002</v>
      </c>
      <c r="OM63" s="765">
        <v>2.5</v>
      </c>
      <c r="ON63" s="765">
        <v>2.5</v>
      </c>
      <c r="OO63" s="765">
        <v>2.5</v>
      </c>
      <c r="OP63" s="765">
        <v>2.2200000000000002</v>
      </c>
      <c r="OQ63" s="765">
        <v>2.23</v>
      </c>
      <c r="OR63" s="765">
        <v>2.23</v>
      </c>
      <c r="OS63" s="765">
        <v>2.2400000000000002</v>
      </c>
      <c r="OT63" s="765">
        <v>2.25</v>
      </c>
      <c r="OU63" s="765">
        <v>2.2599999999999998</v>
      </c>
      <c r="OV63" s="765">
        <v>2.2599999999999998</v>
      </c>
      <c r="OW63" s="765">
        <v>2.11</v>
      </c>
      <c r="OX63" s="765">
        <v>2.11</v>
      </c>
      <c r="OY63" s="765">
        <v>2.12</v>
      </c>
      <c r="OZ63" s="765">
        <v>2.12</v>
      </c>
      <c r="PA63" s="765">
        <v>2.13</v>
      </c>
      <c r="PB63" s="765">
        <v>1.73</v>
      </c>
      <c r="PC63" s="765">
        <v>1.73</v>
      </c>
      <c r="PD63" s="765">
        <v>1.74</v>
      </c>
      <c r="PE63" s="765">
        <v>1.75</v>
      </c>
      <c r="PF63" s="765">
        <v>1.44</v>
      </c>
      <c r="PG63" s="765">
        <v>1.44</v>
      </c>
      <c r="PH63" s="765">
        <v>1.72</v>
      </c>
      <c r="PI63" s="765">
        <v>1.73</v>
      </c>
      <c r="PJ63" s="765">
        <v>1.82</v>
      </c>
      <c r="PK63" s="765">
        <v>1.82</v>
      </c>
      <c r="PL63" s="765">
        <v>1.82</v>
      </c>
      <c r="PM63" s="765">
        <v>1.83</v>
      </c>
      <c r="PN63" s="765">
        <v>2.0699999999999998</v>
      </c>
      <c r="PO63" s="765">
        <v>2.0699999999999998</v>
      </c>
      <c r="PP63" s="765">
        <v>2.08</v>
      </c>
      <c r="PQ63" s="765">
        <v>2.09</v>
      </c>
      <c r="PR63" s="765">
        <v>2.11</v>
      </c>
      <c r="PS63" s="765">
        <v>2.11</v>
      </c>
      <c r="PT63" s="765">
        <v>2.11</v>
      </c>
      <c r="PU63" s="765">
        <v>2.16</v>
      </c>
      <c r="PV63" s="765">
        <v>2.41</v>
      </c>
      <c r="PW63" s="765">
        <v>2.41</v>
      </c>
      <c r="PX63" s="765">
        <v>2.42</v>
      </c>
      <c r="PY63" s="765">
        <v>2.35</v>
      </c>
      <c r="PZ63" s="765">
        <v>2.37</v>
      </c>
      <c r="QA63" s="765">
        <v>1.28</v>
      </c>
      <c r="QB63" s="765">
        <v>1.34</v>
      </c>
      <c r="QC63" s="765">
        <v>1.42</v>
      </c>
      <c r="QD63" s="765">
        <v>2.56</v>
      </c>
      <c r="QE63" s="765">
        <v>2.61</v>
      </c>
      <c r="QF63" s="765">
        <v>2.4900000000000002</v>
      </c>
      <c r="QG63" s="765">
        <v>2.4900000000000002</v>
      </c>
      <c r="QH63" s="765">
        <v>2.4900000000000002</v>
      </c>
      <c r="QI63" s="765">
        <v>2.4900000000000002</v>
      </c>
      <c r="QJ63" s="765">
        <v>2.4900000000000002</v>
      </c>
      <c r="QK63" s="765">
        <v>2.4900000000000002</v>
      </c>
      <c r="QL63" s="765">
        <v>2.4900000000000002</v>
      </c>
      <c r="QM63" s="765">
        <v>2.5</v>
      </c>
      <c r="QN63" s="765">
        <v>2.5</v>
      </c>
      <c r="QO63" s="765">
        <v>2.5</v>
      </c>
      <c r="QP63" s="765">
        <v>2.2200000000000002</v>
      </c>
      <c r="QQ63" s="765">
        <v>2.23</v>
      </c>
      <c r="QR63" s="765">
        <v>2.23</v>
      </c>
      <c r="QS63" s="765">
        <v>2.2400000000000002</v>
      </c>
      <c r="QT63" s="765">
        <v>2.25</v>
      </c>
      <c r="QU63" s="765">
        <v>2.2599999999999998</v>
      </c>
      <c r="QV63" s="765">
        <v>2.2599999999999998</v>
      </c>
      <c r="QW63" s="765">
        <v>2.11</v>
      </c>
      <c r="QX63" s="765">
        <v>2.11</v>
      </c>
      <c r="QY63" s="765">
        <v>2.12</v>
      </c>
      <c r="QZ63" s="765">
        <v>2.12</v>
      </c>
      <c r="RA63" s="765">
        <v>2.13</v>
      </c>
      <c r="RB63" s="765">
        <v>1.73</v>
      </c>
      <c r="RC63" s="765">
        <v>1.73</v>
      </c>
      <c r="RD63" s="765">
        <v>1.74</v>
      </c>
      <c r="RE63" s="765">
        <v>1.75</v>
      </c>
      <c r="RF63" s="765">
        <v>1.44</v>
      </c>
      <c r="RG63" s="765">
        <v>1.44</v>
      </c>
      <c r="RH63" s="765">
        <v>1.72</v>
      </c>
      <c r="RI63" s="765">
        <v>1.73</v>
      </c>
      <c r="RJ63" s="765">
        <v>1.82</v>
      </c>
      <c r="RK63" s="765">
        <v>1.82</v>
      </c>
      <c r="RL63" s="765">
        <v>1.82</v>
      </c>
      <c r="RM63" s="765">
        <v>1.83</v>
      </c>
      <c r="RN63" s="765">
        <v>2.0699999999999998</v>
      </c>
      <c r="RO63" s="765">
        <v>2.0699999999999998</v>
      </c>
      <c r="RP63" s="765">
        <v>2.08</v>
      </c>
      <c r="RQ63" s="765">
        <v>2.09</v>
      </c>
      <c r="RR63" s="765">
        <v>2.11</v>
      </c>
      <c r="RS63" s="765">
        <v>2.11</v>
      </c>
      <c r="RT63" s="765">
        <v>2.11</v>
      </c>
      <c r="RU63" s="765">
        <v>2.16</v>
      </c>
      <c r="RV63" s="765">
        <v>2.41</v>
      </c>
      <c r="RW63" s="765">
        <v>2.41</v>
      </c>
      <c r="RX63" s="765">
        <v>2.42</v>
      </c>
      <c r="RY63" s="765">
        <v>2.35</v>
      </c>
      <c r="RZ63" s="765">
        <v>2.37</v>
      </c>
      <c r="SA63" s="765">
        <v>1.28</v>
      </c>
      <c r="SB63" s="765">
        <v>1.34</v>
      </c>
      <c r="SC63" s="765">
        <v>1.42</v>
      </c>
      <c r="SD63" s="765">
        <v>2.56</v>
      </c>
      <c r="SE63" s="765">
        <v>2.61</v>
      </c>
      <c r="SF63" s="765">
        <v>2.4900000000000002</v>
      </c>
      <c r="SG63" s="765">
        <v>2.4900000000000002</v>
      </c>
      <c r="SH63" s="765">
        <v>2.4900000000000002</v>
      </c>
      <c r="SI63" s="766">
        <v>2.4900000000000002</v>
      </c>
      <c r="SJ63" s="460">
        <f>SI63</f>
        <v>2.4900000000000002</v>
      </c>
      <c r="SK63" s="441"/>
      <c r="SL63" s="429"/>
      <c r="SM63" s="429"/>
      <c r="SN63" s="429"/>
    </row>
    <row r="64" spans="1:508" hidden="1" outlineLevel="3" x14ac:dyDescent="0.3">
      <c r="A64" s="429"/>
      <c r="B64" s="438"/>
      <c r="C64" s="647">
        <f t="shared" si="32"/>
        <v>4</v>
      </c>
      <c r="D64" s="460"/>
      <c r="E64" s="518"/>
      <c r="F64" s="518"/>
      <c r="G64" s="460"/>
      <c r="H64" s="467"/>
      <c r="I64" s="481" t="s">
        <v>233</v>
      </c>
      <c r="J64" s="667"/>
      <c r="K64" s="767">
        <v>0.78</v>
      </c>
      <c r="L64" s="768">
        <v>0.81</v>
      </c>
      <c r="M64" s="768">
        <v>0.8</v>
      </c>
      <c r="N64" s="768">
        <v>1.29</v>
      </c>
      <c r="O64" s="768">
        <v>1.3</v>
      </c>
      <c r="P64" s="768">
        <v>1.1299999999999999</v>
      </c>
      <c r="Q64" s="768">
        <v>1.1399999999999999</v>
      </c>
      <c r="R64" s="768">
        <v>0.83</v>
      </c>
      <c r="S64" s="768">
        <v>0.84</v>
      </c>
      <c r="T64" s="768">
        <v>0.87</v>
      </c>
      <c r="U64" s="768">
        <v>1.3</v>
      </c>
      <c r="V64" s="768">
        <v>1.32</v>
      </c>
      <c r="W64" s="768">
        <v>1.29</v>
      </c>
      <c r="X64" s="768">
        <v>1.31</v>
      </c>
      <c r="Y64" s="768">
        <v>1.41</v>
      </c>
      <c r="Z64" s="768">
        <v>1.47</v>
      </c>
      <c r="AA64" s="768">
        <v>0.1</v>
      </c>
      <c r="AB64" s="768">
        <v>0.1</v>
      </c>
      <c r="AC64" s="768">
        <v>0.14000000000000001</v>
      </c>
      <c r="AD64" s="768">
        <v>1.33</v>
      </c>
      <c r="AE64" s="768">
        <v>1.33</v>
      </c>
      <c r="AF64" s="768">
        <v>1.34</v>
      </c>
      <c r="AG64" s="768">
        <v>1.33</v>
      </c>
      <c r="AH64" s="768">
        <v>2.3199999999999998</v>
      </c>
      <c r="AI64" s="768">
        <v>2.3199999999999998</v>
      </c>
      <c r="AJ64" s="768">
        <v>2.3199999999999998</v>
      </c>
      <c r="AK64" s="768">
        <v>2.3199999999999998</v>
      </c>
      <c r="AL64" s="768">
        <v>2.3199999999999998</v>
      </c>
      <c r="AM64" s="768">
        <v>2.33</v>
      </c>
      <c r="AN64" s="768">
        <v>2.25</v>
      </c>
      <c r="AO64" s="768">
        <v>2.2599999999999998</v>
      </c>
      <c r="AP64" s="768">
        <v>1.8</v>
      </c>
      <c r="AQ64" s="768">
        <v>1.8</v>
      </c>
      <c r="AR64" s="768">
        <v>1.62</v>
      </c>
      <c r="AS64" s="768">
        <v>1.63</v>
      </c>
      <c r="AT64" s="768">
        <v>1.64</v>
      </c>
      <c r="AU64" s="768">
        <v>1.65</v>
      </c>
      <c r="AV64" s="768">
        <v>1.65</v>
      </c>
      <c r="AW64" s="768">
        <v>1.76</v>
      </c>
      <c r="AX64" s="768">
        <v>1.77</v>
      </c>
      <c r="AY64" s="768">
        <v>1.77</v>
      </c>
      <c r="AZ64" s="768">
        <v>1.78</v>
      </c>
      <c r="BA64" s="768">
        <v>1.79</v>
      </c>
      <c r="BB64" s="768">
        <v>0.89</v>
      </c>
      <c r="BC64" s="768">
        <v>0.89</v>
      </c>
      <c r="BD64" s="768">
        <v>0.9</v>
      </c>
      <c r="BE64" s="768">
        <v>0.93</v>
      </c>
      <c r="BF64" s="768">
        <v>0.72</v>
      </c>
      <c r="BG64" s="768">
        <v>0.74</v>
      </c>
      <c r="BH64" s="768">
        <v>0.75</v>
      </c>
      <c r="BI64" s="768">
        <v>0.76</v>
      </c>
      <c r="BJ64" s="768">
        <v>0.78</v>
      </c>
      <c r="BK64" s="768">
        <v>0.78</v>
      </c>
      <c r="BL64" s="768">
        <v>0.81</v>
      </c>
      <c r="BM64" s="768">
        <v>0.8</v>
      </c>
      <c r="BN64" s="768">
        <v>1.29</v>
      </c>
      <c r="BO64" s="768">
        <v>1.3</v>
      </c>
      <c r="BP64" s="768">
        <v>1.1299999999999999</v>
      </c>
      <c r="BQ64" s="768">
        <v>1.1399999999999999</v>
      </c>
      <c r="BR64" s="768">
        <v>0.83</v>
      </c>
      <c r="BS64" s="768">
        <v>0.84</v>
      </c>
      <c r="BT64" s="768">
        <v>0.87</v>
      </c>
      <c r="BU64" s="768">
        <v>1.3</v>
      </c>
      <c r="BV64" s="768">
        <v>1.32</v>
      </c>
      <c r="BW64" s="768">
        <v>1.29</v>
      </c>
      <c r="BX64" s="768">
        <v>1.31</v>
      </c>
      <c r="BY64" s="768">
        <v>1.41</v>
      </c>
      <c r="BZ64" s="768">
        <v>1.47</v>
      </c>
      <c r="CA64" s="768">
        <v>0.1</v>
      </c>
      <c r="CB64" s="768">
        <v>0.1</v>
      </c>
      <c r="CC64" s="768">
        <v>0.14000000000000001</v>
      </c>
      <c r="CD64" s="768">
        <v>1.33</v>
      </c>
      <c r="CE64" s="768">
        <v>1.33</v>
      </c>
      <c r="CF64" s="768">
        <v>1.34</v>
      </c>
      <c r="CG64" s="768">
        <v>1.33</v>
      </c>
      <c r="CH64" s="768">
        <v>2.3199999999999998</v>
      </c>
      <c r="CI64" s="768">
        <v>2.3199999999999998</v>
      </c>
      <c r="CJ64" s="768">
        <v>2.3199999999999998</v>
      </c>
      <c r="CK64" s="768">
        <v>2.3199999999999998</v>
      </c>
      <c r="CL64" s="768">
        <v>2.3199999999999998</v>
      </c>
      <c r="CM64" s="768">
        <v>2.33</v>
      </c>
      <c r="CN64" s="768">
        <v>2.25</v>
      </c>
      <c r="CO64" s="768">
        <v>2.2599999999999998</v>
      </c>
      <c r="CP64" s="768">
        <v>1.8</v>
      </c>
      <c r="CQ64" s="768">
        <v>1.8</v>
      </c>
      <c r="CR64" s="768">
        <v>1.81</v>
      </c>
      <c r="CS64" s="768">
        <v>1.82</v>
      </c>
      <c r="CT64" s="768">
        <v>1.83</v>
      </c>
      <c r="CU64" s="768">
        <v>1.83</v>
      </c>
      <c r="CV64" s="768">
        <v>1.84</v>
      </c>
      <c r="CW64" s="768">
        <v>1.81</v>
      </c>
      <c r="CX64" s="768">
        <v>1.81</v>
      </c>
      <c r="CY64" s="768">
        <v>1.82</v>
      </c>
      <c r="CZ64" s="768">
        <v>1.82</v>
      </c>
      <c r="DA64" s="768">
        <v>1.81</v>
      </c>
      <c r="DB64" s="768">
        <v>1.32</v>
      </c>
      <c r="DC64" s="768">
        <v>1.32</v>
      </c>
      <c r="DD64" s="768">
        <v>1.32</v>
      </c>
      <c r="DE64" s="768">
        <v>1.32</v>
      </c>
      <c r="DF64" s="768">
        <v>1.08</v>
      </c>
      <c r="DG64" s="768">
        <v>1.0900000000000001</v>
      </c>
      <c r="DH64" s="768">
        <v>1.57</v>
      </c>
      <c r="DI64" s="768">
        <v>1.57</v>
      </c>
      <c r="DJ64" s="768">
        <v>1.54</v>
      </c>
      <c r="DK64" s="768">
        <v>1.54</v>
      </c>
      <c r="DL64" s="768">
        <v>1.55</v>
      </c>
      <c r="DM64" s="768">
        <v>1.55</v>
      </c>
      <c r="DN64" s="768">
        <v>1.53</v>
      </c>
      <c r="DO64" s="768">
        <v>1.58</v>
      </c>
      <c r="DP64" s="768">
        <v>1.59</v>
      </c>
      <c r="DQ64" s="768">
        <v>1.6</v>
      </c>
      <c r="DR64" s="768">
        <v>1.76</v>
      </c>
      <c r="DS64" s="768">
        <v>2.08</v>
      </c>
      <c r="DT64" s="768">
        <v>2.08</v>
      </c>
      <c r="DU64" s="768">
        <v>2.2400000000000002</v>
      </c>
      <c r="DV64" s="768">
        <v>2.2400000000000002</v>
      </c>
      <c r="DW64" s="768">
        <v>2.25</v>
      </c>
      <c r="DX64" s="768">
        <v>2.25</v>
      </c>
      <c r="DY64" s="768">
        <v>2.15</v>
      </c>
      <c r="DZ64" s="768">
        <v>2.14</v>
      </c>
      <c r="EA64" s="768">
        <v>1.6</v>
      </c>
      <c r="EB64" s="768">
        <v>1.64</v>
      </c>
      <c r="EC64" s="768">
        <v>2.0099999999999998</v>
      </c>
      <c r="ED64" s="768">
        <v>2.21</v>
      </c>
      <c r="EE64" s="768">
        <v>2.2200000000000002</v>
      </c>
      <c r="EF64" s="768">
        <v>1.49</v>
      </c>
      <c r="EG64" s="768">
        <v>1.49</v>
      </c>
      <c r="EH64" s="768">
        <v>2.19</v>
      </c>
      <c r="EI64" s="768">
        <v>2.2000000000000002</v>
      </c>
      <c r="EJ64" s="768">
        <v>2.2000000000000002</v>
      </c>
      <c r="EK64" s="768">
        <v>2.2000000000000002</v>
      </c>
      <c r="EL64" s="768">
        <v>2.2000000000000002</v>
      </c>
      <c r="EM64" s="768">
        <v>2.2000000000000002</v>
      </c>
      <c r="EN64" s="768">
        <v>2.21</v>
      </c>
      <c r="EO64" s="768">
        <v>2.21</v>
      </c>
      <c r="EP64" s="768">
        <v>1.85</v>
      </c>
      <c r="EQ64" s="768">
        <v>1.85</v>
      </c>
      <c r="ER64" s="768">
        <v>1.86</v>
      </c>
      <c r="ES64" s="768">
        <v>1.87</v>
      </c>
      <c r="ET64" s="768">
        <v>1.88</v>
      </c>
      <c r="EU64" s="768">
        <v>1.89</v>
      </c>
      <c r="EV64" s="768">
        <v>1.9</v>
      </c>
      <c r="EW64" s="768">
        <v>1.6</v>
      </c>
      <c r="EX64" s="768">
        <v>1.61</v>
      </c>
      <c r="EY64" s="768">
        <v>1.61</v>
      </c>
      <c r="EZ64" s="768">
        <v>1.62</v>
      </c>
      <c r="FA64" s="768">
        <v>1.62</v>
      </c>
      <c r="FB64" s="768">
        <v>1.39</v>
      </c>
      <c r="FC64" s="768">
        <v>1.4</v>
      </c>
      <c r="FD64" s="768">
        <v>1.4</v>
      </c>
      <c r="FE64" s="768">
        <v>1.4</v>
      </c>
      <c r="FF64" s="768">
        <v>1.03</v>
      </c>
      <c r="FG64" s="768">
        <v>1.03</v>
      </c>
      <c r="FH64" s="768">
        <v>1.27</v>
      </c>
      <c r="FI64" s="768">
        <v>1.27</v>
      </c>
      <c r="FJ64" s="768">
        <v>1.39</v>
      </c>
      <c r="FK64" s="768">
        <v>1.39</v>
      </c>
      <c r="FL64" s="768">
        <v>1.39</v>
      </c>
      <c r="FM64" s="768">
        <v>1.39</v>
      </c>
      <c r="FN64" s="768">
        <v>1.98</v>
      </c>
      <c r="FO64" s="768">
        <v>1.94</v>
      </c>
      <c r="FP64" s="768">
        <v>1.99</v>
      </c>
      <c r="FQ64" s="768">
        <v>1.99</v>
      </c>
      <c r="FR64" s="768">
        <v>2.0099999999999998</v>
      </c>
      <c r="FS64" s="768">
        <v>2.0099999999999998</v>
      </c>
      <c r="FT64" s="768">
        <v>2.0099999999999998</v>
      </c>
      <c r="FU64" s="768">
        <v>2.0699999999999998</v>
      </c>
      <c r="FV64" s="768">
        <v>2.2400000000000002</v>
      </c>
      <c r="FW64" s="768">
        <v>2.2400000000000002</v>
      </c>
      <c r="FX64" s="768">
        <v>2.25</v>
      </c>
      <c r="FY64" s="768">
        <v>2.2599999999999998</v>
      </c>
      <c r="FZ64" s="768">
        <v>2.2599999999999998</v>
      </c>
      <c r="GA64" s="768">
        <v>1.1000000000000001</v>
      </c>
      <c r="GB64" s="768">
        <v>1.1499999999999999</v>
      </c>
      <c r="GC64" s="768">
        <v>1.23</v>
      </c>
      <c r="GD64" s="768">
        <v>2.4500000000000002</v>
      </c>
      <c r="GE64" s="768">
        <v>2.5</v>
      </c>
      <c r="GF64" s="768">
        <v>2.0499999999999998</v>
      </c>
      <c r="GG64" s="768">
        <v>2.06</v>
      </c>
      <c r="GH64" s="768">
        <v>2.1800000000000002</v>
      </c>
      <c r="GI64" s="768">
        <v>2.1800000000000002</v>
      </c>
      <c r="GJ64" s="768">
        <v>2.19</v>
      </c>
      <c r="GK64" s="768">
        <v>2.19</v>
      </c>
      <c r="GL64" s="768">
        <v>2.19</v>
      </c>
      <c r="GM64" s="768">
        <v>2.19</v>
      </c>
      <c r="GN64" s="768">
        <v>2.2000000000000002</v>
      </c>
      <c r="GO64" s="768">
        <v>2.2000000000000002</v>
      </c>
      <c r="GP64" s="768">
        <v>1.94</v>
      </c>
      <c r="GQ64" s="768">
        <v>1.94</v>
      </c>
      <c r="GR64" s="768">
        <v>1.95</v>
      </c>
      <c r="GS64" s="768">
        <v>1.96</v>
      </c>
      <c r="GT64" s="768">
        <v>1.97</v>
      </c>
      <c r="GU64" s="768">
        <v>1.98</v>
      </c>
      <c r="GV64" s="768">
        <v>1.99</v>
      </c>
      <c r="GW64" s="768">
        <v>1.58</v>
      </c>
      <c r="GX64" s="768">
        <v>1.58</v>
      </c>
      <c r="GY64" s="768">
        <v>1.59</v>
      </c>
      <c r="GZ64" s="768">
        <v>1.59</v>
      </c>
      <c r="HA64" s="768">
        <v>1.6</v>
      </c>
      <c r="HB64" s="768">
        <v>1.36</v>
      </c>
      <c r="HC64" s="768">
        <v>1.37</v>
      </c>
      <c r="HD64" s="768">
        <v>1.37</v>
      </c>
      <c r="HE64" s="768">
        <v>1.37</v>
      </c>
      <c r="HF64" s="768">
        <v>1</v>
      </c>
      <c r="HG64" s="768">
        <v>1.01</v>
      </c>
      <c r="HH64" s="768">
        <v>1.27</v>
      </c>
      <c r="HI64" s="768">
        <v>1.27</v>
      </c>
      <c r="HJ64" s="768">
        <v>1.39</v>
      </c>
      <c r="HK64" s="768">
        <v>1.39</v>
      </c>
      <c r="HL64" s="768">
        <v>1.38</v>
      </c>
      <c r="HM64" s="768">
        <v>1.39</v>
      </c>
      <c r="HN64" s="768">
        <v>1.97</v>
      </c>
      <c r="HO64" s="768">
        <v>1.98</v>
      </c>
      <c r="HP64" s="768">
        <v>1.99</v>
      </c>
      <c r="HQ64" s="768">
        <v>1.99</v>
      </c>
      <c r="HR64" s="768">
        <v>2.02</v>
      </c>
      <c r="HS64" s="768">
        <v>2.02</v>
      </c>
      <c r="HT64" s="768">
        <v>2.02</v>
      </c>
      <c r="HU64" s="768">
        <v>2.0699999999999998</v>
      </c>
      <c r="HV64" s="768">
        <v>2.2400000000000002</v>
      </c>
      <c r="HW64" s="768">
        <v>2.2400000000000002</v>
      </c>
      <c r="HX64" s="768">
        <v>2.25</v>
      </c>
      <c r="HY64" s="768">
        <v>2.2599999999999998</v>
      </c>
      <c r="HZ64" s="768">
        <v>2.2599999999999998</v>
      </c>
      <c r="IA64" s="768">
        <v>1.0900000000000001</v>
      </c>
      <c r="IB64" s="768">
        <v>1.1100000000000001</v>
      </c>
      <c r="IC64" s="768">
        <v>1.22</v>
      </c>
      <c r="ID64" s="768">
        <v>2.4300000000000002</v>
      </c>
      <c r="IE64" s="768">
        <v>2.4900000000000002</v>
      </c>
      <c r="IF64" s="768">
        <v>2.0499999999999998</v>
      </c>
      <c r="IG64" s="768">
        <v>2.0499999999999998</v>
      </c>
      <c r="IH64" s="768">
        <v>2.1800000000000002</v>
      </c>
      <c r="II64" s="768">
        <v>2.1800000000000002</v>
      </c>
      <c r="IJ64" s="768">
        <v>2.1800000000000002</v>
      </c>
      <c r="IK64" s="768">
        <v>2.19</v>
      </c>
      <c r="IL64" s="768">
        <v>2.19</v>
      </c>
      <c r="IM64" s="768">
        <v>2.19</v>
      </c>
      <c r="IN64" s="768">
        <v>2.19</v>
      </c>
      <c r="IO64" s="768">
        <v>2.2000000000000002</v>
      </c>
      <c r="IP64" s="768">
        <v>1.92</v>
      </c>
      <c r="IQ64" s="768">
        <v>1.93</v>
      </c>
      <c r="IR64" s="768">
        <v>1.94</v>
      </c>
      <c r="IS64" s="768">
        <v>1.95</v>
      </c>
      <c r="IT64" s="768">
        <v>1.95</v>
      </c>
      <c r="IU64" s="768">
        <v>1.96</v>
      </c>
      <c r="IV64" s="768">
        <v>1.97</v>
      </c>
      <c r="IW64" s="768">
        <v>1.57</v>
      </c>
      <c r="IX64" s="768">
        <v>1.58</v>
      </c>
      <c r="IY64" s="768">
        <v>1.58</v>
      </c>
      <c r="IZ64" s="768">
        <v>1.59</v>
      </c>
      <c r="JA64" s="768">
        <v>1.6</v>
      </c>
      <c r="JB64" s="768">
        <v>1.35</v>
      </c>
      <c r="JC64" s="768">
        <v>1.36</v>
      </c>
      <c r="JD64" s="768">
        <v>1.36</v>
      </c>
      <c r="JE64" s="768">
        <v>1.36</v>
      </c>
      <c r="JF64" s="768">
        <v>1</v>
      </c>
      <c r="JG64" s="768">
        <v>0.99</v>
      </c>
      <c r="JH64" s="768">
        <v>1.27</v>
      </c>
      <c r="JI64" s="768">
        <v>1.26</v>
      </c>
      <c r="JJ64" s="768">
        <v>1.39</v>
      </c>
      <c r="JK64" s="768">
        <v>1.39</v>
      </c>
      <c r="JL64" s="768">
        <v>1.39</v>
      </c>
      <c r="JM64" s="768">
        <v>1.39</v>
      </c>
      <c r="JN64" s="768">
        <v>1.97</v>
      </c>
      <c r="JO64" s="768">
        <v>1.97</v>
      </c>
      <c r="JP64" s="768">
        <v>1.97</v>
      </c>
      <c r="JQ64" s="768">
        <v>1.98</v>
      </c>
      <c r="JR64" s="768">
        <v>2.0099999999999998</v>
      </c>
      <c r="JS64" s="768">
        <v>2.0099999999999998</v>
      </c>
      <c r="JT64" s="768">
        <v>2.02</v>
      </c>
      <c r="JU64" s="768">
        <v>2.0699999999999998</v>
      </c>
      <c r="JV64" s="768">
        <v>2.2400000000000002</v>
      </c>
      <c r="JW64" s="768">
        <v>2.2400000000000002</v>
      </c>
      <c r="JX64" s="768">
        <v>2.25</v>
      </c>
      <c r="JY64" s="768">
        <v>2.2599999999999998</v>
      </c>
      <c r="JZ64" s="768">
        <v>2.2599999999999998</v>
      </c>
      <c r="KA64" s="768">
        <v>1.06</v>
      </c>
      <c r="KB64" s="768">
        <v>1.1000000000000001</v>
      </c>
      <c r="KC64" s="768">
        <v>1.18</v>
      </c>
      <c r="KD64" s="768">
        <v>2.41</v>
      </c>
      <c r="KE64" s="768">
        <v>2.4500000000000002</v>
      </c>
      <c r="KF64" s="768">
        <v>2.0499999999999998</v>
      </c>
      <c r="KG64" s="768">
        <v>2.0499999999999998</v>
      </c>
      <c r="KH64" s="768">
        <v>2.1800000000000002</v>
      </c>
      <c r="KI64" s="768">
        <v>2.1800000000000002</v>
      </c>
      <c r="KJ64" s="768">
        <v>2.1800000000000002</v>
      </c>
      <c r="KK64" s="768">
        <v>2.1800000000000002</v>
      </c>
      <c r="KL64" s="768">
        <v>2.19</v>
      </c>
      <c r="KM64" s="768">
        <v>2.19</v>
      </c>
      <c r="KN64" s="768">
        <v>2.19</v>
      </c>
      <c r="KO64" s="768">
        <v>2.19</v>
      </c>
      <c r="KP64" s="768">
        <v>1.9</v>
      </c>
      <c r="KQ64" s="768">
        <v>1.91</v>
      </c>
      <c r="KR64" s="768">
        <v>1.92</v>
      </c>
      <c r="KS64" s="768">
        <v>1.93</v>
      </c>
      <c r="KT64" s="768">
        <v>1.94</v>
      </c>
      <c r="KU64" s="768">
        <v>1.95</v>
      </c>
      <c r="KV64" s="768">
        <v>1.95</v>
      </c>
      <c r="KW64" s="768">
        <v>1.57</v>
      </c>
      <c r="KX64" s="768">
        <v>1.57</v>
      </c>
      <c r="KY64" s="768">
        <v>1.58</v>
      </c>
      <c r="KZ64" s="768">
        <v>1.58</v>
      </c>
      <c r="LA64" s="768">
        <v>1.59</v>
      </c>
      <c r="LB64" s="768">
        <v>1.34</v>
      </c>
      <c r="LC64" s="768">
        <v>1.34</v>
      </c>
      <c r="LD64" s="768">
        <v>1.35</v>
      </c>
      <c r="LE64" s="768">
        <v>1.36</v>
      </c>
      <c r="LF64" s="768">
        <v>0.99</v>
      </c>
      <c r="LG64" s="768">
        <v>0.99</v>
      </c>
      <c r="LH64" s="768">
        <v>1.2</v>
      </c>
      <c r="LI64" s="768">
        <v>1.19</v>
      </c>
      <c r="LJ64" s="768">
        <v>1.29</v>
      </c>
      <c r="LK64" s="768">
        <v>1.29</v>
      </c>
      <c r="LL64" s="768">
        <v>1.3</v>
      </c>
      <c r="LM64" s="768">
        <v>1.3</v>
      </c>
      <c r="LN64" s="768">
        <v>1.84</v>
      </c>
      <c r="LO64" s="768">
        <v>1.84</v>
      </c>
      <c r="LP64" s="768">
        <v>1.84</v>
      </c>
      <c r="LQ64" s="768">
        <v>1.9</v>
      </c>
      <c r="LR64" s="768">
        <v>1.93</v>
      </c>
      <c r="LS64" s="768">
        <v>1.94</v>
      </c>
      <c r="LT64" s="768">
        <v>1.95</v>
      </c>
      <c r="LU64" s="768">
        <v>2.04</v>
      </c>
      <c r="LV64" s="768">
        <v>2.2400000000000002</v>
      </c>
      <c r="LW64" s="768">
        <v>2.2400000000000002</v>
      </c>
      <c r="LX64" s="768">
        <v>2.25</v>
      </c>
      <c r="LY64" s="768">
        <v>2.2400000000000002</v>
      </c>
      <c r="LZ64" s="768">
        <v>2.2599999999999998</v>
      </c>
      <c r="MA64" s="768">
        <v>1.06</v>
      </c>
      <c r="MB64" s="768">
        <v>1.1100000000000001</v>
      </c>
      <c r="MC64" s="768">
        <v>1.17</v>
      </c>
      <c r="MD64" s="768">
        <v>2.39</v>
      </c>
      <c r="ME64" s="768">
        <v>2.44</v>
      </c>
      <c r="MF64" s="768">
        <v>2.33</v>
      </c>
      <c r="MG64" s="768">
        <v>2.33</v>
      </c>
      <c r="MH64" s="768">
        <v>2.1800000000000002</v>
      </c>
      <c r="MI64" s="768">
        <v>2.1800000000000002</v>
      </c>
      <c r="MJ64" s="768">
        <v>2.1800000000000002</v>
      </c>
      <c r="MK64" s="768">
        <v>2.1800000000000002</v>
      </c>
      <c r="ML64" s="768">
        <v>2.1800000000000002</v>
      </c>
      <c r="MM64" s="768">
        <v>2.19</v>
      </c>
      <c r="MN64" s="768">
        <v>2.19</v>
      </c>
      <c r="MO64" s="768">
        <v>2.19</v>
      </c>
      <c r="MP64" s="768">
        <v>1.89</v>
      </c>
      <c r="MQ64" s="768">
        <v>1.9</v>
      </c>
      <c r="MR64" s="768">
        <v>1.9</v>
      </c>
      <c r="MS64" s="768">
        <v>1.91</v>
      </c>
      <c r="MT64" s="768">
        <v>1.92</v>
      </c>
      <c r="MU64" s="768">
        <v>1.93</v>
      </c>
      <c r="MV64" s="768">
        <v>1.94</v>
      </c>
      <c r="MW64" s="768">
        <v>1.57</v>
      </c>
      <c r="MX64" s="768">
        <v>1.57</v>
      </c>
      <c r="MY64" s="768">
        <v>1.57</v>
      </c>
      <c r="MZ64" s="768">
        <v>1.58</v>
      </c>
      <c r="NA64" s="768">
        <v>1.59</v>
      </c>
      <c r="NB64" s="768">
        <v>1.34</v>
      </c>
      <c r="NC64" s="768">
        <v>1.34</v>
      </c>
      <c r="ND64" s="768">
        <v>1.35</v>
      </c>
      <c r="NE64" s="768">
        <v>1.36</v>
      </c>
      <c r="NF64" s="768">
        <v>0.99</v>
      </c>
      <c r="NG64" s="768">
        <v>0.99</v>
      </c>
      <c r="NH64" s="768">
        <v>1.2</v>
      </c>
      <c r="NI64" s="768">
        <v>1.19</v>
      </c>
      <c r="NJ64" s="768">
        <v>1.29</v>
      </c>
      <c r="NK64" s="768">
        <v>1.29</v>
      </c>
      <c r="NL64" s="768">
        <v>1.3</v>
      </c>
      <c r="NM64" s="768">
        <v>1.3</v>
      </c>
      <c r="NN64" s="768">
        <v>1.84</v>
      </c>
      <c r="NO64" s="768">
        <v>1.84</v>
      </c>
      <c r="NP64" s="768">
        <v>1.84</v>
      </c>
      <c r="NQ64" s="768">
        <v>1.9</v>
      </c>
      <c r="NR64" s="768">
        <v>1.93</v>
      </c>
      <c r="NS64" s="768">
        <v>1.94</v>
      </c>
      <c r="NT64" s="768">
        <v>1.95</v>
      </c>
      <c r="NU64" s="768">
        <v>2.04</v>
      </c>
      <c r="NV64" s="768">
        <v>2.2400000000000002</v>
      </c>
      <c r="NW64" s="768">
        <v>2.2400000000000002</v>
      </c>
      <c r="NX64" s="768">
        <v>2.25</v>
      </c>
      <c r="NY64" s="768">
        <v>2.2400000000000002</v>
      </c>
      <c r="NZ64" s="768">
        <v>2.2599999999999998</v>
      </c>
      <c r="OA64" s="768">
        <v>1.06</v>
      </c>
      <c r="OB64" s="768">
        <v>1.1100000000000001</v>
      </c>
      <c r="OC64" s="768">
        <v>1.17</v>
      </c>
      <c r="OD64" s="768">
        <v>2.39</v>
      </c>
      <c r="OE64" s="768">
        <v>2.44</v>
      </c>
      <c r="OF64" s="768">
        <v>2.33</v>
      </c>
      <c r="OG64" s="768">
        <v>2.33</v>
      </c>
      <c r="OH64" s="768">
        <v>2.1800000000000002</v>
      </c>
      <c r="OI64" s="768">
        <v>2.1800000000000002</v>
      </c>
      <c r="OJ64" s="768">
        <v>2.1800000000000002</v>
      </c>
      <c r="OK64" s="768">
        <v>2.1800000000000002</v>
      </c>
      <c r="OL64" s="768">
        <v>2.1800000000000002</v>
      </c>
      <c r="OM64" s="768">
        <v>2.19</v>
      </c>
      <c r="ON64" s="768">
        <v>2.19</v>
      </c>
      <c r="OO64" s="768">
        <v>2.19</v>
      </c>
      <c r="OP64" s="768">
        <v>1.89</v>
      </c>
      <c r="OQ64" s="768">
        <v>1.9</v>
      </c>
      <c r="OR64" s="768">
        <v>1.9</v>
      </c>
      <c r="OS64" s="768">
        <v>1.91</v>
      </c>
      <c r="OT64" s="768">
        <v>1.92</v>
      </c>
      <c r="OU64" s="768">
        <v>1.93</v>
      </c>
      <c r="OV64" s="768">
        <v>1.94</v>
      </c>
      <c r="OW64" s="768">
        <v>1.57</v>
      </c>
      <c r="OX64" s="768">
        <v>1.57</v>
      </c>
      <c r="OY64" s="768">
        <v>1.57</v>
      </c>
      <c r="OZ64" s="768">
        <v>1.58</v>
      </c>
      <c r="PA64" s="768">
        <v>1.59</v>
      </c>
      <c r="PB64" s="768">
        <v>1.34</v>
      </c>
      <c r="PC64" s="768">
        <v>1.34</v>
      </c>
      <c r="PD64" s="768">
        <v>1.35</v>
      </c>
      <c r="PE64" s="768">
        <v>1.36</v>
      </c>
      <c r="PF64" s="768">
        <v>0.99</v>
      </c>
      <c r="PG64" s="768">
        <v>0.99</v>
      </c>
      <c r="PH64" s="768">
        <v>1.2</v>
      </c>
      <c r="PI64" s="768">
        <v>1.19</v>
      </c>
      <c r="PJ64" s="768">
        <v>1.29</v>
      </c>
      <c r="PK64" s="768">
        <v>1.29</v>
      </c>
      <c r="PL64" s="768">
        <v>1.3</v>
      </c>
      <c r="PM64" s="768">
        <v>1.3</v>
      </c>
      <c r="PN64" s="768">
        <v>1.84</v>
      </c>
      <c r="PO64" s="768">
        <v>1.84</v>
      </c>
      <c r="PP64" s="768">
        <v>1.84</v>
      </c>
      <c r="PQ64" s="768">
        <v>1.9</v>
      </c>
      <c r="PR64" s="768">
        <v>1.93</v>
      </c>
      <c r="PS64" s="768">
        <v>1.94</v>
      </c>
      <c r="PT64" s="768">
        <v>1.95</v>
      </c>
      <c r="PU64" s="768">
        <v>2.04</v>
      </c>
      <c r="PV64" s="768">
        <v>2.2400000000000002</v>
      </c>
      <c r="PW64" s="768">
        <v>2.2400000000000002</v>
      </c>
      <c r="PX64" s="768">
        <v>2.25</v>
      </c>
      <c r="PY64" s="768">
        <v>2.2400000000000002</v>
      </c>
      <c r="PZ64" s="768">
        <v>2.2599999999999998</v>
      </c>
      <c r="QA64" s="768">
        <v>1.06</v>
      </c>
      <c r="QB64" s="768">
        <v>1.1100000000000001</v>
      </c>
      <c r="QC64" s="768">
        <v>1.17</v>
      </c>
      <c r="QD64" s="768">
        <v>2.39</v>
      </c>
      <c r="QE64" s="768">
        <v>2.44</v>
      </c>
      <c r="QF64" s="768">
        <v>2.33</v>
      </c>
      <c r="QG64" s="768">
        <v>2.33</v>
      </c>
      <c r="QH64" s="768">
        <v>2.1800000000000002</v>
      </c>
      <c r="QI64" s="768">
        <v>2.1800000000000002</v>
      </c>
      <c r="QJ64" s="768">
        <v>2.1800000000000002</v>
      </c>
      <c r="QK64" s="768">
        <v>2.1800000000000002</v>
      </c>
      <c r="QL64" s="768">
        <v>2.1800000000000002</v>
      </c>
      <c r="QM64" s="768">
        <v>2.19</v>
      </c>
      <c r="QN64" s="768">
        <v>2.19</v>
      </c>
      <c r="QO64" s="768">
        <v>2.19</v>
      </c>
      <c r="QP64" s="768">
        <v>1.89</v>
      </c>
      <c r="QQ64" s="768">
        <v>1.9</v>
      </c>
      <c r="QR64" s="768">
        <v>1.9</v>
      </c>
      <c r="QS64" s="768">
        <v>1.91</v>
      </c>
      <c r="QT64" s="768">
        <v>1.92</v>
      </c>
      <c r="QU64" s="768">
        <v>1.93</v>
      </c>
      <c r="QV64" s="768">
        <v>1.94</v>
      </c>
      <c r="QW64" s="768">
        <v>1.57</v>
      </c>
      <c r="QX64" s="768">
        <v>1.57</v>
      </c>
      <c r="QY64" s="768">
        <v>1.57</v>
      </c>
      <c r="QZ64" s="768">
        <v>1.58</v>
      </c>
      <c r="RA64" s="768">
        <v>1.59</v>
      </c>
      <c r="RB64" s="768">
        <v>1.34</v>
      </c>
      <c r="RC64" s="768">
        <v>1.34</v>
      </c>
      <c r="RD64" s="768">
        <v>1.35</v>
      </c>
      <c r="RE64" s="768">
        <v>1.36</v>
      </c>
      <c r="RF64" s="768">
        <v>0.99</v>
      </c>
      <c r="RG64" s="768">
        <v>0.99</v>
      </c>
      <c r="RH64" s="768">
        <v>1.2</v>
      </c>
      <c r="RI64" s="768">
        <v>1.19</v>
      </c>
      <c r="RJ64" s="768">
        <v>1.29</v>
      </c>
      <c r="RK64" s="768">
        <v>1.29</v>
      </c>
      <c r="RL64" s="768">
        <v>1.3</v>
      </c>
      <c r="RM64" s="768">
        <v>1.3</v>
      </c>
      <c r="RN64" s="768">
        <v>1.84</v>
      </c>
      <c r="RO64" s="768">
        <v>1.84</v>
      </c>
      <c r="RP64" s="768">
        <v>1.84</v>
      </c>
      <c r="RQ64" s="768">
        <v>1.9</v>
      </c>
      <c r="RR64" s="768">
        <v>1.93</v>
      </c>
      <c r="RS64" s="768">
        <v>1.94</v>
      </c>
      <c r="RT64" s="768">
        <v>1.95</v>
      </c>
      <c r="RU64" s="768">
        <v>2.04</v>
      </c>
      <c r="RV64" s="768">
        <v>2.2400000000000002</v>
      </c>
      <c r="RW64" s="768">
        <v>2.2400000000000002</v>
      </c>
      <c r="RX64" s="768">
        <v>2.25</v>
      </c>
      <c r="RY64" s="768">
        <v>2.2400000000000002</v>
      </c>
      <c r="RZ64" s="768">
        <v>2.2599999999999998</v>
      </c>
      <c r="SA64" s="768">
        <v>1.06</v>
      </c>
      <c r="SB64" s="768">
        <v>1.1100000000000001</v>
      </c>
      <c r="SC64" s="768">
        <v>1.17</v>
      </c>
      <c r="SD64" s="768">
        <v>2.39</v>
      </c>
      <c r="SE64" s="768">
        <v>2.44</v>
      </c>
      <c r="SF64" s="768">
        <v>2.33</v>
      </c>
      <c r="SG64" s="768">
        <v>2.33</v>
      </c>
      <c r="SH64" s="768">
        <v>2.1800000000000002</v>
      </c>
      <c r="SI64" s="769">
        <v>2.1800000000000002</v>
      </c>
      <c r="SJ64" s="460">
        <f t="shared" ref="SJ64:SJ122" si="33">SI64</f>
        <v>2.1800000000000002</v>
      </c>
      <c r="SK64" s="441"/>
      <c r="SL64" s="429"/>
      <c r="SM64" s="429"/>
      <c r="SN64" s="429"/>
    </row>
    <row r="65" spans="1:508" hidden="1" outlineLevel="3" x14ac:dyDescent="0.3">
      <c r="A65" s="429"/>
      <c r="B65" s="438"/>
      <c r="C65" s="647">
        <f t="shared" si="32"/>
        <v>4</v>
      </c>
      <c r="D65" s="460"/>
      <c r="E65" s="518"/>
      <c r="F65" s="518"/>
      <c r="G65" s="460"/>
      <c r="H65" s="668"/>
      <c r="I65" s="669" t="s">
        <v>234</v>
      </c>
      <c r="J65" s="670"/>
      <c r="K65" s="770">
        <v>1.74</v>
      </c>
      <c r="L65" s="771">
        <v>1.76</v>
      </c>
      <c r="M65" s="771">
        <v>1.76</v>
      </c>
      <c r="N65" s="771">
        <v>2.09</v>
      </c>
      <c r="O65" s="771">
        <v>2.09</v>
      </c>
      <c r="P65" s="771">
        <v>2.04</v>
      </c>
      <c r="Q65" s="771">
        <v>2.0499999999999998</v>
      </c>
      <c r="R65" s="771">
        <v>2.0099999999999998</v>
      </c>
      <c r="S65" s="771">
        <v>2.02</v>
      </c>
      <c r="T65" s="771">
        <v>2.02</v>
      </c>
      <c r="U65" s="771">
        <v>2.11</v>
      </c>
      <c r="V65" s="771">
        <v>2.11</v>
      </c>
      <c r="W65" s="771">
        <v>2.1</v>
      </c>
      <c r="X65" s="771">
        <v>2.12</v>
      </c>
      <c r="Y65" s="771">
        <v>2.08</v>
      </c>
      <c r="Z65" s="771">
        <v>2.09</v>
      </c>
      <c r="AA65" s="771">
        <v>0.34</v>
      </c>
      <c r="AB65" s="771">
        <v>0.34</v>
      </c>
      <c r="AC65" s="771">
        <v>0.39</v>
      </c>
      <c r="AD65" s="771">
        <v>2.02</v>
      </c>
      <c r="AE65" s="771">
        <v>2.0299999999999998</v>
      </c>
      <c r="AF65" s="771">
        <v>2.0299999999999998</v>
      </c>
      <c r="AG65" s="771">
        <v>2.0299999999999998</v>
      </c>
      <c r="AH65" s="771">
        <v>2.5</v>
      </c>
      <c r="AI65" s="771">
        <v>2.5</v>
      </c>
      <c r="AJ65" s="771">
        <v>2.5099999999999998</v>
      </c>
      <c r="AK65" s="771">
        <v>2.5099999999999998</v>
      </c>
      <c r="AL65" s="771">
        <v>2.5099999999999998</v>
      </c>
      <c r="AM65" s="771">
        <v>2.52</v>
      </c>
      <c r="AN65" s="771">
        <v>2.44</v>
      </c>
      <c r="AO65" s="771">
        <v>2.44</v>
      </c>
      <c r="AP65" s="771">
        <v>2.19</v>
      </c>
      <c r="AQ65" s="771">
        <v>2.19</v>
      </c>
      <c r="AR65" s="771">
        <v>2.19</v>
      </c>
      <c r="AS65" s="771">
        <v>2.19</v>
      </c>
      <c r="AT65" s="771">
        <v>2.19</v>
      </c>
      <c r="AU65" s="771">
        <v>2.19</v>
      </c>
      <c r="AV65" s="771">
        <v>2.19</v>
      </c>
      <c r="AW65" s="771">
        <v>2.0099999999999998</v>
      </c>
      <c r="AX65" s="771">
        <v>2.0099999999999998</v>
      </c>
      <c r="AY65" s="771">
        <v>2.02</v>
      </c>
      <c r="AZ65" s="771">
        <v>2.02</v>
      </c>
      <c r="BA65" s="771">
        <v>2.0299999999999998</v>
      </c>
      <c r="BB65" s="771">
        <v>1.94</v>
      </c>
      <c r="BC65" s="771">
        <v>1.94</v>
      </c>
      <c r="BD65" s="771">
        <v>1.95</v>
      </c>
      <c r="BE65" s="771">
        <v>1.98</v>
      </c>
      <c r="BF65" s="771">
        <v>1.68</v>
      </c>
      <c r="BG65" s="771">
        <v>1.7</v>
      </c>
      <c r="BH65" s="771">
        <v>1.7</v>
      </c>
      <c r="BI65" s="771">
        <v>1.71</v>
      </c>
      <c r="BJ65" s="771">
        <v>1.74</v>
      </c>
      <c r="BK65" s="771">
        <v>1.74</v>
      </c>
      <c r="BL65" s="771">
        <v>1.76</v>
      </c>
      <c r="BM65" s="771">
        <v>1.76</v>
      </c>
      <c r="BN65" s="771">
        <v>2.09</v>
      </c>
      <c r="BO65" s="771">
        <v>2.09</v>
      </c>
      <c r="BP65" s="771">
        <v>2.04</v>
      </c>
      <c r="BQ65" s="771">
        <v>2.0499999999999998</v>
      </c>
      <c r="BR65" s="771">
        <v>2.0099999999999998</v>
      </c>
      <c r="BS65" s="771">
        <v>2.02</v>
      </c>
      <c r="BT65" s="771">
        <v>2.02</v>
      </c>
      <c r="BU65" s="771">
        <v>2.11</v>
      </c>
      <c r="BV65" s="771">
        <v>2.11</v>
      </c>
      <c r="BW65" s="771">
        <v>2.1</v>
      </c>
      <c r="BX65" s="771">
        <v>2.12</v>
      </c>
      <c r="BY65" s="771">
        <v>2.08</v>
      </c>
      <c r="BZ65" s="771">
        <v>2.09</v>
      </c>
      <c r="CA65" s="771">
        <v>0.34</v>
      </c>
      <c r="CB65" s="771">
        <v>0.34</v>
      </c>
      <c r="CC65" s="771">
        <v>0.39</v>
      </c>
      <c r="CD65" s="771">
        <v>2.02</v>
      </c>
      <c r="CE65" s="771">
        <v>2.0299999999999998</v>
      </c>
      <c r="CF65" s="771">
        <v>2.0299999999999998</v>
      </c>
      <c r="CG65" s="771">
        <v>2.0299999999999998</v>
      </c>
      <c r="CH65" s="771">
        <v>2.5</v>
      </c>
      <c r="CI65" s="771">
        <v>2.5</v>
      </c>
      <c r="CJ65" s="771">
        <v>2.5099999999999998</v>
      </c>
      <c r="CK65" s="771">
        <v>2.5099999999999998</v>
      </c>
      <c r="CL65" s="771">
        <v>2.5099999999999998</v>
      </c>
      <c r="CM65" s="771">
        <v>2.52</v>
      </c>
      <c r="CN65" s="771">
        <v>2.44</v>
      </c>
      <c r="CO65" s="771">
        <v>2.44</v>
      </c>
      <c r="CP65" s="771">
        <v>2.19</v>
      </c>
      <c r="CQ65" s="771">
        <v>2.19</v>
      </c>
      <c r="CR65" s="771">
        <v>2.19</v>
      </c>
      <c r="CS65" s="771">
        <v>2.19</v>
      </c>
      <c r="CT65" s="771">
        <v>2.19</v>
      </c>
      <c r="CU65" s="771">
        <v>2.19</v>
      </c>
      <c r="CV65" s="771">
        <v>2.19</v>
      </c>
      <c r="CW65" s="771">
        <v>2.04</v>
      </c>
      <c r="CX65" s="771">
        <v>2.0499999999999998</v>
      </c>
      <c r="CY65" s="771">
        <v>2.0499999999999998</v>
      </c>
      <c r="CZ65" s="771">
        <v>2.0499999999999998</v>
      </c>
      <c r="DA65" s="771">
        <v>2.04</v>
      </c>
      <c r="DB65" s="771">
        <v>1.91</v>
      </c>
      <c r="DC65" s="771">
        <v>1.92</v>
      </c>
      <c r="DD65" s="771">
        <v>1.92</v>
      </c>
      <c r="DE65" s="771">
        <v>1.92</v>
      </c>
      <c r="DF65" s="771">
        <v>1.81</v>
      </c>
      <c r="DG65" s="771">
        <v>1.81</v>
      </c>
      <c r="DH65" s="771">
        <v>2.19</v>
      </c>
      <c r="DI65" s="771">
        <v>2.19</v>
      </c>
      <c r="DJ65" s="771">
        <v>2.1800000000000002</v>
      </c>
      <c r="DK65" s="771">
        <v>2.1800000000000002</v>
      </c>
      <c r="DL65" s="771">
        <v>2.1800000000000002</v>
      </c>
      <c r="DM65" s="771">
        <v>2.1800000000000002</v>
      </c>
      <c r="DN65" s="771">
        <v>2.06</v>
      </c>
      <c r="DO65" s="771">
        <v>2.08</v>
      </c>
      <c r="DP65" s="771">
        <v>2.08</v>
      </c>
      <c r="DQ65" s="771">
        <v>2.08</v>
      </c>
      <c r="DR65" s="771">
        <v>2.12</v>
      </c>
      <c r="DS65" s="771">
        <v>2.2999999999999998</v>
      </c>
      <c r="DT65" s="771">
        <v>2.31</v>
      </c>
      <c r="DU65" s="771">
        <v>2.4500000000000002</v>
      </c>
      <c r="DV65" s="771">
        <v>2.44</v>
      </c>
      <c r="DW65" s="771">
        <v>2.44</v>
      </c>
      <c r="DX65" s="771">
        <v>2.44</v>
      </c>
      <c r="DY65" s="771">
        <v>2.34</v>
      </c>
      <c r="DZ65" s="771">
        <v>2.35</v>
      </c>
      <c r="EA65" s="771">
        <v>2.15</v>
      </c>
      <c r="EB65" s="771">
        <v>2.17</v>
      </c>
      <c r="EC65" s="771">
        <v>2.33</v>
      </c>
      <c r="ED65" s="771">
        <v>2.86</v>
      </c>
      <c r="EE65" s="771">
        <v>2.87</v>
      </c>
      <c r="EF65" s="771">
        <v>2.34</v>
      </c>
      <c r="EG65" s="771">
        <v>2.33</v>
      </c>
      <c r="EH65" s="771">
        <v>2.5</v>
      </c>
      <c r="EI65" s="771">
        <v>2.5099999999999998</v>
      </c>
      <c r="EJ65" s="771">
        <v>2.5099999999999998</v>
      </c>
      <c r="EK65" s="771">
        <v>2.5099999999999998</v>
      </c>
      <c r="EL65" s="771">
        <v>2.5099999999999998</v>
      </c>
      <c r="EM65" s="771">
        <v>2.52</v>
      </c>
      <c r="EN65" s="771">
        <v>2.52</v>
      </c>
      <c r="EO65" s="771">
        <v>2.52</v>
      </c>
      <c r="EP65" s="771">
        <v>2.34</v>
      </c>
      <c r="EQ65" s="771">
        <v>2.35</v>
      </c>
      <c r="ER65" s="771">
        <v>2.36</v>
      </c>
      <c r="ES65" s="771">
        <v>2.36</v>
      </c>
      <c r="ET65" s="771">
        <v>2.38</v>
      </c>
      <c r="EU65" s="771">
        <v>2.38</v>
      </c>
      <c r="EV65" s="771">
        <v>2.39</v>
      </c>
      <c r="EW65" s="771">
        <v>2.14</v>
      </c>
      <c r="EX65" s="771">
        <v>2.14</v>
      </c>
      <c r="EY65" s="771">
        <v>2.15</v>
      </c>
      <c r="EZ65" s="771">
        <v>2.15</v>
      </c>
      <c r="FA65" s="771">
        <v>2.15</v>
      </c>
      <c r="FB65" s="771">
        <v>1.88</v>
      </c>
      <c r="FC65" s="771">
        <v>1.89</v>
      </c>
      <c r="FD65" s="771">
        <v>1.89</v>
      </c>
      <c r="FE65" s="771">
        <v>1.89</v>
      </c>
      <c r="FF65" s="771">
        <v>1.74</v>
      </c>
      <c r="FG65" s="771">
        <v>1.76</v>
      </c>
      <c r="FH65" s="771">
        <v>2.04</v>
      </c>
      <c r="FI65" s="771">
        <v>2.04</v>
      </c>
      <c r="FJ65" s="771">
        <v>2.15</v>
      </c>
      <c r="FK65" s="771">
        <v>2.15</v>
      </c>
      <c r="FL65" s="771">
        <v>2.15</v>
      </c>
      <c r="FM65" s="771">
        <v>2.15</v>
      </c>
      <c r="FN65" s="771">
        <v>2.2400000000000002</v>
      </c>
      <c r="FO65" s="771">
        <v>2.23</v>
      </c>
      <c r="FP65" s="771">
        <v>2.25</v>
      </c>
      <c r="FQ65" s="771">
        <v>2.25</v>
      </c>
      <c r="FR65" s="771">
        <v>2.31</v>
      </c>
      <c r="FS65" s="771">
        <v>2.31</v>
      </c>
      <c r="FT65" s="771">
        <v>2.31</v>
      </c>
      <c r="FU65" s="771">
        <v>2.35</v>
      </c>
      <c r="FV65" s="771">
        <v>2.61</v>
      </c>
      <c r="FW65" s="771">
        <v>2.61</v>
      </c>
      <c r="FX65" s="771">
        <v>2.62</v>
      </c>
      <c r="FY65" s="771">
        <v>2.5099999999999998</v>
      </c>
      <c r="FZ65" s="771">
        <v>2.5099999999999998</v>
      </c>
      <c r="GA65" s="771">
        <v>1.82</v>
      </c>
      <c r="GB65" s="771">
        <v>1.94</v>
      </c>
      <c r="GC65" s="771">
        <v>2.0099999999999998</v>
      </c>
      <c r="GD65" s="771">
        <v>2.96</v>
      </c>
      <c r="GE65" s="771">
        <v>2.89</v>
      </c>
      <c r="GF65" s="771">
        <v>2.38</v>
      </c>
      <c r="GG65" s="771">
        <v>2.39</v>
      </c>
      <c r="GH65" s="771">
        <v>2.4900000000000002</v>
      </c>
      <c r="GI65" s="771">
        <v>2.5</v>
      </c>
      <c r="GJ65" s="771">
        <v>2.5</v>
      </c>
      <c r="GK65" s="771">
        <v>2.5</v>
      </c>
      <c r="GL65" s="771">
        <v>2.5</v>
      </c>
      <c r="GM65" s="771">
        <v>2.5</v>
      </c>
      <c r="GN65" s="771">
        <v>2.5099999999999998</v>
      </c>
      <c r="GO65" s="771">
        <v>2.5099999999999998</v>
      </c>
      <c r="GP65" s="771">
        <v>2.2599999999999998</v>
      </c>
      <c r="GQ65" s="771">
        <v>2.2599999999999998</v>
      </c>
      <c r="GR65" s="771">
        <v>2.27</v>
      </c>
      <c r="GS65" s="771">
        <v>2.2799999999999998</v>
      </c>
      <c r="GT65" s="771">
        <v>2.29</v>
      </c>
      <c r="GU65" s="771">
        <v>2.29</v>
      </c>
      <c r="GV65" s="771">
        <v>2.2999999999999998</v>
      </c>
      <c r="GW65" s="771">
        <v>2.12</v>
      </c>
      <c r="GX65" s="771">
        <v>2.12</v>
      </c>
      <c r="GY65" s="771">
        <v>2.13</v>
      </c>
      <c r="GZ65" s="771">
        <v>2.13</v>
      </c>
      <c r="HA65" s="771">
        <v>2.14</v>
      </c>
      <c r="HB65" s="771">
        <v>1.84</v>
      </c>
      <c r="HC65" s="771">
        <v>1.86</v>
      </c>
      <c r="HD65" s="771">
        <v>1.86</v>
      </c>
      <c r="HE65" s="771">
        <v>1.86</v>
      </c>
      <c r="HF65" s="771">
        <v>1.7</v>
      </c>
      <c r="HG65" s="771">
        <v>1.72</v>
      </c>
      <c r="HH65" s="771">
        <v>2.04</v>
      </c>
      <c r="HI65" s="771">
        <v>2.04</v>
      </c>
      <c r="HJ65" s="771">
        <v>2.15</v>
      </c>
      <c r="HK65" s="771">
        <v>2.15</v>
      </c>
      <c r="HL65" s="771">
        <v>2.14</v>
      </c>
      <c r="HM65" s="771">
        <v>2.14</v>
      </c>
      <c r="HN65" s="771">
        <v>2.2400000000000002</v>
      </c>
      <c r="HO65" s="771">
        <v>2.2400000000000002</v>
      </c>
      <c r="HP65" s="771">
        <v>2.2400000000000002</v>
      </c>
      <c r="HQ65" s="771">
        <v>2.2400000000000002</v>
      </c>
      <c r="HR65" s="771">
        <v>2.3199999999999998</v>
      </c>
      <c r="HS65" s="771">
        <v>2.3199999999999998</v>
      </c>
      <c r="HT65" s="771">
        <v>2.3199999999999998</v>
      </c>
      <c r="HU65" s="771">
        <v>2.34</v>
      </c>
      <c r="HV65" s="771">
        <v>2.61</v>
      </c>
      <c r="HW65" s="771">
        <v>2.61</v>
      </c>
      <c r="HX65" s="771">
        <v>2.62</v>
      </c>
      <c r="HY65" s="771">
        <v>2.5099999999999998</v>
      </c>
      <c r="HZ65" s="771">
        <v>2.5099999999999998</v>
      </c>
      <c r="IA65" s="771">
        <v>1.82</v>
      </c>
      <c r="IB65" s="771">
        <v>1.85</v>
      </c>
      <c r="IC65" s="771">
        <v>2.0099999999999998</v>
      </c>
      <c r="ID65" s="771">
        <v>2.94</v>
      </c>
      <c r="IE65" s="771">
        <v>2.87</v>
      </c>
      <c r="IF65" s="771">
        <v>2.38</v>
      </c>
      <c r="IG65" s="771">
        <v>2.38</v>
      </c>
      <c r="IH65" s="771">
        <v>2.4900000000000002</v>
      </c>
      <c r="II65" s="771">
        <v>2.4900000000000002</v>
      </c>
      <c r="IJ65" s="771">
        <v>2.4900000000000002</v>
      </c>
      <c r="IK65" s="771">
        <v>2.5</v>
      </c>
      <c r="IL65" s="771">
        <v>2.5</v>
      </c>
      <c r="IM65" s="771">
        <v>2.5</v>
      </c>
      <c r="IN65" s="771">
        <v>2.5</v>
      </c>
      <c r="IO65" s="771">
        <v>2.5099999999999998</v>
      </c>
      <c r="IP65" s="771">
        <v>2.25</v>
      </c>
      <c r="IQ65" s="771">
        <v>2.25</v>
      </c>
      <c r="IR65" s="771">
        <v>2.2599999999999998</v>
      </c>
      <c r="IS65" s="771">
        <v>2.27</v>
      </c>
      <c r="IT65" s="771">
        <v>2.27</v>
      </c>
      <c r="IU65" s="771">
        <v>2.2799999999999998</v>
      </c>
      <c r="IV65" s="771">
        <v>2.29</v>
      </c>
      <c r="IW65" s="771">
        <v>2.12</v>
      </c>
      <c r="IX65" s="771">
        <v>2.12</v>
      </c>
      <c r="IY65" s="771">
        <v>2.12</v>
      </c>
      <c r="IZ65" s="771">
        <v>2.13</v>
      </c>
      <c r="JA65" s="771">
        <v>2.13</v>
      </c>
      <c r="JB65" s="771">
        <v>1.83</v>
      </c>
      <c r="JC65" s="771">
        <v>1.85</v>
      </c>
      <c r="JD65" s="771">
        <v>1.85</v>
      </c>
      <c r="JE65" s="771">
        <v>1.85</v>
      </c>
      <c r="JF65" s="771">
        <v>1.7</v>
      </c>
      <c r="JG65" s="771">
        <v>1.7</v>
      </c>
      <c r="JH65" s="771">
        <v>2.04</v>
      </c>
      <c r="JI65" s="771">
        <v>2.04</v>
      </c>
      <c r="JJ65" s="771">
        <v>2.14</v>
      </c>
      <c r="JK65" s="771">
        <v>2.14</v>
      </c>
      <c r="JL65" s="771">
        <v>2.14</v>
      </c>
      <c r="JM65" s="771">
        <v>2.14</v>
      </c>
      <c r="JN65" s="771">
        <v>2.2400000000000002</v>
      </c>
      <c r="JO65" s="771">
        <v>2.2400000000000002</v>
      </c>
      <c r="JP65" s="771">
        <v>2.2400000000000002</v>
      </c>
      <c r="JQ65" s="771">
        <v>2.2400000000000002</v>
      </c>
      <c r="JR65" s="771">
        <v>2.2999999999999998</v>
      </c>
      <c r="JS65" s="771">
        <v>2.2999999999999998</v>
      </c>
      <c r="JT65" s="771">
        <v>2.2999999999999998</v>
      </c>
      <c r="JU65" s="771">
        <v>2.34</v>
      </c>
      <c r="JV65" s="771">
        <v>2.61</v>
      </c>
      <c r="JW65" s="771">
        <v>2.61</v>
      </c>
      <c r="JX65" s="771">
        <v>2.62</v>
      </c>
      <c r="JY65" s="771">
        <v>2.5099999999999998</v>
      </c>
      <c r="JZ65" s="771">
        <v>2.5099999999999998</v>
      </c>
      <c r="KA65" s="771">
        <v>1.74</v>
      </c>
      <c r="KB65" s="771">
        <v>1.84</v>
      </c>
      <c r="KC65" s="771">
        <v>2</v>
      </c>
      <c r="KD65" s="771">
        <v>2.92</v>
      </c>
      <c r="KE65" s="771">
        <v>2.83</v>
      </c>
      <c r="KF65" s="771">
        <v>2.38</v>
      </c>
      <c r="KG65" s="771">
        <v>2.38</v>
      </c>
      <c r="KH65" s="771">
        <v>2.4900000000000002</v>
      </c>
      <c r="KI65" s="771">
        <v>2.4900000000000002</v>
      </c>
      <c r="KJ65" s="771">
        <v>2.4900000000000002</v>
      </c>
      <c r="KK65" s="771">
        <v>2.4900000000000002</v>
      </c>
      <c r="KL65" s="771">
        <v>2.5</v>
      </c>
      <c r="KM65" s="771">
        <v>2.5</v>
      </c>
      <c r="KN65" s="771">
        <v>2.5</v>
      </c>
      <c r="KO65" s="771">
        <v>2.5</v>
      </c>
      <c r="KP65" s="771">
        <v>2.23</v>
      </c>
      <c r="KQ65" s="771">
        <v>2.2400000000000002</v>
      </c>
      <c r="KR65" s="771">
        <v>2.25</v>
      </c>
      <c r="KS65" s="771">
        <v>2.2599999999999998</v>
      </c>
      <c r="KT65" s="771">
        <v>2.2599999999999998</v>
      </c>
      <c r="KU65" s="771">
        <v>2.27</v>
      </c>
      <c r="KV65" s="771">
        <v>2.27</v>
      </c>
      <c r="KW65" s="771">
        <v>2.11</v>
      </c>
      <c r="KX65" s="771">
        <v>2.12</v>
      </c>
      <c r="KY65" s="771">
        <v>2.12</v>
      </c>
      <c r="KZ65" s="771">
        <v>2.12</v>
      </c>
      <c r="LA65" s="771">
        <v>2.13</v>
      </c>
      <c r="LB65" s="771">
        <v>1.82</v>
      </c>
      <c r="LC65" s="771">
        <v>1.82</v>
      </c>
      <c r="LD65" s="771">
        <v>1.84</v>
      </c>
      <c r="LE65" s="771">
        <v>1.85</v>
      </c>
      <c r="LF65" s="771">
        <v>1.69</v>
      </c>
      <c r="LG65" s="771">
        <v>1.68</v>
      </c>
      <c r="LH65" s="771">
        <v>2</v>
      </c>
      <c r="LI65" s="771">
        <v>2</v>
      </c>
      <c r="LJ65" s="771">
        <v>2.09</v>
      </c>
      <c r="LK65" s="771">
        <v>2.09</v>
      </c>
      <c r="LL65" s="771">
        <v>2.09</v>
      </c>
      <c r="LM65" s="771">
        <v>2.09</v>
      </c>
      <c r="LN65" s="771">
        <v>2.2000000000000002</v>
      </c>
      <c r="LO65" s="771">
        <v>2.2000000000000002</v>
      </c>
      <c r="LP65" s="771">
        <v>2.2000000000000002</v>
      </c>
      <c r="LQ65" s="771">
        <v>2.21</v>
      </c>
      <c r="LR65" s="771">
        <v>2.2599999999999998</v>
      </c>
      <c r="LS65" s="771">
        <v>2.2599999999999998</v>
      </c>
      <c r="LT65" s="771">
        <v>2.2599999999999998</v>
      </c>
      <c r="LU65" s="771">
        <v>2.2999999999999998</v>
      </c>
      <c r="LV65" s="771">
        <v>2.61</v>
      </c>
      <c r="LW65" s="771">
        <v>2.61</v>
      </c>
      <c r="LX65" s="771">
        <v>2.62</v>
      </c>
      <c r="LY65" s="771">
        <v>2.48</v>
      </c>
      <c r="LZ65" s="771">
        <v>2.5099999999999998</v>
      </c>
      <c r="MA65" s="771">
        <v>1.73</v>
      </c>
      <c r="MB65" s="771">
        <v>1.83</v>
      </c>
      <c r="MC65" s="771">
        <v>1.97</v>
      </c>
      <c r="MD65" s="771">
        <v>2.9</v>
      </c>
      <c r="ME65" s="771">
        <v>2.82</v>
      </c>
      <c r="MF65" s="771">
        <v>2.69</v>
      </c>
      <c r="MG65" s="771">
        <v>2.7</v>
      </c>
      <c r="MH65" s="771">
        <v>2.4900000000000002</v>
      </c>
      <c r="MI65" s="771">
        <v>2.4900000000000002</v>
      </c>
      <c r="MJ65" s="771">
        <v>2.4900000000000002</v>
      </c>
      <c r="MK65" s="771">
        <v>2.4900000000000002</v>
      </c>
      <c r="ML65" s="771">
        <v>2.4900000000000002</v>
      </c>
      <c r="MM65" s="771">
        <v>2.5</v>
      </c>
      <c r="MN65" s="771">
        <v>2.5</v>
      </c>
      <c r="MO65" s="771">
        <v>2.5</v>
      </c>
      <c r="MP65" s="771">
        <v>2.2200000000000002</v>
      </c>
      <c r="MQ65" s="771">
        <v>2.23</v>
      </c>
      <c r="MR65" s="771">
        <v>2.23</v>
      </c>
      <c r="MS65" s="771">
        <v>2.2400000000000002</v>
      </c>
      <c r="MT65" s="771">
        <v>2.25</v>
      </c>
      <c r="MU65" s="771">
        <v>2.2599999999999998</v>
      </c>
      <c r="MV65" s="771">
        <v>2.2599999999999998</v>
      </c>
      <c r="MW65" s="771">
        <v>2.11</v>
      </c>
      <c r="MX65" s="771">
        <v>2.11</v>
      </c>
      <c r="MY65" s="771">
        <v>2.12</v>
      </c>
      <c r="MZ65" s="771">
        <v>2.12</v>
      </c>
      <c r="NA65" s="771">
        <v>2.13</v>
      </c>
      <c r="NB65" s="771">
        <v>1.82</v>
      </c>
      <c r="NC65" s="771">
        <v>1.82</v>
      </c>
      <c r="ND65" s="771">
        <v>1.84</v>
      </c>
      <c r="NE65" s="771">
        <v>1.85</v>
      </c>
      <c r="NF65" s="771">
        <v>1.69</v>
      </c>
      <c r="NG65" s="771">
        <v>1.68</v>
      </c>
      <c r="NH65" s="771">
        <v>2</v>
      </c>
      <c r="NI65" s="771">
        <v>2</v>
      </c>
      <c r="NJ65" s="771">
        <v>2.09</v>
      </c>
      <c r="NK65" s="771">
        <v>2.09</v>
      </c>
      <c r="NL65" s="771">
        <v>2.09</v>
      </c>
      <c r="NM65" s="771">
        <v>2.09</v>
      </c>
      <c r="NN65" s="771">
        <v>2.2000000000000002</v>
      </c>
      <c r="NO65" s="771">
        <v>2.2000000000000002</v>
      </c>
      <c r="NP65" s="771">
        <v>2.2000000000000002</v>
      </c>
      <c r="NQ65" s="771">
        <v>2.21</v>
      </c>
      <c r="NR65" s="771">
        <v>2.2599999999999998</v>
      </c>
      <c r="NS65" s="771">
        <v>2.2599999999999998</v>
      </c>
      <c r="NT65" s="771">
        <v>2.2599999999999998</v>
      </c>
      <c r="NU65" s="771">
        <v>2.2999999999999998</v>
      </c>
      <c r="NV65" s="771">
        <v>2.61</v>
      </c>
      <c r="NW65" s="771">
        <v>2.61</v>
      </c>
      <c r="NX65" s="771">
        <v>2.62</v>
      </c>
      <c r="NY65" s="771">
        <v>2.48</v>
      </c>
      <c r="NZ65" s="771">
        <v>2.5099999999999998</v>
      </c>
      <c r="OA65" s="771">
        <v>1.73</v>
      </c>
      <c r="OB65" s="771">
        <v>1.83</v>
      </c>
      <c r="OC65" s="771">
        <v>1.97</v>
      </c>
      <c r="OD65" s="771">
        <v>2.9</v>
      </c>
      <c r="OE65" s="771">
        <v>2.82</v>
      </c>
      <c r="OF65" s="771">
        <v>2.69</v>
      </c>
      <c r="OG65" s="771">
        <v>2.7</v>
      </c>
      <c r="OH65" s="771">
        <v>2.4900000000000002</v>
      </c>
      <c r="OI65" s="771">
        <v>2.4900000000000002</v>
      </c>
      <c r="OJ65" s="771">
        <v>2.4900000000000002</v>
      </c>
      <c r="OK65" s="771">
        <v>2.4900000000000002</v>
      </c>
      <c r="OL65" s="771">
        <v>2.4900000000000002</v>
      </c>
      <c r="OM65" s="771">
        <v>2.5</v>
      </c>
      <c r="ON65" s="771">
        <v>2.5</v>
      </c>
      <c r="OO65" s="771">
        <v>2.5</v>
      </c>
      <c r="OP65" s="771">
        <v>2.2200000000000002</v>
      </c>
      <c r="OQ65" s="771">
        <v>2.23</v>
      </c>
      <c r="OR65" s="771">
        <v>2.23</v>
      </c>
      <c r="OS65" s="771">
        <v>2.2400000000000002</v>
      </c>
      <c r="OT65" s="771">
        <v>2.25</v>
      </c>
      <c r="OU65" s="771">
        <v>2.2599999999999998</v>
      </c>
      <c r="OV65" s="771">
        <v>2.2599999999999998</v>
      </c>
      <c r="OW65" s="771">
        <v>2.11</v>
      </c>
      <c r="OX65" s="771">
        <v>2.11</v>
      </c>
      <c r="OY65" s="771">
        <v>2.12</v>
      </c>
      <c r="OZ65" s="771">
        <v>2.12</v>
      </c>
      <c r="PA65" s="771">
        <v>2.13</v>
      </c>
      <c r="PB65" s="771">
        <v>1.82</v>
      </c>
      <c r="PC65" s="771">
        <v>1.82</v>
      </c>
      <c r="PD65" s="771">
        <v>1.84</v>
      </c>
      <c r="PE65" s="771">
        <v>1.85</v>
      </c>
      <c r="PF65" s="771">
        <v>1.69</v>
      </c>
      <c r="PG65" s="771">
        <v>1.68</v>
      </c>
      <c r="PH65" s="771">
        <v>2</v>
      </c>
      <c r="PI65" s="771">
        <v>2</v>
      </c>
      <c r="PJ65" s="771">
        <v>2.09</v>
      </c>
      <c r="PK65" s="771">
        <v>2.09</v>
      </c>
      <c r="PL65" s="771">
        <v>2.09</v>
      </c>
      <c r="PM65" s="771">
        <v>2.09</v>
      </c>
      <c r="PN65" s="771">
        <v>2.2000000000000002</v>
      </c>
      <c r="PO65" s="771">
        <v>2.2000000000000002</v>
      </c>
      <c r="PP65" s="771">
        <v>2.2000000000000002</v>
      </c>
      <c r="PQ65" s="771">
        <v>2.21</v>
      </c>
      <c r="PR65" s="771">
        <v>2.2599999999999998</v>
      </c>
      <c r="PS65" s="771">
        <v>2.2599999999999998</v>
      </c>
      <c r="PT65" s="771">
        <v>2.2599999999999998</v>
      </c>
      <c r="PU65" s="771">
        <v>2.2999999999999998</v>
      </c>
      <c r="PV65" s="771">
        <v>2.61</v>
      </c>
      <c r="PW65" s="771">
        <v>2.61</v>
      </c>
      <c r="PX65" s="771">
        <v>2.62</v>
      </c>
      <c r="PY65" s="771">
        <v>2.48</v>
      </c>
      <c r="PZ65" s="771">
        <v>2.5099999999999998</v>
      </c>
      <c r="QA65" s="771">
        <v>1.73</v>
      </c>
      <c r="QB65" s="771">
        <v>1.83</v>
      </c>
      <c r="QC65" s="771">
        <v>1.97</v>
      </c>
      <c r="QD65" s="771">
        <v>2.9</v>
      </c>
      <c r="QE65" s="771">
        <v>2.82</v>
      </c>
      <c r="QF65" s="771">
        <v>2.69</v>
      </c>
      <c r="QG65" s="771">
        <v>2.7</v>
      </c>
      <c r="QH65" s="771">
        <v>2.4900000000000002</v>
      </c>
      <c r="QI65" s="771">
        <v>2.4900000000000002</v>
      </c>
      <c r="QJ65" s="771">
        <v>2.4900000000000002</v>
      </c>
      <c r="QK65" s="771">
        <v>2.4900000000000002</v>
      </c>
      <c r="QL65" s="771">
        <v>2.4900000000000002</v>
      </c>
      <c r="QM65" s="771">
        <v>2.5</v>
      </c>
      <c r="QN65" s="771">
        <v>2.5</v>
      </c>
      <c r="QO65" s="771">
        <v>2.5</v>
      </c>
      <c r="QP65" s="771">
        <v>2.2200000000000002</v>
      </c>
      <c r="QQ65" s="771">
        <v>2.23</v>
      </c>
      <c r="QR65" s="771">
        <v>2.23</v>
      </c>
      <c r="QS65" s="771">
        <v>2.2400000000000002</v>
      </c>
      <c r="QT65" s="771">
        <v>2.25</v>
      </c>
      <c r="QU65" s="771">
        <v>2.2599999999999998</v>
      </c>
      <c r="QV65" s="771">
        <v>2.2599999999999998</v>
      </c>
      <c r="QW65" s="771">
        <v>2.11</v>
      </c>
      <c r="QX65" s="771">
        <v>2.11</v>
      </c>
      <c r="QY65" s="771">
        <v>2.12</v>
      </c>
      <c r="QZ65" s="771">
        <v>2.12</v>
      </c>
      <c r="RA65" s="771">
        <v>2.13</v>
      </c>
      <c r="RB65" s="771">
        <v>1.82</v>
      </c>
      <c r="RC65" s="771">
        <v>1.82</v>
      </c>
      <c r="RD65" s="771">
        <v>1.84</v>
      </c>
      <c r="RE65" s="771">
        <v>1.85</v>
      </c>
      <c r="RF65" s="771">
        <v>1.69</v>
      </c>
      <c r="RG65" s="771">
        <v>1.68</v>
      </c>
      <c r="RH65" s="771">
        <v>2</v>
      </c>
      <c r="RI65" s="771">
        <v>2</v>
      </c>
      <c r="RJ65" s="771">
        <v>2.09</v>
      </c>
      <c r="RK65" s="771">
        <v>2.09</v>
      </c>
      <c r="RL65" s="771">
        <v>2.09</v>
      </c>
      <c r="RM65" s="771">
        <v>2.09</v>
      </c>
      <c r="RN65" s="771">
        <v>2.2000000000000002</v>
      </c>
      <c r="RO65" s="771">
        <v>2.2000000000000002</v>
      </c>
      <c r="RP65" s="771">
        <v>2.2000000000000002</v>
      </c>
      <c r="RQ65" s="771">
        <v>2.21</v>
      </c>
      <c r="RR65" s="771">
        <v>2.2599999999999998</v>
      </c>
      <c r="RS65" s="771">
        <v>2.2599999999999998</v>
      </c>
      <c r="RT65" s="771">
        <v>2.2599999999999998</v>
      </c>
      <c r="RU65" s="771">
        <v>2.2999999999999998</v>
      </c>
      <c r="RV65" s="771">
        <v>2.61</v>
      </c>
      <c r="RW65" s="771">
        <v>2.61</v>
      </c>
      <c r="RX65" s="771">
        <v>2.62</v>
      </c>
      <c r="RY65" s="771">
        <v>2.48</v>
      </c>
      <c r="RZ65" s="771">
        <v>2.5099999999999998</v>
      </c>
      <c r="SA65" s="771">
        <v>1.73</v>
      </c>
      <c r="SB65" s="771">
        <v>1.83</v>
      </c>
      <c r="SC65" s="771">
        <v>1.97</v>
      </c>
      <c r="SD65" s="771">
        <v>2.9</v>
      </c>
      <c r="SE65" s="771">
        <v>2.82</v>
      </c>
      <c r="SF65" s="771">
        <v>2.69</v>
      </c>
      <c r="SG65" s="771">
        <v>2.7</v>
      </c>
      <c r="SH65" s="771">
        <v>2.4900000000000002</v>
      </c>
      <c r="SI65" s="772">
        <v>2.4900000000000002</v>
      </c>
      <c r="SJ65" s="460">
        <f t="shared" si="33"/>
        <v>2.4900000000000002</v>
      </c>
      <c r="SK65" s="441"/>
      <c r="SL65" s="429"/>
      <c r="SM65" s="429"/>
      <c r="SN65" s="429"/>
    </row>
    <row r="66" spans="1:508" outlineLevel="2" collapsed="1" x14ac:dyDescent="0.3">
      <c r="A66" s="429"/>
      <c r="B66" s="438"/>
      <c r="C66" s="647">
        <f>INT($C$40)+2</f>
        <v>3</v>
      </c>
      <c r="D66" s="460"/>
      <c r="E66" s="518"/>
      <c r="F66" s="518"/>
      <c r="G66" s="460"/>
      <c r="H66" s="465" t="s">
        <v>1017</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hidden="1" outlineLevel="3" x14ac:dyDescent="0.3">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hidden="1" outlineLevel="3" x14ac:dyDescent="0.3">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collapsed="1" x14ac:dyDescent="0.3">
      <c r="A69" s="429"/>
      <c r="B69" s="438"/>
      <c r="C69" s="647">
        <f>INT($C$40)+2</f>
        <v>3</v>
      </c>
      <c r="D69" s="460"/>
      <c r="E69" s="518"/>
      <c r="F69" s="518"/>
      <c r="G69" s="460"/>
      <c r="H69" s="465" t="s">
        <v>1018</v>
      </c>
      <c r="I69" s="481" t="s">
        <v>844</v>
      </c>
      <c r="J69" s="481">
        <f t="shared" ref="J69" si="34">J66+1</f>
        <v>3</v>
      </c>
      <c r="K69" s="764">
        <v>1.68</v>
      </c>
      <c r="L69" s="765">
        <v>1.69</v>
      </c>
      <c r="M69" s="765">
        <v>1.7</v>
      </c>
      <c r="N69" s="765">
        <v>2.1</v>
      </c>
      <c r="O69" s="765">
        <v>2.1</v>
      </c>
      <c r="P69" s="765">
        <v>2.1</v>
      </c>
      <c r="Q69" s="765">
        <v>1.96</v>
      </c>
      <c r="R69" s="765">
        <v>1.77</v>
      </c>
      <c r="S69" s="765">
        <v>1.78</v>
      </c>
      <c r="T69" s="765">
        <v>1.8</v>
      </c>
      <c r="U69" s="765">
        <v>2.06</v>
      </c>
      <c r="V69" s="765">
        <v>2.06</v>
      </c>
      <c r="W69" s="765">
        <v>2.06</v>
      </c>
      <c r="X69" s="765">
        <v>2.06</v>
      </c>
      <c r="Y69" s="765">
        <v>2.0499999999999998</v>
      </c>
      <c r="Z69" s="765">
        <v>2.0699999999999998</v>
      </c>
      <c r="AA69" s="765">
        <v>0.56000000000000005</v>
      </c>
      <c r="AB69" s="765">
        <v>0.56999999999999995</v>
      </c>
      <c r="AC69" s="765">
        <v>1.03</v>
      </c>
      <c r="AD69" s="765">
        <v>1.51</v>
      </c>
      <c r="AE69" s="765">
        <v>1.51</v>
      </c>
      <c r="AF69" s="765">
        <v>1.51</v>
      </c>
      <c r="AG69" s="765">
        <v>1.52</v>
      </c>
      <c r="AH69" s="765">
        <v>2.4700000000000002</v>
      </c>
      <c r="AI69" s="765">
        <v>2.4700000000000002</v>
      </c>
      <c r="AJ69" s="765">
        <v>2.48</v>
      </c>
      <c r="AK69" s="765">
        <v>2.48</v>
      </c>
      <c r="AL69" s="765">
        <v>2.48</v>
      </c>
      <c r="AM69" s="765">
        <v>2.4900000000000002</v>
      </c>
      <c r="AN69" s="765">
        <v>2.4900000000000002</v>
      </c>
      <c r="AO69" s="765">
        <v>2.4</v>
      </c>
      <c r="AP69" s="765">
        <v>1.9</v>
      </c>
      <c r="AQ69" s="765">
        <v>1.92</v>
      </c>
      <c r="AR69" s="765">
        <v>1.86</v>
      </c>
      <c r="AS69" s="765">
        <v>1.87</v>
      </c>
      <c r="AT69" s="765">
        <v>1.88</v>
      </c>
      <c r="AU69" s="765">
        <v>1.89</v>
      </c>
      <c r="AV69" s="765">
        <v>1.99</v>
      </c>
      <c r="AW69" s="765">
        <v>2.02</v>
      </c>
      <c r="AX69" s="765">
        <v>2.02</v>
      </c>
      <c r="AY69" s="765">
        <v>2.02</v>
      </c>
      <c r="AZ69" s="765">
        <v>2.0299999999999998</v>
      </c>
      <c r="BA69" s="765">
        <v>2.0299999999999998</v>
      </c>
      <c r="BB69" s="765">
        <v>1.8</v>
      </c>
      <c r="BC69" s="765">
        <v>1.8</v>
      </c>
      <c r="BD69" s="765">
        <v>1.82</v>
      </c>
      <c r="BE69" s="765">
        <v>1.82</v>
      </c>
      <c r="BF69" s="765">
        <v>1.64</v>
      </c>
      <c r="BG69" s="765">
        <v>1.64</v>
      </c>
      <c r="BH69" s="765">
        <v>1.65</v>
      </c>
      <c r="BI69" s="765">
        <v>1.65</v>
      </c>
      <c r="BJ69" s="765">
        <v>1.68</v>
      </c>
      <c r="BK69" s="765">
        <v>1.68</v>
      </c>
      <c r="BL69" s="765">
        <v>1.69</v>
      </c>
      <c r="BM69" s="765">
        <v>1.7</v>
      </c>
      <c r="BN69" s="765">
        <v>2.1</v>
      </c>
      <c r="BO69" s="765">
        <v>2.1</v>
      </c>
      <c r="BP69" s="765">
        <v>2.1</v>
      </c>
      <c r="BQ69" s="765">
        <v>1.96</v>
      </c>
      <c r="BR69" s="765">
        <v>1.77</v>
      </c>
      <c r="BS69" s="765">
        <v>1.78</v>
      </c>
      <c r="BT69" s="765">
        <v>1.8</v>
      </c>
      <c r="BU69" s="765">
        <v>2.06</v>
      </c>
      <c r="BV69" s="765">
        <v>2.06</v>
      </c>
      <c r="BW69" s="765">
        <v>2.06</v>
      </c>
      <c r="BX69" s="765">
        <v>2.06</v>
      </c>
      <c r="BY69" s="765">
        <v>2.0499999999999998</v>
      </c>
      <c r="BZ69" s="765">
        <v>2.0699999999999998</v>
      </c>
      <c r="CA69" s="765">
        <v>0.56000000000000005</v>
      </c>
      <c r="CB69" s="765">
        <v>0.56999999999999995</v>
      </c>
      <c r="CC69" s="765">
        <v>1.03</v>
      </c>
      <c r="CD69" s="765">
        <v>1.51</v>
      </c>
      <c r="CE69" s="765">
        <v>1.51</v>
      </c>
      <c r="CF69" s="765">
        <v>1.51</v>
      </c>
      <c r="CG69" s="765">
        <v>1.52</v>
      </c>
      <c r="CH69" s="765">
        <v>2.4700000000000002</v>
      </c>
      <c r="CI69" s="765">
        <v>2.4700000000000002</v>
      </c>
      <c r="CJ69" s="765">
        <v>2.48</v>
      </c>
      <c r="CK69" s="765">
        <v>2.48</v>
      </c>
      <c r="CL69" s="765">
        <v>2.48</v>
      </c>
      <c r="CM69" s="765">
        <v>2.4900000000000002</v>
      </c>
      <c r="CN69" s="765">
        <v>2.4900000000000002</v>
      </c>
      <c r="CO69" s="765">
        <v>2.4</v>
      </c>
      <c r="CP69" s="765">
        <v>1.9</v>
      </c>
      <c r="CQ69" s="765">
        <v>1.92</v>
      </c>
      <c r="CR69" s="765">
        <v>1.86</v>
      </c>
      <c r="CS69" s="765">
        <v>1.87</v>
      </c>
      <c r="CT69" s="765">
        <v>1.88</v>
      </c>
      <c r="CU69" s="765">
        <v>1.89</v>
      </c>
      <c r="CV69" s="765">
        <v>1.89</v>
      </c>
      <c r="CW69" s="765">
        <v>2.02</v>
      </c>
      <c r="CX69" s="765">
        <v>2.0299999999999998</v>
      </c>
      <c r="CY69" s="765">
        <v>2.0299999999999998</v>
      </c>
      <c r="CZ69" s="765">
        <v>2.04</v>
      </c>
      <c r="DA69" s="765">
        <v>2.04</v>
      </c>
      <c r="DB69" s="765">
        <v>1.63</v>
      </c>
      <c r="DC69" s="765">
        <v>1.64</v>
      </c>
      <c r="DD69" s="765">
        <v>1.64</v>
      </c>
      <c r="DE69" s="765">
        <v>1.65</v>
      </c>
      <c r="DF69" s="765">
        <v>1.43</v>
      </c>
      <c r="DG69" s="765">
        <v>1.43</v>
      </c>
      <c r="DH69" s="765">
        <v>1.44</v>
      </c>
      <c r="DI69" s="765">
        <v>1.44</v>
      </c>
      <c r="DJ69" s="765">
        <v>1.41</v>
      </c>
      <c r="DK69" s="765">
        <v>1.42</v>
      </c>
      <c r="DL69" s="765">
        <v>1.42</v>
      </c>
      <c r="DM69" s="765">
        <v>2</v>
      </c>
      <c r="DN69" s="765">
        <v>1.97</v>
      </c>
      <c r="DO69" s="765">
        <v>1.98</v>
      </c>
      <c r="DP69" s="765">
        <v>2</v>
      </c>
      <c r="DQ69" s="765">
        <v>2.0099999999999998</v>
      </c>
      <c r="DR69" s="765">
        <v>2.0499999999999998</v>
      </c>
      <c r="DS69" s="765">
        <v>2.0499999999999998</v>
      </c>
      <c r="DT69" s="765">
        <v>2.0499999999999998</v>
      </c>
      <c r="DU69" s="765">
        <v>2.2000000000000002</v>
      </c>
      <c r="DV69" s="765">
        <v>2.2000000000000002</v>
      </c>
      <c r="DW69" s="765">
        <v>2.2000000000000002</v>
      </c>
      <c r="DX69" s="765">
        <v>2.17</v>
      </c>
      <c r="DY69" s="765">
        <v>2.12</v>
      </c>
      <c r="DZ69" s="765">
        <v>2.12</v>
      </c>
      <c r="EA69" s="765">
        <v>0.56000000000000005</v>
      </c>
      <c r="EB69" s="765">
        <v>0.56999999999999995</v>
      </c>
      <c r="EC69" s="765">
        <v>1.03</v>
      </c>
      <c r="ED69" s="765">
        <v>2.16</v>
      </c>
      <c r="EE69" s="765">
        <v>2.16</v>
      </c>
      <c r="EF69" s="765">
        <v>2.1800000000000002</v>
      </c>
      <c r="EG69" s="765">
        <v>2.1800000000000002</v>
      </c>
      <c r="EH69" s="765">
        <v>2.63</v>
      </c>
      <c r="EI69" s="765">
        <v>2.63</v>
      </c>
      <c r="EJ69" s="765">
        <v>2.63</v>
      </c>
      <c r="EK69" s="765">
        <v>2.52</v>
      </c>
      <c r="EL69" s="765">
        <v>2.52</v>
      </c>
      <c r="EM69" s="765">
        <v>2.4900000000000002</v>
      </c>
      <c r="EN69" s="765">
        <v>2.4900000000000002</v>
      </c>
      <c r="EO69" s="765">
        <v>2.5</v>
      </c>
      <c r="EP69" s="765">
        <v>2.19</v>
      </c>
      <c r="EQ69" s="765">
        <v>2.2000000000000002</v>
      </c>
      <c r="ER69" s="765">
        <v>2.21</v>
      </c>
      <c r="ES69" s="765">
        <v>2.21</v>
      </c>
      <c r="ET69" s="765">
        <v>2.2200000000000002</v>
      </c>
      <c r="EU69" s="765">
        <v>2.23</v>
      </c>
      <c r="EV69" s="765">
        <v>2.23</v>
      </c>
      <c r="EW69" s="765">
        <v>2.1</v>
      </c>
      <c r="EX69" s="765">
        <v>2.1</v>
      </c>
      <c r="EY69" s="765">
        <v>2.11</v>
      </c>
      <c r="EZ69" s="765">
        <v>2.11</v>
      </c>
      <c r="FA69" s="765">
        <v>2.11</v>
      </c>
      <c r="FB69" s="765">
        <v>1.71</v>
      </c>
      <c r="FC69" s="765">
        <v>1.71</v>
      </c>
      <c r="FD69" s="765">
        <v>1.72</v>
      </c>
      <c r="FE69" s="765">
        <v>1.72</v>
      </c>
      <c r="FF69" s="765">
        <v>1.42</v>
      </c>
      <c r="FG69" s="765">
        <v>1.42</v>
      </c>
      <c r="FH69" s="765">
        <v>1.43</v>
      </c>
      <c r="FI69" s="765">
        <v>1.43</v>
      </c>
      <c r="FJ69" s="765">
        <v>1.4</v>
      </c>
      <c r="FK69" s="765">
        <v>1.4</v>
      </c>
      <c r="FL69" s="765">
        <v>1.4</v>
      </c>
      <c r="FM69" s="765">
        <v>1.8</v>
      </c>
      <c r="FN69" s="765">
        <v>2.0699999999999998</v>
      </c>
      <c r="FO69" s="765">
        <v>2.0699999999999998</v>
      </c>
      <c r="FP69" s="765">
        <v>2.0699999999999998</v>
      </c>
      <c r="FQ69" s="765">
        <v>2.08</v>
      </c>
      <c r="FR69" s="765">
        <v>2.1</v>
      </c>
      <c r="FS69" s="765">
        <v>2.1</v>
      </c>
      <c r="FT69" s="765">
        <v>2.1</v>
      </c>
      <c r="FU69" s="765">
        <v>2.15</v>
      </c>
      <c r="FV69" s="765">
        <v>2.15</v>
      </c>
      <c r="FW69" s="765">
        <v>2.15</v>
      </c>
      <c r="FX69" s="765">
        <v>2.17</v>
      </c>
      <c r="FY69" s="765">
        <v>2.16</v>
      </c>
      <c r="FZ69" s="765">
        <v>2.16</v>
      </c>
      <c r="GA69" s="765">
        <v>0.45</v>
      </c>
      <c r="GB69" s="765">
        <v>0.47</v>
      </c>
      <c r="GC69" s="765">
        <v>0.47</v>
      </c>
      <c r="GD69" s="765">
        <v>2.1800000000000002</v>
      </c>
      <c r="GE69" s="765">
        <v>2.2599999999999998</v>
      </c>
      <c r="GF69" s="765">
        <v>2.2599999999999998</v>
      </c>
      <c r="GG69" s="765">
        <v>2.2599999999999998</v>
      </c>
      <c r="GH69" s="765">
        <v>2.59</v>
      </c>
      <c r="GI69" s="765">
        <v>2.6</v>
      </c>
      <c r="GJ69" s="765">
        <v>2.6</v>
      </c>
      <c r="GK69" s="765">
        <v>2.52</v>
      </c>
      <c r="GL69" s="765">
        <v>2.52</v>
      </c>
      <c r="GM69" s="765">
        <v>2.4900000000000002</v>
      </c>
      <c r="GN69" s="765">
        <v>2.4900000000000002</v>
      </c>
      <c r="GO69" s="765">
        <v>2.4900000000000002</v>
      </c>
      <c r="GP69" s="765">
        <v>2.19</v>
      </c>
      <c r="GQ69" s="765">
        <v>2.2000000000000002</v>
      </c>
      <c r="GR69" s="765">
        <v>2.21</v>
      </c>
      <c r="GS69" s="765">
        <v>2.21</v>
      </c>
      <c r="GT69" s="765">
        <v>2.2200000000000002</v>
      </c>
      <c r="GU69" s="765">
        <v>2.23</v>
      </c>
      <c r="GV69" s="765">
        <v>2.23</v>
      </c>
      <c r="GW69" s="765">
        <v>2.1</v>
      </c>
      <c r="GX69" s="765">
        <v>2.1</v>
      </c>
      <c r="GY69" s="765">
        <v>2.1</v>
      </c>
      <c r="GZ69" s="765">
        <v>2.11</v>
      </c>
      <c r="HA69" s="765">
        <v>2.11</v>
      </c>
      <c r="HB69" s="765">
        <v>1.7</v>
      </c>
      <c r="HC69" s="765">
        <v>1.7</v>
      </c>
      <c r="HD69" s="765">
        <v>1.7</v>
      </c>
      <c r="HE69" s="765">
        <v>1.72</v>
      </c>
      <c r="HF69" s="765">
        <v>1.41</v>
      </c>
      <c r="HG69" s="765">
        <v>1.41</v>
      </c>
      <c r="HH69" s="765">
        <v>1.43</v>
      </c>
      <c r="HI69" s="765">
        <v>1.43</v>
      </c>
      <c r="HJ69" s="765">
        <v>1.38</v>
      </c>
      <c r="HK69" s="765">
        <v>1.39</v>
      </c>
      <c r="HL69" s="765">
        <v>1.4</v>
      </c>
      <c r="HM69" s="765">
        <v>1.8</v>
      </c>
      <c r="HN69" s="765">
        <v>2.0699999999999998</v>
      </c>
      <c r="HO69" s="765">
        <v>2.0699999999999998</v>
      </c>
      <c r="HP69" s="765">
        <v>2.0699999999999998</v>
      </c>
      <c r="HQ69" s="765">
        <v>2.0699999999999998</v>
      </c>
      <c r="HR69" s="765">
        <v>2.1</v>
      </c>
      <c r="HS69" s="765">
        <v>2.1</v>
      </c>
      <c r="HT69" s="765">
        <v>2.1</v>
      </c>
      <c r="HU69" s="765">
        <v>2.15</v>
      </c>
      <c r="HV69" s="765">
        <v>2.15</v>
      </c>
      <c r="HW69" s="765">
        <v>2.15</v>
      </c>
      <c r="HX69" s="765">
        <v>2.15</v>
      </c>
      <c r="HY69" s="765">
        <v>2.16</v>
      </c>
      <c r="HZ69" s="765">
        <v>2.16</v>
      </c>
      <c r="IA69" s="765">
        <v>0.34</v>
      </c>
      <c r="IB69" s="765">
        <v>0.34</v>
      </c>
      <c r="IC69" s="765">
        <v>0.36</v>
      </c>
      <c r="ID69" s="765">
        <v>2.0699999999999998</v>
      </c>
      <c r="IE69" s="765">
        <v>2.1800000000000002</v>
      </c>
      <c r="IF69" s="765">
        <v>2.1800000000000002</v>
      </c>
      <c r="IG69" s="765">
        <v>2.1800000000000002</v>
      </c>
      <c r="IH69" s="765">
        <v>2.6</v>
      </c>
      <c r="II69" s="765">
        <v>2.6</v>
      </c>
      <c r="IJ69" s="765">
        <v>2.6</v>
      </c>
      <c r="IK69" s="765">
        <v>2.52</v>
      </c>
      <c r="IL69" s="765">
        <v>2.52</v>
      </c>
      <c r="IM69" s="765">
        <v>2.4900000000000002</v>
      </c>
      <c r="IN69" s="765">
        <v>2.4900000000000002</v>
      </c>
      <c r="IO69" s="765">
        <v>2.4900000000000002</v>
      </c>
      <c r="IP69" s="765">
        <v>2.19</v>
      </c>
      <c r="IQ69" s="765">
        <v>2.2000000000000002</v>
      </c>
      <c r="IR69" s="765">
        <v>2.2000000000000002</v>
      </c>
      <c r="IS69" s="765">
        <v>2.21</v>
      </c>
      <c r="IT69" s="765">
        <v>2.2200000000000002</v>
      </c>
      <c r="IU69" s="765">
        <v>2.2200000000000002</v>
      </c>
      <c r="IV69" s="765">
        <v>2.23</v>
      </c>
      <c r="IW69" s="765">
        <v>2.1</v>
      </c>
      <c r="IX69" s="765">
        <v>2.1</v>
      </c>
      <c r="IY69" s="765">
        <v>2.1</v>
      </c>
      <c r="IZ69" s="765">
        <v>2.11</v>
      </c>
      <c r="JA69" s="765">
        <v>2.11</v>
      </c>
      <c r="JB69" s="765">
        <v>1.7</v>
      </c>
      <c r="JC69" s="765">
        <v>1.7</v>
      </c>
      <c r="JD69" s="765">
        <v>1.7</v>
      </c>
      <c r="JE69" s="765">
        <v>1.71</v>
      </c>
      <c r="JF69" s="765">
        <v>1.41</v>
      </c>
      <c r="JG69" s="765">
        <v>1.41</v>
      </c>
      <c r="JH69" s="765">
        <v>1.42</v>
      </c>
      <c r="JI69" s="765">
        <v>1.43</v>
      </c>
      <c r="JJ69" s="765">
        <v>1.38</v>
      </c>
      <c r="JK69" s="765">
        <v>1.39</v>
      </c>
      <c r="JL69" s="765">
        <v>1.39</v>
      </c>
      <c r="JM69" s="765">
        <v>1.8</v>
      </c>
      <c r="JN69" s="765">
        <v>2.06</v>
      </c>
      <c r="JO69" s="765">
        <v>2.0699999999999998</v>
      </c>
      <c r="JP69" s="765">
        <v>2.0699999999999998</v>
      </c>
      <c r="JQ69" s="765">
        <v>2.0699999999999998</v>
      </c>
      <c r="JR69" s="765">
        <v>2.1</v>
      </c>
      <c r="JS69" s="765">
        <v>2.1</v>
      </c>
      <c r="JT69" s="765">
        <v>2.1</v>
      </c>
      <c r="JU69" s="765">
        <v>2.15</v>
      </c>
      <c r="JV69" s="765">
        <v>2.15</v>
      </c>
      <c r="JW69" s="765">
        <v>2.15</v>
      </c>
      <c r="JX69" s="765">
        <v>2.15</v>
      </c>
      <c r="JY69" s="765">
        <v>2.16</v>
      </c>
      <c r="JZ69" s="765">
        <v>2.16</v>
      </c>
      <c r="KA69" s="765">
        <v>0.24</v>
      </c>
      <c r="KB69" s="765">
        <v>0.25</v>
      </c>
      <c r="KC69" s="765">
        <v>0.26</v>
      </c>
      <c r="KD69" s="765">
        <v>1.84</v>
      </c>
      <c r="KE69" s="765">
        <v>2.0699999999999998</v>
      </c>
      <c r="KF69" s="765">
        <v>2.09</v>
      </c>
      <c r="KG69" s="765">
        <v>2.09</v>
      </c>
      <c r="KH69" s="765">
        <v>2.6</v>
      </c>
      <c r="KI69" s="765">
        <v>2.61</v>
      </c>
      <c r="KJ69" s="765">
        <v>2.61</v>
      </c>
      <c r="KK69" s="765">
        <v>2.52</v>
      </c>
      <c r="KL69" s="765">
        <v>2.52</v>
      </c>
      <c r="KM69" s="765">
        <v>2.4900000000000002</v>
      </c>
      <c r="KN69" s="765">
        <v>2.4900000000000002</v>
      </c>
      <c r="KO69" s="765">
        <v>2.4900000000000002</v>
      </c>
      <c r="KP69" s="765">
        <v>2.1800000000000002</v>
      </c>
      <c r="KQ69" s="765">
        <v>2.19</v>
      </c>
      <c r="KR69" s="765">
        <v>2.2000000000000002</v>
      </c>
      <c r="KS69" s="765">
        <v>2.2000000000000002</v>
      </c>
      <c r="KT69" s="765">
        <v>2.21</v>
      </c>
      <c r="KU69" s="765">
        <v>2.2200000000000002</v>
      </c>
      <c r="KV69" s="765">
        <v>2.2200000000000002</v>
      </c>
      <c r="KW69" s="765">
        <v>2.09</v>
      </c>
      <c r="KX69" s="765">
        <v>2.1</v>
      </c>
      <c r="KY69" s="765">
        <v>2.1</v>
      </c>
      <c r="KZ69" s="765">
        <v>2.1</v>
      </c>
      <c r="LA69" s="765">
        <v>2.11</v>
      </c>
      <c r="LB69" s="765">
        <v>1.69</v>
      </c>
      <c r="LC69" s="765">
        <v>1.7</v>
      </c>
      <c r="LD69" s="765">
        <v>1.7</v>
      </c>
      <c r="LE69" s="765">
        <v>1.7</v>
      </c>
      <c r="LF69" s="765">
        <v>1.41</v>
      </c>
      <c r="LG69" s="765">
        <v>1.41</v>
      </c>
      <c r="LH69" s="765">
        <v>1.41</v>
      </c>
      <c r="LI69" s="765">
        <v>1.42</v>
      </c>
      <c r="LJ69" s="765">
        <v>1.38</v>
      </c>
      <c r="LK69" s="765">
        <v>1.38</v>
      </c>
      <c r="LL69" s="765">
        <v>1.39</v>
      </c>
      <c r="LM69" s="765">
        <v>1.8</v>
      </c>
      <c r="LN69" s="765">
        <v>2.0699999999999998</v>
      </c>
      <c r="LO69" s="765">
        <v>2.0699999999999998</v>
      </c>
      <c r="LP69" s="765">
        <v>2.0699999999999998</v>
      </c>
      <c r="LQ69" s="765">
        <v>2.0699999999999998</v>
      </c>
      <c r="LR69" s="765">
        <v>2.1</v>
      </c>
      <c r="LS69" s="765">
        <v>2.1</v>
      </c>
      <c r="LT69" s="765">
        <v>2.1</v>
      </c>
      <c r="LU69" s="765">
        <v>2.15</v>
      </c>
      <c r="LV69" s="765">
        <v>2.15</v>
      </c>
      <c r="LW69" s="765">
        <v>2.15</v>
      </c>
      <c r="LX69" s="765">
        <v>2.15</v>
      </c>
      <c r="LY69" s="765">
        <v>2.15</v>
      </c>
      <c r="LZ69" s="765">
        <v>2.16</v>
      </c>
      <c r="MA69" s="765">
        <v>0.46</v>
      </c>
      <c r="MB69" s="765">
        <v>0.47</v>
      </c>
      <c r="MC69" s="765">
        <v>0.48</v>
      </c>
      <c r="MD69" s="765">
        <v>2.17</v>
      </c>
      <c r="ME69" s="765">
        <v>2.25</v>
      </c>
      <c r="MF69" s="765">
        <v>2.25</v>
      </c>
      <c r="MG69" s="765">
        <v>2.2599999999999998</v>
      </c>
      <c r="MH69" s="765">
        <v>2.58</v>
      </c>
      <c r="MI69" s="765">
        <v>2.58</v>
      </c>
      <c r="MJ69" s="765">
        <v>2.59</v>
      </c>
      <c r="MK69" s="765">
        <v>2.56</v>
      </c>
      <c r="ML69" s="765">
        <v>2.57</v>
      </c>
      <c r="MM69" s="765">
        <v>2.48</v>
      </c>
      <c r="MN69" s="765">
        <v>2.48</v>
      </c>
      <c r="MO69" s="765">
        <v>2.4900000000000002</v>
      </c>
      <c r="MP69" s="765">
        <v>2.17</v>
      </c>
      <c r="MQ69" s="765">
        <v>2.1800000000000002</v>
      </c>
      <c r="MR69" s="765">
        <v>2.1800000000000002</v>
      </c>
      <c r="MS69" s="765">
        <v>2.19</v>
      </c>
      <c r="MT69" s="765">
        <v>2.2000000000000002</v>
      </c>
      <c r="MU69" s="765">
        <v>2.2000000000000002</v>
      </c>
      <c r="MV69" s="765">
        <v>2.21</v>
      </c>
      <c r="MW69" s="765">
        <v>2.09</v>
      </c>
      <c r="MX69" s="765">
        <v>2.09</v>
      </c>
      <c r="MY69" s="765">
        <v>2.09</v>
      </c>
      <c r="MZ69" s="765">
        <v>2.1</v>
      </c>
      <c r="NA69" s="765">
        <v>2.1</v>
      </c>
      <c r="NB69" s="765">
        <v>1.68</v>
      </c>
      <c r="NC69" s="765">
        <v>1.69</v>
      </c>
      <c r="ND69" s="765">
        <v>1.7</v>
      </c>
      <c r="NE69" s="765">
        <v>1.7</v>
      </c>
      <c r="NF69" s="765">
        <v>1.41</v>
      </c>
      <c r="NG69" s="765">
        <v>1.41</v>
      </c>
      <c r="NH69" s="765">
        <v>1.41</v>
      </c>
      <c r="NI69" s="765">
        <v>1.41</v>
      </c>
      <c r="NJ69" s="765">
        <v>1.38</v>
      </c>
      <c r="NK69" s="765">
        <v>1.38</v>
      </c>
      <c r="NL69" s="765">
        <v>1.38</v>
      </c>
      <c r="NM69" s="765">
        <v>1.38</v>
      </c>
      <c r="NN69" s="765">
        <v>2.0699999999999998</v>
      </c>
      <c r="NO69" s="765">
        <v>2.0699999999999998</v>
      </c>
      <c r="NP69" s="765">
        <v>2.0699999999999998</v>
      </c>
      <c r="NQ69" s="765">
        <v>2.0699999999999998</v>
      </c>
      <c r="NR69" s="765">
        <v>2.1</v>
      </c>
      <c r="NS69" s="765">
        <v>2.1</v>
      </c>
      <c r="NT69" s="765">
        <v>2.1</v>
      </c>
      <c r="NU69" s="765">
        <v>2.15</v>
      </c>
      <c r="NV69" s="765">
        <v>2.15</v>
      </c>
      <c r="NW69" s="765">
        <v>2.15</v>
      </c>
      <c r="NX69" s="765">
        <v>2.15</v>
      </c>
      <c r="NY69" s="765">
        <v>2.15</v>
      </c>
      <c r="NZ69" s="765">
        <v>2.16</v>
      </c>
      <c r="OA69" s="765">
        <v>0.46</v>
      </c>
      <c r="OB69" s="765">
        <v>0.47</v>
      </c>
      <c r="OC69" s="765">
        <v>0.48</v>
      </c>
      <c r="OD69" s="765">
        <v>2.17</v>
      </c>
      <c r="OE69" s="765">
        <v>2.25</v>
      </c>
      <c r="OF69" s="765">
        <v>2.25</v>
      </c>
      <c r="OG69" s="765">
        <v>2.2599999999999998</v>
      </c>
      <c r="OH69" s="765">
        <v>2.58</v>
      </c>
      <c r="OI69" s="765">
        <v>2.58</v>
      </c>
      <c r="OJ69" s="765">
        <v>2.59</v>
      </c>
      <c r="OK69" s="765">
        <v>2.56</v>
      </c>
      <c r="OL69" s="765">
        <v>2.57</v>
      </c>
      <c r="OM69" s="765">
        <v>2.48</v>
      </c>
      <c r="ON69" s="765">
        <v>2.48</v>
      </c>
      <c r="OO69" s="765">
        <v>2.4900000000000002</v>
      </c>
      <c r="OP69" s="765">
        <v>2.17</v>
      </c>
      <c r="OQ69" s="765">
        <v>2.1800000000000002</v>
      </c>
      <c r="OR69" s="765">
        <v>2.1800000000000002</v>
      </c>
      <c r="OS69" s="765">
        <v>2.19</v>
      </c>
      <c r="OT69" s="765">
        <v>2.2000000000000002</v>
      </c>
      <c r="OU69" s="765">
        <v>2.2000000000000002</v>
      </c>
      <c r="OV69" s="765">
        <v>2.21</v>
      </c>
      <c r="OW69" s="765">
        <v>2.09</v>
      </c>
      <c r="OX69" s="765">
        <v>2.09</v>
      </c>
      <c r="OY69" s="765">
        <v>2.09</v>
      </c>
      <c r="OZ69" s="765">
        <v>2.1</v>
      </c>
      <c r="PA69" s="765">
        <v>2.1</v>
      </c>
      <c r="PB69" s="765">
        <v>1.68</v>
      </c>
      <c r="PC69" s="765">
        <v>1.69</v>
      </c>
      <c r="PD69" s="765">
        <v>1.7</v>
      </c>
      <c r="PE69" s="765">
        <v>1.7</v>
      </c>
      <c r="PF69" s="765">
        <v>1.41</v>
      </c>
      <c r="PG69" s="765">
        <v>1.41</v>
      </c>
      <c r="PH69" s="765">
        <v>1.41</v>
      </c>
      <c r="PI69" s="765">
        <v>1.41</v>
      </c>
      <c r="PJ69" s="765">
        <v>1.38</v>
      </c>
      <c r="PK69" s="765">
        <v>1.38</v>
      </c>
      <c r="PL69" s="765">
        <v>1.38</v>
      </c>
      <c r="PM69" s="765">
        <v>1.38</v>
      </c>
      <c r="PN69" s="765">
        <v>2.0699999999999998</v>
      </c>
      <c r="PO69" s="765">
        <v>2.0699999999999998</v>
      </c>
      <c r="PP69" s="765">
        <v>2.0699999999999998</v>
      </c>
      <c r="PQ69" s="765">
        <v>2.0699999999999998</v>
      </c>
      <c r="PR69" s="765">
        <v>2.1</v>
      </c>
      <c r="PS69" s="765">
        <v>2.1</v>
      </c>
      <c r="PT69" s="765">
        <v>2.1</v>
      </c>
      <c r="PU69" s="765">
        <v>2.15</v>
      </c>
      <c r="PV69" s="765">
        <v>2.15</v>
      </c>
      <c r="PW69" s="765">
        <v>2.15</v>
      </c>
      <c r="PX69" s="765">
        <v>2.15</v>
      </c>
      <c r="PY69" s="765">
        <v>2.15</v>
      </c>
      <c r="PZ69" s="765">
        <v>2.16</v>
      </c>
      <c r="QA69" s="765">
        <v>0.46</v>
      </c>
      <c r="QB69" s="765">
        <v>0.47</v>
      </c>
      <c r="QC69" s="765">
        <v>0.48</v>
      </c>
      <c r="QD69" s="765">
        <v>2.17</v>
      </c>
      <c r="QE69" s="765">
        <v>2.25</v>
      </c>
      <c r="QF69" s="765">
        <v>2.25</v>
      </c>
      <c r="QG69" s="765">
        <v>2.2599999999999998</v>
      </c>
      <c r="QH69" s="765">
        <v>2.58</v>
      </c>
      <c r="QI69" s="765">
        <v>2.58</v>
      </c>
      <c r="QJ69" s="765">
        <v>2.59</v>
      </c>
      <c r="QK69" s="765">
        <v>2.56</v>
      </c>
      <c r="QL69" s="765">
        <v>2.57</v>
      </c>
      <c r="QM69" s="765">
        <v>2.48</v>
      </c>
      <c r="QN69" s="765">
        <v>2.48</v>
      </c>
      <c r="QO69" s="765">
        <v>2.4900000000000002</v>
      </c>
      <c r="QP69" s="765">
        <v>2.17</v>
      </c>
      <c r="QQ69" s="765">
        <v>2.1800000000000002</v>
      </c>
      <c r="QR69" s="765">
        <v>2.1800000000000002</v>
      </c>
      <c r="QS69" s="765">
        <v>2.19</v>
      </c>
      <c r="QT69" s="765">
        <v>2.2000000000000002</v>
      </c>
      <c r="QU69" s="765">
        <v>2.2000000000000002</v>
      </c>
      <c r="QV69" s="765">
        <v>2.21</v>
      </c>
      <c r="QW69" s="765">
        <v>2.09</v>
      </c>
      <c r="QX69" s="765">
        <v>2.09</v>
      </c>
      <c r="QY69" s="765">
        <v>2.09</v>
      </c>
      <c r="QZ69" s="765">
        <v>2.1</v>
      </c>
      <c r="RA69" s="765">
        <v>2.1</v>
      </c>
      <c r="RB69" s="765">
        <v>1.68</v>
      </c>
      <c r="RC69" s="765">
        <v>1.69</v>
      </c>
      <c r="RD69" s="765">
        <v>1.7</v>
      </c>
      <c r="RE69" s="765">
        <v>1.7</v>
      </c>
      <c r="RF69" s="765">
        <v>1.41</v>
      </c>
      <c r="RG69" s="765">
        <v>1.41</v>
      </c>
      <c r="RH69" s="765">
        <v>1.41</v>
      </c>
      <c r="RI69" s="765">
        <v>1.41</v>
      </c>
      <c r="RJ69" s="765">
        <v>1.38</v>
      </c>
      <c r="RK69" s="765">
        <v>1.38</v>
      </c>
      <c r="RL69" s="765">
        <v>1.38</v>
      </c>
      <c r="RM69" s="765">
        <v>1.38</v>
      </c>
      <c r="RN69" s="765">
        <v>2.0699999999999998</v>
      </c>
      <c r="RO69" s="765">
        <v>2.0699999999999998</v>
      </c>
      <c r="RP69" s="765">
        <v>2.0699999999999998</v>
      </c>
      <c r="RQ69" s="765">
        <v>2.0699999999999998</v>
      </c>
      <c r="RR69" s="765">
        <v>2.1</v>
      </c>
      <c r="RS69" s="765">
        <v>2.1</v>
      </c>
      <c r="RT69" s="765">
        <v>2.1</v>
      </c>
      <c r="RU69" s="765">
        <v>2.15</v>
      </c>
      <c r="RV69" s="765">
        <v>2.15</v>
      </c>
      <c r="RW69" s="765">
        <v>2.15</v>
      </c>
      <c r="RX69" s="765">
        <v>2.15</v>
      </c>
      <c r="RY69" s="765">
        <v>2.15</v>
      </c>
      <c r="RZ69" s="765">
        <v>2.16</v>
      </c>
      <c r="SA69" s="765">
        <v>0.46</v>
      </c>
      <c r="SB69" s="765">
        <v>0.47</v>
      </c>
      <c r="SC69" s="765">
        <v>0.48</v>
      </c>
      <c r="SD69" s="765">
        <v>2.17</v>
      </c>
      <c r="SE69" s="765">
        <v>2.25</v>
      </c>
      <c r="SF69" s="765">
        <v>2.25</v>
      </c>
      <c r="SG69" s="765">
        <v>2.2599999999999998</v>
      </c>
      <c r="SH69" s="765">
        <v>2.58</v>
      </c>
      <c r="SI69" s="766">
        <v>2.58</v>
      </c>
      <c r="SJ69" s="460">
        <f t="shared" si="33"/>
        <v>2.58</v>
      </c>
      <c r="SK69" s="441"/>
      <c r="SL69" s="429"/>
      <c r="SM69" s="429"/>
      <c r="SN69" s="429"/>
    </row>
    <row r="70" spans="1:508" hidden="1" outlineLevel="3" x14ac:dyDescent="0.3">
      <c r="A70" s="429"/>
      <c r="B70" s="438"/>
      <c r="C70" s="647">
        <f t="shared" si="32"/>
        <v>4</v>
      </c>
      <c r="D70" s="460"/>
      <c r="E70" s="518"/>
      <c r="F70" s="518"/>
      <c r="G70" s="460"/>
      <c r="H70" s="467"/>
      <c r="I70" s="481" t="s">
        <v>233</v>
      </c>
      <c r="J70" s="667"/>
      <c r="K70" s="767">
        <v>1.23</v>
      </c>
      <c r="L70" s="768">
        <v>1.24</v>
      </c>
      <c r="M70" s="768">
        <v>1.24</v>
      </c>
      <c r="N70" s="768">
        <v>1.78</v>
      </c>
      <c r="O70" s="768">
        <v>1.79</v>
      </c>
      <c r="P70" s="768">
        <v>1.79</v>
      </c>
      <c r="Q70" s="768">
        <v>1.36</v>
      </c>
      <c r="R70" s="768">
        <v>1.1200000000000001</v>
      </c>
      <c r="S70" s="768">
        <v>1.1299999999999999</v>
      </c>
      <c r="T70" s="768">
        <v>1.1399999999999999</v>
      </c>
      <c r="U70" s="768">
        <v>1.61</v>
      </c>
      <c r="V70" s="768">
        <v>1.64</v>
      </c>
      <c r="W70" s="768">
        <v>1.66</v>
      </c>
      <c r="X70" s="768">
        <v>1.69</v>
      </c>
      <c r="Y70" s="768">
        <v>1.71</v>
      </c>
      <c r="Z70" s="768">
        <v>1.86</v>
      </c>
      <c r="AA70" s="768">
        <v>0.36</v>
      </c>
      <c r="AB70" s="768">
        <v>0.37</v>
      </c>
      <c r="AC70" s="768">
        <v>0.37</v>
      </c>
      <c r="AD70" s="768">
        <v>1.31</v>
      </c>
      <c r="AE70" s="768">
        <v>1.32</v>
      </c>
      <c r="AF70" s="768">
        <v>1.31</v>
      </c>
      <c r="AG70" s="768">
        <v>1.31</v>
      </c>
      <c r="AH70" s="768">
        <v>2.29</v>
      </c>
      <c r="AI70" s="768">
        <v>2.29</v>
      </c>
      <c r="AJ70" s="768">
        <v>2.29</v>
      </c>
      <c r="AK70" s="768">
        <v>2.29</v>
      </c>
      <c r="AL70" s="768">
        <v>2.2999999999999998</v>
      </c>
      <c r="AM70" s="768">
        <v>2.2999999999999998</v>
      </c>
      <c r="AN70" s="768">
        <v>2.31</v>
      </c>
      <c r="AO70" s="768">
        <v>2.2200000000000002</v>
      </c>
      <c r="AP70" s="768">
        <v>1.73</v>
      </c>
      <c r="AQ70" s="768">
        <v>1.74</v>
      </c>
      <c r="AR70" s="768">
        <v>1.69</v>
      </c>
      <c r="AS70" s="768">
        <v>1.71</v>
      </c>
      <c r="AT70" s="768">
        <v>1.72</v>
      </c>
      <c r="AU70" s="768">
        <v>1.71</v>
      </c>
      <c r="AV70" s="768">
        <v>1.8</v>
      </c>
      <c r="AW70" s="768">
        <v>1.77</v>
      </c>
      <c r="AX70" s="768">
        <v>1.78</v>
      </c>
      <c r="AY70" s="768">
        <v>1.78</v>
      </c>
      <c r="AZ70" s="768">
        <v>1.79</v>
      </c>
      <c r="BA70" s="768">
        <v>1.79</v>
      </c>
      <c r="BB70" s="768">
        <v>1.4</v>
      </c>
      <c r="BC70" s="768">
        <v>1.4</v>
      </c>
      <c r="BD70" s="768">
        <v>1.41</v>
      </c>
      <c r="BE70" s="768">
        <v>1.42</v>
      </c>
      <c r="BF70" s="768">
        <v>1.2</v>
      </c>
      <c r="BG70" s="768">
        <v>1.2</v>
      </c>
      <c r="BH70" s="768">
        <v>1.2</v>
      </c>
      <c r="BI70" s="768">
        <v>1.21</v>
      </c>
      <c r="BJ70" s="768">
        <v>1.22</v>
      </c>
      <c r="BK70" s="768">
        <v>1.23</v>
      </c>
      <c r="BL70" s="768">
        <v>1.24</v>
      </c>
      <c r="BM70" s="768">
        <v>1.24</v>
      </c>
      <c r="BN70" s="768">
        <v>1.78</v>
      </c>
      <c r="BO70" s="768">
        <v>1.79</v>
      </c>
      <c r="BP70" s="768">
        <v>1.79</v>
      </c>
      <c r="BQ70" s="768">
        <v>1.36</v>
      </c>
      <c r="BR70" s="768">
        <v>1.1200000000000001</v>
      </c>
      <c r="BS70" s="768">
        <v>1.1299999999999999</v>
      </c>
      <c r="BT70" s="768">
        <v>1.1399999999999999</v>
      </c>
      <c r="BU70" s="768">
        <v>1.61</v>
      </c>
      <c r="BV70" s="768">
        <v>1.64</v>
      </c>
      <c r="BW70" s="768">
        <v>1.66</v>
      </c>
      <c r="BX70" s="768">
        <v>1.69</v>
      </c>
      <c r="BY70" s="768">
        <v>1.71</v>
      </c>
      <c r="BZ70" s="768">
        <v>1.86</v>
      </c>
      <c r="CA70" s="768">
        <v>0.36</v>
      </c>
      <c r="CB70" s="768">
        <v>0.37</v>
      </c>
      <c r="CC70" s="768">
        <v>0.37</v>
      </c>
      <c r="CD70" s="768">
        <v>1.31</v>
      </c>
      <c r="CE70" s="768">
        <v>1.32</v>
      </c>
      <c r="CF70" s="768">
        <v>1.31</v>
      </c>
      <c r="CG70" s="768">
        <v>1.31</v>
      </c>
      <c r="CH70" s="768">
        <v>2.29</v>
      </c>
      <c r="CI70" s="768">
        <v>2.29</v>
      </c>
      <c r="CJ70" s="768">
        <v>2.29</v>
      </c>
      <c r="CK70" s="768">
        <v>2.29</v>
      </c>
      <c r="CL70" s="768">
        <v>2.2999999999999998</v>
      </c>
      <c r="CM70" s="768">
        <v>2.2999999999999998</v>
      </c>
      <c r="CN70" s="768">
        <v>2.31</v>
      </c>
      <c r="CO70" s="768">
        <v>2.2200000000000002</v>
      </c>
      <c r="CP70" s="768">
        <v>1.73</v>
      </c>
      <c r="CQ70" s="768">
        <v>1.74</v>
      </c>
      <c r="CR70" s="768">
        <v>1.69</v>
      </c>
      <c r="CS70" s="768">
        <v>1.71</v>
      </c>
      <c r="CT70" s="768">
        <v>1.72</v>
      </c>
      <c r="CU70" s="768">
        <v>1.71</v>
      </c>
      <c r="CV70" s="768">
        <v>1.72</v>
      </c>
      <c r="CW70" s="768">
        <v>1.78</v>
      </c>
      <c r="CX70" s="768">
        <v>1.79</v>
      </c>
      <c r="CY70" s="768">
        <v>1.79</v>
      </c>
      <c r="CZ70" s="768">
        <v>1.8</v>
      </c>
      <c r="DA70" s="768">
        <v>1.81</v>
      </c>
      <c r="DB70" s="768">
        <v>1.38</v>
      </c>
      <c r="DC70" s="768">
        <v>1.39</v>
      </c>
      <c r="DD70" s="768">
        <v>1.4</v>
      </c>
      <c r="DE70" s="768">
        <v>1.4</v>
      </c>
      <c r="DF70" s="768">
        <v>1.1499999999999999</v>
      </c>
      <c r="DG70" s="768">
        <v>1.17</v>
      </c>
      <c r="DH70" s="768">
        <v>1.17</v>
      </c>
      <c r="DI70" s="768">
        <v>1.17</v>
      </c>
      <c r="DJ70" s="768">
        <v>1.1499999999999999</v>
      </c>
      <c r="DK70" s="768">
        <v>1.1399999999999999</v>
      </c>
      <c r="DL70" s="768">
        <v>1.1499999999999999</v>
      </c>
      <c r="DM70" s="768">
        <v>1.64</v>
      </c>
      <c r="DN70" s="768">
        <v>1.62</v>
      </c>
      <c r="DO70" s="768">
        <v>1.63</v>
      </c>
      <c r="DP70" s="768">
        <v>1.71</v>
      </c>
      <c r="DQ70" s="768">
        <v>1.69</v>
      </c>
      <c r="DR70" s="768">
        <v>1.91</v>
      </c>
      <c r="DS70" s="768">
        <v>1.91</v>
      </c>
      <c r="DT70" s="768">
        <v>1.92</v>
      </c>
      <c r="DU70" s="768">
        <v>2.14</v>
      </c>
      <c r="DV70" s="768">
        <v>2.14</v>
      </c>
      <c r="DW70" s="768">
        <v>2.14</v>
      </c>
      <c r="DX70" s="768">
        <v>2.11</v>
      </c>
      <c r="DY70" s="768">
        <v>2.0299999999999998</v>
      </c>
      <c r="DZ70" s="768">
        <v>2.0299999999999998</v>
      </c>
      <c r="EA70" s="768">
        <v>0.36</v>
      </c>
      <c r="EB70" s="768">
        <v>0.37</v>
      </c>
      <c r="EC70" s="768">
        <v>0.37</v>
      </c>
      <c r="ED70" s="768">
        <v>1.63</v>
      </c>
      <c r="EE70" s="768">
        <v>1.63</v>
      </c>
      <c r="EF70" s="768">
        <v>1.68</v>
      </c>
      <c r="EG70" s="768">
        <v>1.68</v>
      </c>
      <c r="EH70" s="768">
        <v>2.31</v>
      </c>
      <c r="EI70" s="768">
        <v>2.31</v>
      </c>
      <c r="EJ70" s="768">
        <v>2.31</v>
      </c>
      <c r="EK70" s="768">
        <v>2.2000000000000002</v>
      </c>
      <c r="EL70" s="768">
        <v>2.21</v>
      </c>
      <c r="EM70" s="768">
        <v>2.1800000000000002</v>
      </c>
      <c r="EN70" s="768">
        <v>2.1800000000000002</v>
      </c>
      <c r="EO70" s="768">
        <v>2.1800000000000002</v>
      </c>
      <c r="EP70" s="768">
        <v>1.69</v>
      </c>
      <c r="EQ70" s="768">
        <v>1.7</v>
      </c>
      <c r="ER70" s="768">
        <v>1.71</v>
      </c>
      <c r="ES70" s="768">
        <v>1.71</v>
      </c>
      <c r="ET70" s="768">
        <v>1.72</v>
      </c>
      <c r="EU70" s="768">
        <v>1.72</v>
      </c>
      <c r="EV70" s="768">
        <v>1.73</v>
      </c>
      <c r="EW70" s="768">
        <v>1.55</v>
      </c>
      <c r="EX70" s="768">
        <v>1.56</v>
      </c>
      <c r="EY70" s="768">
        <v>1.56</v>
      </c>
      <c r="EZ70" s="768">
        <v>1.57</v>
      </c>
      <c r="FA70" s="768">
        <v>1.57</v>
      </c>
      <c r="FB70" s="768">
        <v>1.33</v>
      </c>
      <c r="FC70" s="768">
        <v>1.33</v>
      </c>
      <c r="FD70" s="768">
        <v>1.33</v>
      </c>
      <c r="FE70" s="768">
        <v>1.33</v>
      </c>
      <c r="FF70" s="768">
        <v>0.96</v>
      </c>
      <c r="FG70" s="768">
        <v>0.97</v>
      </c>
      <c r="FH70" s="768">
        <v>0.96</v>
      </c>
      <c r="FI70" s="768">
        <v>0.98</v>
      </c>
      <c r="FJ70" s="768">
        <v>0.96</v>
      </c>
      <c r="FK70" s="768">
        <v>0.96</v>
      </c>
      <c r="FL70" s="768">
        <v>0.98</v>
      </c>
      <c r="FM70" s="768">
        <v>1.28</v>
      </c>
      <c r="FN70" s="768">
        <v>1.83</v>
      </c>
      <c r="FO70" s="768">
        <v>1.83</v>
      </c>
      <c r="FP70" s="768">
        <v>1.84</v>
      </c>
      <c r="FQ70" s="768">
        <v>1.85</v>
      </c>
      <c r="FR70" s="768">
        <v>1.87</v>
      </c>
      <c r="FS70" s="768">
        <v>1.87</v>
      </c>
      <c r="FT70" s="768">
        <v>1.88</v>
      </c>
      <c r="FU70" s="768">
        <v>2.04</v>
      </c>
      <c r="FV70" s="768">
        <v>2.04</v>
      </c>
      <c r="FW70" s="768">
        <v>2.04</v>
      </c>
      <c r="FX70" s="768">
        <v>2.0499999999999998</v>
      </c>
      <c r="FY70" s="768">
        <v>2.08</v>
      </c>
      <c r="FZ70" s="768">
        <v>2.08</v>
      </c>
      <c r="GA70" s="768">
        <v>0.3</v>
      </c>
      <c r="GB70" s="768">
        <v>0.31</v>
      </c>
      <c r="GC70" s="768">
        <v>0.32</v>
      </c>
      <c r="GD70" s="768">
        <v>2.0299999999999998</v>
      </c>
      <c r="GE70" s="768">
        <v>2.1</v>
      </c>
      <c r="GF70" s="768">
        <v>2.11</v>
      </c>
      <c r="GG70" s="768">
        <v>2.11</v>
      </c>
      <c r="GH70" s="768">
        <v>2.27</v>
      </c>
      <c r="GI70" s="768">
        <v>2.2799999999999998</v>
      </c>
      <c r="GJ70" s="768">
        <v>2.2799999999999998</v>
      </c>
      <c r="GK70" s="768">
        <v>2.2000000000000002</v>
      </c>
      <c r="GL70" s="768">
        <v>2.21</v>
      </c>
      <c r="GM70" s="768">
        <v>2.1800000000000002</v>
      </c>
      <c r="GN70" s="768">
        <v>2.1800000000000002</v>
      </c>
      <c r="GO70" s="768">
        <v>2.1800000000000002</v>
      </c>
      <c r="GP70" s="768">
        <v>1.85</v>
      </c>
      <c r="GQ70" s="768">
        <v>1.86</v>
      </c>
      <c r="GR70" s="768">
        <v>1.87</v>
      </c>
      <c r="GS70" s="768">
        <v>1.88</v>
      </c>
      <c r="GT70" s="768">
        <v>1.89</v>
      </c>
      <c r="GU70" s="768">
        <v>1.89</v>
      </c>
      <c r="GV70" s="768">
        <v>1.9</v>
      </c>
      <c r="GW70" s="768">
        <v>1.55</v>
      </c>
      <c r="GX70" s="768">
        <v>1.55</v>
      </c>
      <c r="GY70" s="768">
        <v>1.56</v>
      </c>
      <c r="GZ70" s="768">
        <v>1.56</v>
      </c>
      <c r="HA70" s="768">
        <v>1.57</v>
      </c>
      <c r="HB70" s="768">
        <v>1.32</v>
      </c>
      <c r="HC70" s="768">
        <v>1.32</v>
      </c>
      <c r="HD70" s="768">
        <v>1.32</v>
      </c>
      <c r="HE70" s="768">
        <v>1.33</v>
      </c>
      <c r="HF70" s="768">
        <v>0.93</v>
      </c>
      <c r="HG70" s="768">
        <v>0.95</v>
      </c>
      <c r="HH70" s="768">
        <v>0.96</v>
      </c>
      <c r="HI70" s="768">
        <v>0.97</v>
      </c>
      <c r="HJ70" s="768">
        <v>0.95</v>
      </c>
      <c r="HK70" s="768">
        <v>0.95</v>
      </c>
      <c r="HL70" s="768">
        <v>0.98</v>
      </c>
      <c r="HM70" s="768">
        <v>1.28</v>
      </c>
      <c r="HN70" s="768">
        <v>1.83</v>
      </c>
      <c r="HO70" s="768">
        <v>1.83</v>
      </c>
      <c r="HP70" s="768">
        <v>1.84</v>
      </c>
      <c r="HQ70" s="768">
        <v>1.85</v>
      </c>
      <c r="HR70" s="768">
        <v>1.86</v>
      </c>
      <c r="HS70" s="768">
        <v>1.87</v>
      </c>
      <c r="HT70" s="768">
        <v>1.87</v>
      </c>
      <c r="HU70" s="768">
        <v>2.04</v>
      </c>
      <c r="HV70" s="768">
        <v>2.04</v>
      </c>
      <c r="HW70" s="768">
        <v>2.04</v>
      </c>
      <c r="HX70" s="768">
        <v>2.04</v>
      </c>
      <c r="HY70" s="768">
        <v>2.08</v>
      </c>
      <c r="HZ70" s="768">
        <v>2.08</v>
      </c>
      <c r="IA70" s="768">
        <v>0.22</v>
      </c>
      <c r="IB70" s="768">
        <v>0.22</v>
      </c>
      <c r="IC70" s="768">
        <v>0.23</v>
      </c>
      <c r="ID70" s="768">
        <v>1.81</v>
      </c>
      <c r="IE70" s="768">
        <v>2.0299999999999998</v>
      </c>
      <c r="IF70" s="768">
        <v>2.02</v>
      </c>
      <c r="IG70" s="768">
        <v>2.0299999999999998</v>
      </c>
      <c r="IH70" s="768">
        <v>2.2799999999999998</v>
      </c>
      <c r="II70" s="768">
        <v>2.2799999999999998</v>
      </c>
      <c r="IJ70" s="768">
        <v>2.29</v>
      </c>
      <c r="IK70" s="768">
        <v>2.21</v>
      </c>
      <c r="IL70" s="768">
        <v>2.21</v>
      </c>
      <c r="IM70" s="768">
        <v>2.1800000000000002</v>
      </c>
      <c r="IN70" s="768">
        <v>2.1800000000000002</v>
      </c>
      <c r="IO70" s="768">
        <v>2.1800000000000002</v>
      </c>
      <c r="IP70" s="768">
        <v>1.85</v>
      </c>
      <c r="IQ70" s="768">
        <v>1.86</v>
      </c>
      <c r="IR70" s="768">
        <v>1.86</v>
      </c>
      <c r="IS70" s="768">
        <v>1.88</v>
      </c>
      <c r="IT70" s="768">
        <v>1.88</v>
      </c>
      <c r="IU70" s="768">
        <v>1.89</v>
      </c>
      <c r="IV70" s="768">
        <v>1.9</v>
      </c>
      <c r="IW70" s="768">
        <v>1.55</v>
      </c>
      <c r="IX70" s="768">
        <v>1.55</v>
      </c>
      <c r="IY70" s="768">
        <v>1.56</v>
      </c>
      <c r="IZ70" s="768">
        <v>1.56</v>
      </c>
      <c r="JA70" s="768">
        <v>1.57</v>
      </c>
      <c r="JB70" s="768">
        <v>1.32</v>
      </c>
      <c r="JC70" s="768">
        <v>1.32</v>
      </c>
      <c r="JD70" s="768">
        <v>1.32</v>
      </c>
      <c r="JE70" s="768">
        <v>1.32</v>
      </c>
      <c r="JF70" s="768">
        <v>0.93</v>
      </c>
      <c r="JG70" s="768">
        <v>0.95</v>
      </c>
      <c r="JH70" s="768">
        <v>0.95</v>
      </c>
      <c r="JI70" s="768">
        <v>0.96</v>
      </c>
      <c r="JJ70" s="768">
        <v>0.95</v>
      </c>
      <c r="JK70" s="768">
        <v>0.94</v>
      </c>
      <c r="JL70" s="768">
        <v>0.95</v>
      </c>
      <c r="JM70" s="768">
        <v>1.27</v>
      </c>
      <c r="JN70" s="768">
        <v>1.77</v>
      </c>
      <c r="JO70" s="768">
        <v>1.82</v>
      </c>
      <c r="JP70" s="768">
        <v>1.82</v>
      </c>
      <c r="JQ70" s="768">
        <v>1.83</v>
      </c>
      <c r="JR70" s="768">
        <v>1.88</v>
      </c>
      <c r="JS70" s="768">
        <v>1.88</v>
      </c>
      <c r="JT70" s="768">
        <v>1.89</v>
      </c>
      <c r="JU70" s="768">
        <v>2.0299999999999998</v>
      </c>
      <c r="JV70" s="768">
        <v>2.04</v>
      </c>
      <c r="JW70" s="768">
        <v>2.04</v>
      </c>
      <c r="JX70" s="768">
        <v>2.04</v>
      </c>
      <c r="JY70" s="768">
        <v>2.08</v>
      </c>
      <c r="JZ70" s="768">
        <v>2.0699999999999998</v>
      </c>
      <c r="KA70" s="768">
        <v>0.14000000000000001</v>
      </c>
      <c r="KB70" s="768">
        <v>0.16</v>
      </c>
      <c r="KC70" s="768">
        <v>0.17</v>
      </c>
      <c r="KD70" s="768">
        <v>1.54</v>
      </c>
      <c r="KE70" s="768">
        <v>1.81</v>
      </c>
      <c r="KF70" s="768">
        <v>1.82</v>
      </c>
      <c r="KG70" s="768">
        <v>1.84</v>
      </c>
      <c r="KH70" s="768">
        <v>2.2799999999999998</v>
      </c>
      <c r="KI70" s="768">
        <v>2.29</v>
      </c>
      <c r="KJ70" s="768">
        <v>2.29</v>
      </c>
      <c r="KK70" s="768">
        <v>2.21</v>
      </c>
      <c r="KL70" s="768">
        <v>2.21</v>
      </c>
      <c r="KM70" s="768">
        <v>2.1800000000000002</v>
      </c>
      <c r="KN70" s="768">
        <v>2.1800000000000002</v>
      </c>
      <c r="KO70" s="768">
        <v>2.1800000000000002</v>
      </c>
      <c r="KP70" s="768">
        <v>1.84</v>
      </c>
      <c r="KQ70" s="768">
        <v>1.85</v>
      </c>
      <c r="KR70" s="768">
        <v>1.86</v>
      </c>
      <c r="KS70" s="768">
        <v>1.87</v>
      </c>
      <c r="KT70" s="768">
        <v>1.88</v>
      </c>
      <c r="KU70" s="768">
        <v>1.88</v>
      </c>
      <c r="KV70" s="768">
        <v>1.89</v>
      </c>
      <c r="KW70" s="768">
        <v>1.55</v>
      </c>
      <c r="KX70" s="768">
        <v>1.55</v>
      </c>
      <c r="KY70" s="768">
        <v>1.55</v>
      </c>
      <c r="KZ70" s="768">
        <v>1.56</v>
      </c>
      <c r="LA70" s="768">
        <v>1.56</v>
      </c>
      <c r="LB70" s="768">
        <v>1.31</v>
      </c>
      <c r="LC70" s="768">
        <v>1.32</v>
      </c>
      <c r="LD70" s="768">
        <v>1.32</v>
      </c>
      <c r="LE70" s="768">
        <v>1.32</v>
      </c>
      <c r="LF70" s="768">
        <v>0.93</v>
      </c>
      <c r="LG70" s="768">
        <v>0.95</v>
      </c>
      <c r="LH70" s="768">
        <v>0.95</v>
      </c>
      <c r="LI70" s="768">
        <v>0.94</v>
      </c>
      <c r="LJ70" s="768">
        <v>0.93</v>
      </c>
      <c r="LK70" s="768">
        <v>0.95</v>
      </c>
      <c r="LL70" s="768">
        <v>0.94</v>
      </c>
      <c r="LM70" s="768">
        <v>1.28</v>
      </c>
      <c r="LN70" s="768">
        <v>1.82</v>
      </c>
      <c r="LO70" s="768">
        <v>1.83</v>
      </c>
      <c r="LP70" s="768">
        <v>1.84</v>
      </c>
      <c r="LQ70" s="768">
        <v>1.84</v>
      </c>
      <c r="LR70" s="768">
        <v>1.86</v>
      </c>
      <c r="LS70" s="768">
        <v>1.86</v>
      </c>
      <c r="LT70" s="768">
        <v>1.87</v>
      </c>
      <c r="LU70" s="768">
        <v>2.04</v>
      </c>
      <c r="LV70" s="768">
        <v>2.04</v>
      </c>
      <c r="LW70" s="768">
        <v>2.04</v>
      </c>
      <c r="LX70" s="768">
        <v>2.04</v>
      </c>
      <c r="LY70" s="768">
        <v>2.08</v>
      </c>
      <c r="LZ70" s="768">
        <v>2.08</v>
      </c>
      <c r="MA70" s="768">
        <v>0.31</v>
      </c>
      <c r="MB70" s="768">
        <v>0.31</v>
      </c>
      <c r="MC70" s="768">
        <v>0.32</v>
      </c>
      <c r="MD70" s="768">
        <v>2.02</v>
      </c>
      <c r="ME70" s="768">
        <v>2.1</v>
      </c>
      <c r="MF70" s="768">
        <v>2.1</v>
      </c>
      <c r="MG70" s="768">
        <v>2.11</v>
      </c>
      <c r="MH70" s="768">
        <v>2.2599999999999998</v>
      </c>
      <c r="MI70" s="768">
        <v>2.27</v>
      </c>
      <c r="MJ70" s="768">
        <v>2.27</v>
      </c>
      <c r="MK70" s="768">
        <v>2.25</v>
      </c>
      <c r="ML70" s="768">
        <v>2.25</v>
      </c>
      <c r="MM70" s="768">
        <v>2.17</v>
      </c>
      <c r="MN70" s="768">
        <v>2.17</v>
      </c>
      <c r="MO70" s="768">
        <v>2.1800000000000002</v>
      </c>
      <c r="MP70" s="768">
        <v>1.83</v>
      </c>
      <c r="MQ70" s="768">
        <v>1.84</v>
      </c>
      <c r="MR70" s="768">
        <v>1.84</v>
      </c>
      <c r="MS70" s="768">
        <v>1.85</v>
      </c>
      <c r="MT70" s="768">
        <v>1.86</v>
      </c>
      <c r="MU70" s="768">
        <v>1.86</v>
      </c>
      <c r="MV70" s="768">
        <v>1.88</v>
      </c>
      <c r="MW70" s="768">
        <v>1.53</v>
      </c>
      <c r="MX70" s="768">
        <v>1.54</v>
      </c>
      <c r="MY70" s="768">
        <v>1.54</v>
      </c>
      <c r="MZ70" s="768">
        <v>1.55</v>
      </c>
      <c r="NA70" s="768">
        <v>1.55</v>
      </c>
      <c r="NB70" s="768">
        <v>1.3</v>
      </c>
      <c r="NC70" s="768">
        <v>1.31</v>
      </c>
      <c r="ND70" s="768">
        <v>1.32</v>
      </c>
      <c r="NE70" s="768">
        <v>1.32</v>
      </c>
      <c r="NF70" s="768">
        <v>0.93</v>
      </c>
      <c r="NG70" s="768">
        <v>0.94</v>
      </c>
      <c r="NH70" s="768">
        <v>0.93</v>
      </c>
      <c r="NI70" s="768">
        <v>0.93</v>
      </c>
      <c r="NJ70" s="768">
        <v>0.92</v>
      </c>
      <c r="NK70" s="768">
        <v>0.92</v>
      </c>
      <c r="NL70" s="768">
        <v>0.93</v>
      </c>
      <c r="NM70" s="768">
        <v>0.94</v>
      </c>
      <c r="NN70" s="768">
        <v>1.82</v>
      </c>
      <c r="NO70" s="768">
        <v>1.83</v>
      </c>
      <c r="NP70" s="768">
        <v>1.84</v>
      </c>
      <c r="NQ70" s="768">
        <v>1.84</v>
      </c>
      <c r="NR70" s="768">
        <v>1.86</v>
      </c>
      <c r="NS70" s="768">
        <v>1.86</v>
      </c>
      <c r="NT70" s="768">
        <v>1.87</v>
      </c>
      <c r="NU70" s="768">
        <v>2.04</v>
      </c>
      <c r="NV70" s="768">
        <v>2.04</v>
      </c>
      <c r="NW70" s="768">
        <v>2.04</v>
      </c>
      <c r="NX70" s="768">
        <v>2.04</v>
      </c>
      <c r="NY70" s="768">
        <v>2.08</v>
      </c>
      <c r="NZ70" s="768">
        <v>2.08</v>
      </c>
      <c r="OA70" s="768">
        <v>0.31</v>
      </c>
      <c r="OB70" s="768">
        <v>0.31</v>
      </c>
      <c r="OC70" s="768">
        <v>0.32</v>
      </c>
      <c r="OD70" s="768">
        <v>2.02</v>
      </c>
      <c r="OE70" s="768">
        <v>2.1</v>
      </c>
      <c r="OF70" s="768">
        <v>2.1</v>
      </c>
      <c r="OG70" s="768">
        <v>2.11</v>
      </c>
      <c r="OH70" s="768">
        <v>2.2599999999999998</v>
      </c>
      <c r="OI70" s="768">
        <v>2.27</v>
      </c>
      <c r="OJ70" s="768">
        <v>2.27</v>
      </c>
      <c r="OK70" s="768">
        <v>2.25</v>
      </c>
      <c r="OL70" s="768">
        <v>2.25</v>
      </c>
      <c r="OM70" s="768">
        <v>2.17</v>
      </c>
      <c r="ON70" s="768">
        <v>2.17</v>
      </c>
      <c r="OO70" s="768">
        <v>2.1800000000000002</v>
      </c>
      <c r="OP70" s="768">
        <v>1.83</v>
      </c>
      <c r="OQ70" s="768">
        <v>1.84</v>
      </c>
      <c r="OR70" s="768">
        <v>1.84</v>
      </c>
      <c r="OS70" s="768">
        <v>1.85</v>
      </c>
      <c r="OT70" s="768">
        <v>1.86</v>
      </c>
      <c r="OU70" s="768">
        <v>1.86</v>
      </c>
      <c r="OV70" s="768">
        <v>1.88</v>
      </c>
      <c r="OW70" s="768">
        <v>1.53</v>
      </c>
      <c r="OX70" s="768">
        <v>1.54</v>
      </c>
      <c r="OY70" s="768">
        <v>1.54</v>
      </c>
      <c r="OZ70" s="768">
        <v>1.55</v>
      </c>
      <c r="PA70" s="768">
        <v>1.55</v>
      </c>
      <c r="PB70" s="768">
        <v>1.3</v>
      </c>
      <c r="PC70" s="768">
        <v>1.31</v>
      </c>
      <c r="PD70" s="768">
        <v>1.32</v>
      </c>
      <c r="PE70" s="768">
        <v>1.32</v>
      </c>
      <c r="PF70" s="768">
        <v>0.93</v>
      </c>
      <c r="PG70" s="768">
        <v>0.94</v>
      </c>
      <c r="PH70" s="768">
        <v>0.93</v>
      </c>
      <c r="PI70" s="768">
        <v>0.93</v>
      </c>
      <c r="PJ70" s="768">
        <v>0.92</v>
      </c>
      <c r="PK70" s="768">
        <v>0.92</v>
      </c>
      <c r="PL70" s="768">
        <v>0.93</v>
      </c>
      <c r="PM70" s="768">
        <v>0.94</v>
      </c>
      <c r="PN70" s="768">
        <v>1.82</v>
      </c>
      <c r="PO70" s="768">
        <v>1.83</v>
      </c>
      <c r="PP70" s="768">
        <v>1.84</v>
      </c>
      <c r="PQ70" s="768">
        <v>1.84</v>
      </c>
      <c r="PR70" s="768">
        <v>1.86</v>
      </c>
      <c r="PS70" s="768">
        <v>1.86</v>
      </c>
      <c r="PT70" s="768">
        <v>1.87</v>
      </c>
      <c r="PU70" s="768">
        <v>2.04</v>
      </c>
      <c r="PV70" s="768">
        <v>2.04</v>
      </c>
      <c r="PW70" s="768">
        <v>2.04</v>
      </c>
      <c r="PX70" s="768">
        <v>2.04</v>
      </c>
      <c r="PY70" s="768">
        <v>2.08</v>
      </c>
      <c r="PZ70" s="768">
        <v>2.08</v>
      </c>
      <c r="QA70" s="768">
        <v>0.31</v>
      </c>
      <c r="QB70" s="768">
        <v>0.31</v>
      </c>
      <c r="QC70" s="768">
        <v>0.32</v>
      </c>
      <c r="QD70" s="768">
        <v>2.02</v>
      </c>
      <c r="QE70" s="768">
        <v>2.1</v>
      </c>
      <c r="QF70" s="768">
        <v>2.1</v>
      </c>
      <c r="QG70" s="768">
        <v>2.11</v>
      </c>
      <c r="QH70" s="768">
        <v>2.2599999999999998</v>
      </c>
      <c r="QI70" s="768">
        <v>2.27</v>
      </c>
      <c r="QJ70" s="768">
        <v>2.27</v>
      </c>
      <c r="QK70" s="768">
        <v>2.25</v>
      </c>
      <c r="QL70" s="768">
        <v>2.25</v>
      </c>
      <c r="QM70" s="768">
        <v>2.17</v>
      </c>
      <c r="QN70" s="768">
        <v>2.17</v>
      </c>
      <c r="QO70" s="768">
        <v>2.1800000000000002</v>
      </c>
      <c r="QP70" s="768">
        <v>1.83</v>
      </c>
      <c r="QQ70" s="768">
        <v>1.84</v>
      </c>
      <c r="QR70" s="768">
        <v>1.84</v>
      </c>
      <c r="QS70" s="768">
        <v>1.85</v>
      </c>
      <c r="QT70" s="768">
        <v>1.86</v>
      </c>
      <c r="QU70" s="768">
        <v>1.86</v>
      </c>
      <c r="QV70" s="768">
        <v>1.88</v>
      </c>
      <c r="QW70" s="768">
        <v>1.53</v>
      </c>
      <c r="QX70" s="768">
        <v>1.54</v>
      </c>
      <c r="QY70" s="768">
        <v>1.54</v>
      </c>
      <c r="QZ70" s="768">
        <v>1.55</v>
      </c>
      <c r="RA70" s="768">
        <v>1.55</v>
      </c>
      <c r="RB70" s="768">
        <v>1.3</v>
      </c>
      <c r="RC70" s="768">
        <v>1.31</v>
      </c>
      <c r="RD70" s="768">
        <v>1.32</v>
      </c>
      <c r="RE70" s="768">
        <v>1.32</v>
      </c>
      <c r="RF70" s="768">
        <v>0.93</v>
      </c>
      <c r="RG70" s="768">
        <v>0.94</v>
      </c>
      <c r="RH70" s="768">
        <v>0.93</v>
      </c>
      <c r="RI70" s="768">
        <v>0.93</v>
      </c>
      <c r="RJ70" s="768">
        <v>0.92</v>
      </c>
      <c r="RK70" s="768">
        <v>0.92</v>
      </c>
      <c r="RL70" s="768">
        <v>0.93</v>
      </c>
      <c r="RM70" s="768">
        <v>0.94</v>
      </c>
      <c r="RN70" s="768">
        <v>1.82</v>
      </c>
      <c r="RO70" s="768">
        <v>1.83</v>
      </c>
      <c r="RP70" s="768">
        <v>1.84</v>
      </c>
      <c r="RQ70" s="768">
        <v>1.84</v>
      </c>
      <c r="RR70" s="768">
        <v>1.86</v>
      </c>
      <c r="RS70" s="768">
        <v>1.86</v>
      </c>
      <c r="RT70" s="768">
        <v>1.87</v>
      </c>
      <c r="RU70" s="768">
        <v>2.04</v>
      </c>
      <c r="RV70" s="768">
        <v>2.04</v>
      </c>
      <c r="RW70" s="768">
        <v>2.04</v>
      </c>
      <c r="RX70" s="768">
        <v>2.04</v>
      </c>
      <c r="RY70" s="768">
        <v>2.08</v>
      </c>
      <c r="RZ70" s="768">
        <v>2.08</v>
      </c>
      <c r="SA70" s="768">
        <v>0.31</v>
      </c>
      <c r="SB70" s="768">
        <v>0.31</v>
      </c>
      <c r="SC70" s="768">
        <v>0.32</v>
      </c>
      <c r="SD70" s="768">
        <v>2.02</v>
      </c>
      <c r="SE70" s="768">
        <v>2.1</v>
      </c>
      <c r="SF70" s="768">
        <v>2.1</v>
      </c>
      <c r="SG70" s="768">
        <v>2.11</v>
      </c>
      <c r="SH70" s="768">
        <v>2.2599999999999998</v>
      </c>
      <c r="SI70" s="769">
        <v>2.27</v>
      </c>
      <c r="SJ70" s="460">
        <f t="shared" si="33"/>
        <v>2.27</v>
      </c>
      <c r="SK70" s="441"/>
      <c r="SL70" s="429"/>
      <c r="SM70" s="429"/>
      <c r="SN70" s="429"/>
    </row>
    <row r="71" spans="1:508" hidden="1" outlineLevel="3" x14ac:dyDescent="0.3">
      <c r="A71" s="429"/>
      <c r="B71" s="438"/>
      <c r="C71" s="647">
        <f t="shared" si="32"/>
        <v>4</v>
      </c>
      <c r="D71" s="460"/>
      <c r="E71" s="518"/>
      <c r="F71" s="518"/>
      <c r="G71" s="460"/>
      <c r="H71" s="668"/>
      <c r="I71" s="669" t="s">
        <v>234</v>
      </c>
      <c r="J71" s="670"/>
      <c r="K71" s="770">
        <v>2.11</v>
      </c>
      <c r="L71" s="771">
        <v>2.12</v>
      </c>
      <c r="M71" s="771">
        <v>2.12</v>
      </c>
      <c r="N71" s="771">
        <v>2.23</v>
      </c>
      <c r="O71" s="771">
        <v>2.23</v>
      </c>
      <c r="P71" s="771">
        <v>2.23</v>
      </c>
      <c r="Q71" s="771">
        <v>2.1</v>
      </c>
      <c r="R71" s="771">
        <v>2.0699999999999998</v>
      </c>
      <c r="S71" s="771">
        <v>2.0699999999999998</v>
      </c>
      <c r="T71" s="771">
        <v>2.08</v>
      </c>
      <c r="U71" s="771">
        <v>2.17</v>
      </c>
      <c r="V71" s="771">
        <v>2.17</v>
      </c>
      <c r="W71" s="771">
        <v>2.17</v>
      </c>
      <c r="X71" s="771">
        <v>2.1800000000000002</v>
      </c>
      <c r="Y71" s="771">
        <v>2.13</v>
      </c>
      <c r="Z71" s="771">
        <v>2.14</v>
      </c>
      <c r="AA71" s="771">
        <v>0.08</v>
      </c>
      <c r="AB71" s="771">
        <v>1.25</v>
      </c>
      <c r="AC71" s="771">
        <v>1.4</v>
      </c>
      <c r="AD71" s="771">
        <v>2</v>
      </c>
      <c r="AE71" s="771">
        <v>2.0099999999999998</v>
      </c>
      <c r="AF71" s="771">
        <v>2</v>
      </c>
      <c r="AG71" s="771">
        <v>2.0099999999999998</v>
      </c>
      <c r="AH71" s="771">
        <v>2.4700000000000002</v>
      </c>
      <c r="AI71" s="771">
        <v>2.4700000000000002</v>
      </c>
      <c r="AJ71" s="771">
        <v>2.48</v>
      </c>
      <c r="AK71" s="771">
        <v>2.48</v>
      </c>
      <c r="AL71" s="771">
        <v>2.48</v>
      </c>
      <c r="AM71" s="771">
        <v>2.4900000000000002</v>
      </c>
      <c r="AN71" s="771">
        <v>2.4900000000000002</v>
      </c>
      <c r="AO71" s="771">
        <v>2.4</v>
      </c>
      <c r="AP71" s="771">
        <v>2.2200000000000002</v>
      </c>
      <c r="AQ71" s="771">
        <v>2.2200000000000002</v>
      </c>
      <c r="AR71" s="771">
        <v>2.25</v>
      </c>
      <c r="AS71" s="771">
        <v>2.25</v>
      </c>
      <c r="AT71" s="771">
        <v>2.25</v>
      </c>
      <c r="AU71" s="771">
        <v>2.25</v>
      </c>
      <c r="AV71" s="771">
        <v>2.19</v>
      </c>
      <c r="AW71" s="771">
        <v>2.02</v>
      </c>
      <c r="AX71" s="771">
        <v>2.02</v>
      </c>
      <c r="AY71" s="771">
        <v>2.02</v>
      </c>
      <c r="AZ71" s="771">
        <v>2.0299999999999998</v>
      </c>
      <c r="BA71" s="771">
        <v>2.0299999999999998</v>
      </c>
      <c r="BB71" s="771">
        <v>2.29</v>
      </c>
      <c r="BC71" s="771">
        <v>2.29</v>
      </c>
      <c r="BD71" s="771">
        <v>2.2999999999999998</v>
      </c>
      <c r="BE71" s="771">
        <v>2.2999999999999998</v>
      </c>
      <c r="BF71" s="771">
        <v>2.09</v>
      </c>
      <c r="BG71" s="771">
        <v>2.1</v>
      </c>
      <c r="BH71" s="771">
        <v>2.1</v>
      </c>
      <c r="BI71" s="771">
        <v>2.1</v>
      </c>
      <c r="BJ71" s="771">
        <v>2.11</v>
      </c>
      <c r="BK71" s="771">
        <v>2.11</v>
      </c>
      <c r="BL71" s="771">
        <v>2.12</v>
      </c>
      <c r="BM71" s="771">
        <v>2.12</v>
      </c>
      <c r="BN71" s="771">
        <v>2.23</v>
      </c>
      <c r="BO71" s="771">
        <v>2.23</v>
      </c>
      <c r="BP71" s="771">
        <v>2.23</v>
      </c>
      <c r="BQ71" s="771">
        <v>2.1</v>
      </c>
      <c r="BR71" s="771">
        <v>2.0699999999999998</v>
      </c>
      <c r="BS71" s="771">
        <v>2.0699999999999998</v>
      </c>
      <c r="BT71" s="771">
        <v>2.08</v>
      </c>
      <c r="BU71" s="771">
        <v>2.17</v>
      </c>
      <c r="BV71" s="771">
        <v>2.17</v>
      </c>
      <c r="BW71" s="771">
        <v>2.17</v>
      </c>
      <c r="BX71" s="771">
        <v>2.1800000000000002</v>
      </c>
      <c r="BY71" s="771">
        <v>2.13</v>
      </c>
      <c r="BZ71" s="771">
        <v>2.14</v>
      </c>
      <c r="CA71" s="771">
        <v>0.08</v>
      </c>
      <c r="CB71" s="771">
        <v>1.25</v>
      </c>
      <c r="CC71" s="771">
        <v>1.4</v>
      </c>
      <c r="CD71" s="771">
        <v>2</v>
      </c>
      <c r="CE71" s="771">
        <v>2.0099999999999998</v>
      </c>
      <c r="CF71" s="771">
        <v>2</v>
      </c>
      <c r="CG71" s="771">
        <v>2.0099999999999998</v>
      </c>
      <c r="CH71" s="771">
        <v>2.4700000000000002</v>
      </c>
      <c r="CI71" s="771">
        <v>2.4700000000000002</v>
      </c>
      <c r="CJ71" s="771">
        <v>2.48</v>
      </c>
      <c r="CK71" s="771">
        <v>2.48</v>
      </c>
      <c r="CL71" s="771">
        <v>2.48</v>
      </c>
      <c r="CM71" s="771">
        <v>2.4900000000000002</v>
      </c>
      <c r="CN71" s="771">
        <v>2.4900000000000002</v>
      </c>
      <c r="CO71" s="771">
        <v>2.4</v>
      </c>
      <c r="CP71" s="771">
        <v>2.2200000000000002</v>
      </c>
      <c r="CQ71" s="771">
        <v>2.2200000000000002</v>
      </c>
      <c r="CR71" s="771">
        <v>2.25</v>
      </c>
      <c r="CS71" s="771">
        <v>2.25</v>
      </c>
      <c r="CT71" s="771">
        <v>2.25</v>
      </c>
      <c r="CU71" s="771">
        <v>2.25</v>
      </c>
      <c r="CV71" s="771">
        <v>2.2400000000000002</v>
      </c>
      <c r="CW71" s="771">
        <v>2.02</v>
      </c>
      <c r="CX71" s="771">
        <v>2.0299999999999998</v>
      </c>
      <c r="CY71" s="771">
        <v>2.0299999999999998</v>
      </c>
      <c r="CZ71" s="771">
        <v>2.04</v>
      </c>
      <c r="DA71" s="771">
        <v>2.04</v>
      </c>
      <c r="DB71" s="771">
        <v>2</v>
      </c>
      <c r="DC71" s="771">
        <v>2</v>
      </c>
      <c r="DD71" s="771">
        <v>2</v>
      </c>
      <c r="DE71" s="771">
        <v>2.0099999999999998</v>
      </c>
      <c r="DF71" s="771">
        <v>1.92</v>
      </c>
      <c r="DG71" s="771">
        <v>1.93</v>
      </c>
      <c r="DH71" s="771">
        <v>1.94</v>
      </c>
      <c r="DI71" s="771">
        <v>1.94</v>
      </c>
      <c r="DJ71" s="771">
        <v>1.93</v>
      </c>
      <c r="DK71" s="771">
        <v>1.92</v>
      </c>
      <c r="DL71" s="771">
        <v>1.94</v>
      </c>
      <c r="DM71" s="771">
        <v>2.23</v>
      </c>
      <c r="DN71" s="771">
        <v>2.09</v>
      </c>
      <c r="DO71" s="771">
        <v>2.09</v>
      </c>
      <c r="DP71" s="771">
        <v>2.11</v>
      </c>
      <c r="DQ71" s="771">
        <v>2.11</v>
      </c>
      <c r="DR71" s="771">
        <v>2.16</v>
      </c>
      <c r="DS71" s="771">
        <v>2.16</v>
      </c>
      <c r="DT71" s="771">
        <v>2.16</v>
      </c>
      <c r="DU71" s="771">
        <v>2.31</v>
      </c>
      <c r="DV71" s="771">
        <v>2.31</v>
      </c>
      <c r="DW71" s="771">
        <v>2.31</v>
      </c>
      <c r="DX71" s="771">
        <v>2.2599999999999998</v>
      </c>
      <c r="DY71" s="771">
        <v>2.1800000000000002</v>
      </c>
      <c r="DZ71" s="771">
        <v>2.1800000000000002</v>
      </c>
      <c r="EA71" s="771">
        <v>1.24</v>
      </c>
      <c r="EB71" s="771">
        <v>1.25</v>
      </c>
      <c r="EC71" s="771">
        <v>1.4</v>
      </c>
      <c r="ED71" s="771">
        <v>2.4300000000000002</v>
      </c>
      <c r="EE71" s="771">
        <v>2.4300000000000002</v>
      </c>
      <c r="EF71" s="771">
        <v>2.46</v>
      </c>
      <c r="EG71" s="771">
        <v>2.46</v>
      </c>
      <c r="EH71" s="771">
        <v>2.63</v>
      </c>
      <c r="EI71" s="771">
        <v>2.63</v>
      </c>
      <c r="EJ71" s="771">
        <v>2.63</v>
      </c>
      <c r="EK71" s="771">
        <v>2.52</v>
      </c>
      <c r="EL71" s="771">
        <v>2.52</v>
      </c>
      <c r="EM71" s="771">
        <v>2.4900000000000002</v>
      </c>
      <c r="EN71" s="771">
        <v>2.4900000000000002</v>
      </c>
      <c r="EO71" s="771">
        <v>2.5</v>
      </c>
      <c r="EP71" s="771">
        <v>2.19</v>
      </c>
      <c r="EQ71" s="771">
        <v>2.2000000000000002</v>
      </c>
      <c r="ER71" s="771">
        <v>2.21</v>
      </c>
      <c r="ES71" s="771">
        <v>2.21</v>
      </c>
      <c r="ET71" s="771">
        <v>2.2200000000000002</v>
      </c>
      <c r="EU71" s="771">
        <v>2.23</v>
      </c>
      <c r="EV71" s="771">
        <v>2.23</v>
      </c>
      <c r="EW71" s="771">
        <v>2.1</v>
      </c>
      <c r="EX71" s="771">
        <v>2.1</v>
      </c>
      <c r="EY71" s="771">
        <v>2.11</v>
      </c>
      <c r="EZ71" s="771">
        <v>2.11</v>
      </c>
      <c r="FA71" s="771">
        <v>2.11</v>
      </c>
      <c r="FB71" s="771">
        <v>1.81</v>
      </c>
      <c r="FC71" s="771">
        <v>1.81</v>
      </c>
      <c r="FD71" s="771">
        <v>1.81</v>
      </c>
      <c r="FE71" s="771">
        <v>1.81</v>
      </c>
      <c r="FF71" s="771">
        <v>1.67</v>
      </c>
      <c r="FG71" s="771">
        <v>1.68</v>
      </c>
      <c r="FH71" s="771">
        <v>1.67</v>
      </c>
      <c r="FI71" s="771">
        <v>1.68</v>
      </c>
      <c r="FJ71" s="771">
        <v>1.77</v>
      </c>
      <c r="FK71" s="771">
        <v>1.77</v>
      </c>
      <c r="FL71" s="771">
        <v>1.78</v>
      </c>
      <c r="FM71" s="771">
        <v>2.09</v>
      </c>
      <c r="FN71" s="771">
        <v>2.19</v>
      </c>
      <c r="FO71" s="771">
        <v>2.19</v>
      </c>
      <c r="FP71" s="771">
        <v>2.21</v>
      </c>
      <c r="FQ71" s="771">
        <v>2.21</v>
      </c>
      <c r="FR71" s="771">
        <v>2.2400000000000002</v>
      </c>
      <c r="FS71" s="771">
        <v>2.25</v>
      </c>
      <c r="FT71" s="771">
        <v>2.25</v>
      </c>
      <c r="FU71" s="771">
        <v>2.29</v>
      </c>
      <c r="FV71" s="771">
        <v>2.29</v>
      </c>
      <c r="FW71" s="771">
        <v>2.2999999999999998</v>
      </c>
      <c r="FX71" s="771">
        <v>2.31</v>
      </c>
      <c r="FY71" s="771">
        <v>2.25</v>
      </c>
      <c r="FZ71" s="771">
        <v>2.2599999999999998</v>
      </c>
      <c r="GA71" s="771">
        <v>1.08</v>
      </c>
      <c r="GB71" s="771">
        <v>1.1100000000000001</v>
      </c>
      <c r="GC71" s="771">
        <v>1.1100000000000001</v>
      </c>
      <c r="GD71" s="771">
        <v>2.4700000000000002</v>
      </c>
      <c r="GE71" s="771">
        <v>2.44</v>
      </c>
      <c r="GF71" s="771">
        <v>2.44</v>
      </c>
      <c r="GG71" s="771">
        <v>2.44</v>
      </c>
      <c r="GH71" s="771">
        <v>2.59</v>
      </c>
      <c r="GI71" s="771">
        <v>2.6</v>
      </c>
      <c r="GJ71" s="771">
        <v>2.6</v>
      </c>
      <c r="GK71" s="771">
        <v>2.52</v>
      </c>
      <c r="GL71" s="771">
        <v>2.52</v>
      </c>
      <c r="GM71" s="771">
        <v>2.4900000000000002</v>
      </c>
      <c r="GN71" s="771">
        <v>2.4900000000000002</v>
      </c>
      <c r="GO71" s="771">
        <v>2.4900000000000002</v>
      </c>
      <c r="GP71" s="771">
        <v>2.19</v>
      </c>
      <c r="GQ71" s="771">
        <v>2.2000000000000002</v>
      </c>
      <c r="GR71" s="771">
        <v>2.21</v>
      </c>
      <c r="GS71" s="771">
        <v>2.21</v>
      </c>
      <c r="GT71" s="771">
        <v>2.2200000000000002</v>
      </c>
      <c r="GU71" s="771">
        <v>2.23</v>
      </c>
      <c r="GV71" s="771">
        <v>2.23</v>
      </c>
      <c r="GW71" s="771">
        <v>2.1</v>
      </c>
      <c r="GX71" s="771">
        <v>2.1</v>
      </c>
      <c r="GY71" s="771">
        <v>2.1</v>
      </c>
      <c r="GZ71" s="771">
        <v>2.11</v>
      </c>
      <c r="HA71" s="771">
        <v>2.11</v>
      </c>
      <c r="HB71" s="771">
        <v>1.79</v>
      </c>
      <c r="HC71" s="771">
        <v>1.8</v>
      </c>
      <c r="HD71" s="771">
        <v>1.8</v>
      </c>
      <c r="HE71" s="771">
        <v>1.81</v>
      </c>
      <c r="HF71" s="771">
        <v>1.65</v>
      </c>
      <c r="HG71" s="771">
        <v>1.66</v>
      </c>
      <c r="HH71" s="771">
        <v>1.67</v>
      </c>
      <c r="HI71" s="771">
        <v>1.67</v>
      </c>
      <c r="HJ71" s="771">
        <v>1.76</v>
      </c>
      <c r="HK71" s="771">
        <v>1.76</v>
      </c>
      <c r="HL71" s="771">
        <v>1.77</v>
      </c>
      <c r="HM71" s="771">
        <v>2.09</v>
      </c>
      <c r="HN71" s="771">
        <v>2.19</v>
      </c>
      <c r="HO71" s="771">
        <v>2.19</v>
      </c>
      <c r="HP71" s="771">
        <v>2.21</v>
      </c>
      <c r="HQ71" s="771">
        <v>2.21</v>
      </c>
      <c r="HR71" s="771">
        <v>2.2400000000000002</v>
      </c>
      <c r="HS71" s="771">
        <v>2.25</v>
      </c>
      <c r="HT71" s="771">
        <v>2.25</v>
      </c>
      <c r="HU71" s="771">
        <v>2.29</v>
      </c>
      <c r="HV71" s="771">
        <v>2.29</v>
      </c>
      <c r="HW71" s="771">
        <v>2.29</v>
      </c>
      <c r="HX71" s="771">
        <v>2.2999999999999998</v>
      </c>
      <c r="HY71" s="771">
        <v>2.25</v>
      </c>
      <c r="HZ71" s="771">
        <v>2.25</v>
      </c>
      <c r="IA71" s="771">
        <v>0.63</v>
      </c>
      <c r="IB71" s="771">
        <v>0.65</v>
      </c>
      <c r="IC71" s="771">
        <v>0.71</v>
      </c>
      <c r="ID71" s="771">
        <v>2.37</v>
      </c>
      <c r="IE71" s="771">
        <v>2.36</v>
      </c>
      <c r="IF71" s="771">
        <v>2.36</v>
      </c>
      <c r="IG71" s="771">
        <v>2.36</v>
      </c>
      <c r="IH71" s="771">
        <v>2.6</v>
      </c>
      <c r="II71" s="771">
        <v>2.6</v>
      </c>
      <c r="IJ71" s="771">
        <v>2.6</v>
      </c>
      <c r="IK71" s="771">
        <v>2.52</v>
      </c>
      <c r="IL71" s="771">
        <v>2.52</v>
      </c>
      <c r="IM71" s="771">
        <v>2.4900000000000002</v>
      </c>
      <c r="IN71" s="771">
        <v>2.4900000000000002</v>
      </c>
      <c r="IO71" s="771">
        <v>2.4900000000000002</v>
      </c>
      <c r="IP71" s="771">
        <v>2.19</v>
      </c>
      <c r="IQ71" s="771">
        <v>2.2000000000000002</v>
      </c>
      <c r="IR71" s="771">
        <v>2.2000000000000002</v>
      </c>
      <c r="IS71" s="771">
        <v>2.21</v>
      </c>
      <c r="IT71" s="771">
        <v>2.2200000000000002</v>
      </c>
      <c r="IU71" s="771">
        <v>2.2200000000000002</v>
      </c>
      <c r="IV71" s="771">
        <v>2.23</v>
      </c>
      <c r="IW71" s="771">
        <v>2.1</v>
      </c>
      <c r="IX71" s="771">
        <v>2.1</v>
      </c>
      <c r="IY71" s="771">
        <v>2.1</v>
      </c>
      <c r="IZ71" s="771">
        <v>2.11</v>
      </c>
      <c r="JA71" s="771">
        <v>2.11</v>
      </c>
      <c r="JB71" s="771">
        <v>1.79</v>
      </c>
      <c r="JC71" s="771">
        <v>1.8</v>
      </c>
      <c r="JD71" s="771">
        <v>1.8</v>
      </c>
      <c r="JE71" s="771">
        <v>1.8</v>
      </c>
      <c r="JF71" s="771">
        <v>1.65</v>
      </c>
      <c r="JG71" s="771">
        <v>1.66</v>
      </c>
      <c r="JH71" s="771">
        <v>1.67</v>
      </c>
      <c r="JI71" s="771">
        <v>1.67</v>
      </c>
      <c r="JJ71" s="771">
        <v>1.75</v>
      </c>
      <c r="JK71" s="771">
        <v>1.75</v>
      </c>
      <c r="JL71" s="771">
        <v>1.76</v>
      </c>
      <c r="JM71" s="771">
        <v>2.09</v>
      </c>
      <c r="JN71" s="771">
        <v>2.1800000000000002</v>
      </c>
      <c r="JO71" s="771">
        <v>2.2000000000000002</v>
      </c>
      <c r="JP71" s="771">
        <v>2.2000000000000002</v>
      </c>
      <c r="JQ71" s="771">
        <v>2.2000000000000002</v>
      </c>
      <c r="JR71" s="771">
        <v>2.25</v>
      </c>
      <c r="JS71" s="771">
        <v>2.25</v>
      </c>
      <c r="JT71" s="771">
        <v>2.25</v>
      </c>
      <c r="JU71" s="771">
        <v>2.29</v>
      </c>
      <c r="JV71" s="771">
        <v>2.29</v>
      </c>
      <c r="JW71" s="771">
        <v>2.29</v>
      </c>
      <c r="JX71" s="771">
        <v>2.2999999999999998</v>
      </c>
      <c r="JY71" s="771">
        <v>2.2599999999999998</v>
      </c>
      <c r="JZ71" s="771">
        <v>2.25</v>
      </c>
      <c r="KA71" s="771">
        <v>0.43</v>
      </c>
      <c r="KB71" s="771">
        <v>0.46</v>
      </c>
      <c r="KC71" s="771">
        <v>0.48</v>
      </c>
      <c r="KD71" s="771">
        <v>2.2200000000000002</v>
      </c>
      <c r="KE71" s="771">
        <v>2.25</v>
      </c>
      <c r="KF71" s="771">
        <v>2.25</v>
      </c>
      <c r="KG71" s="771">
        <v>2.2599999999999998</v>
      </c>
      <c r="KH71" s="771">
        <v>2.6</v>
      </c>
      <c r="KI71" s="771">
        <v>2.61</v>
      </c>
      <c r="KJ71" s="771">
        <v>2.61</v>
      </c>
      <c r="KK71" s="771">
        <v>2.52</v>
      </c>
      <c r="KL71" s="771">
        <v>2.52</v>
      </c>
      <c r="KM71" s="771">
        <v>2.4900000000000002</v>
      </c>
      <c r="KN71" s="771">
        <v>2.4900000000000002</v>
      </c>
      <c r="KO71" s="771">
        <v>2.4900000000000002</v>
      </c>
      <c r="KP71" s="771">
        <v>2.1800000000000002</v>
      </c>
      <c r="KQ71" s="771">
        <v>2.19</v>
      </c>
      <c r="KR71" s="771">
        <v>2.2000000000000002</v>
      </c>
      <c r="KS71" s="771">
        <v>2.2000000000000002</v>
      </c>
      <c r="KT71" s="771">
        <v>2.21</v>
      </c>
      <c r="KU71" s="771">
        <v>2.2200000000000002</v>
      </c>
      <c r="KV71" s="771">
        <v>2.2200000000000002</v>
      </c>
      <c r="KW71" s="771">
        <v>2.09</v>
      </c>
      <c r="KX71" s="771">
        <v>2.1</v>
      </c>
      <c r="KY71" s="771">
        <v>2.1</v>
      </c>
      <c r="KZ71" s="771">
        <v>2.1</v>
      </c>
      <c r="LA71" s="771">
        <v>2.11</v>
      </c>
      <c r="LB71" s="771">
        <v>1.78</v>
      </c>
      <c r="LC71" s="771">
        <v>1.8</v>
      </c>
      <c r="LD71" s="771">
        <v>1.8</v>
      </c>
      <c r="LE71" s="771">
        <v>1.8</v>
      </c>
      <c r="LF71" s="771">
        <v>1.65</v>
      </c>
      <c r="LG71" s="771">
        <v>1.65</v>
      </c>
      <c r="LH71" s="771">
        <v>1.67</v>
      </c>
      <c r="LI71" s="771">
        <v>1.66</v>
      </c>
      <c r="LJ71" s="771">
        <v>1.75</v>
      </c>
      <c r="LK71" s="771">
        <v>1.76</v>
      </c>
      <c r="LL71" s="771">
        <v>1.76</v>
      </c>
      <c r="LM71" s="771">
        <v>2.09</v>
      </c>
      <c r="LN71" s="771">
        <v>2.19</v>
      </c>
      <c r="LO71" s="771">
        <v>2.19</v>
      </c>
      <c r="LP71" s="771">
        <v>2.21</v>
      </c>
      <c r="LQ71" s="771">
        <v>2.21</v>
      </c>
      <c r="LR71" s="771">
        <v>2.2400000000000002</v>
      </c>
      <c r="LS71" s="771">
        <v>2.2400000000000002</v>
      </c>
      <c r="LT71" s="771">
        <v>2.25</v>
      </c>
      <c r="LU71" s="771">
        <v>2.29</v>
      </c>
      <c r="LV71" s="771">
        <v>2.29</v>
      </c>
      <c r="LW71" s="771">
        <v>2.29</v>
      </c>
      <c r="LX71" s="771">
        <v>2.29</v>
      </c>
      <c r="LY71" s="771">
        <v>2.2599999999999998</v>
      </c>
      <c r="LZ71" s="771">
        <v>2.25</v>
      </c>
      <c r="MA71" s="771">
        <v>1.1000000000000001</v>
      </c>
      <c r="MB71" s="771">
        <v>1.1100000000000001</v>
      </c>
      <c r="MC71" s="771">
        <v>1.1200000000000001</v>
      </c>
      <c r="MD71" s="771">
        <v>2.46</v>
      </c>
      <c r="ME71" s="771">
        <v>2.4300000000000002</v>
      </c>
      <c r="MF71" s="771">
        <v>2.4300000000000002</v>
      </c>
      <c r="MG71" s="771">
        <v>2.44</v>
      </c>
      <c r="MH71" s="771">
        <v>2.58</v>
      </c>
      <c r="MI71" s="771">
        <v>2.58</v>
      </c>
      <c r="MJ71" s="771">
        <v>2.59</v>
      </c>
      <c r="MK71" s="771">
        <v>2.56</v>
      </c>
      <c r="ML71" s="771">
        <v>2.57</v>
      </c>
      <c r="MM71" s="771">
        <v>2.48</v>
      </c>
      <c r="MN71" s="771">
        <v>2.48</v>
      </c>
      <c r="MO71" s="771">
        <v>2.4900000000000002</v>
      </c>
      <c r="MP71" s="771">
        <v>2.17</v>
      </c>
      <c r="MQ71" s="771">
        <v>2.1800000000000002</v>
      </c>
      <c r="MR71" s="771">
        <v>2.1800000000000002</v>
      </c>
      <c r="MS71" s="771">
        <v>2.19</v>
      </c>
      <c r="MT71" s="771">
        <v>2.2000000000000002</v>
      </c>
      <c r="MU71" s="771">
        <v>2.2000000000000002</v>
      </c>
      <c r="MV71" s="771">
        <v>2.21</v>
      </c>
      <c r="MW71" s="771">
        <v>2.09</v>
      </c>
      <c r="MX71" s="771">
        <v>2.09</v>
      </c>
      <c r="MY71" s="771">
        <v>2.09</v>
      </c>
      <c r="MZ71" s="771">
        <v>2.1</v>
      </c>
      <c r="NA71" s="771">
        <v>2.1</v>
      </c>
      <c r="NB71" s="771">
        <v>1.77</v>
      </c>
      <c r="NC71" s="771">
        <v>1.77</v>
      </c>
      <c r="ND71" s="771">
        <v>1.79</v>
      </c>
      <c r="NE71" s="771">
        <v>1.8</v>
      </c>
      <c r="NF71" s="771">
        <v>1.65</v>
      </c>
      <c r="NG71" s="771">
        <v>1.65</v>
      </c>
      <c r="NH71" s="771">
        <v>1.65</v>
      </c>
      <c r="NI71" s="771">
        <v>1.65</v>
      </c>
      <c r="NJ71" s="771">
        <v>1.74</v>
      </c>
      <c r="NK71" s="771">
        <v>1.74</v>
      </c>
      <c r="NL71" s="771">
        <v>1.74</v>
      </c>
      <c r="NM71" s="771">
        <v>1.75</v>
      </c>
      <c r="NN71" s="771">
        <v>2.19</v>
      </c>
      <c r="NO71" s="771">
        <v>2.19</v>
      </c>
      <c r="NP71" s="771">
        <v>2.21</v>
      </c>
      <c r="NQ71" s="771">
        <v>2.21</v>
      </c>
      <c r="NR71" s="771">
        <v>2.2400000000000002</v>
      </c>
      <c r="NS71" s="771">
        <v>2.2400000000000002</v>
      </c>
      <c r="NT71" s="771">
        <v>2.25</v>
      </c>
      <c r="NU71" s="771">
        <v>2.29</v>
      </c>
      <c r="NV71" s="771">
        <v>2.29</v>
      </c>
      <c r="NW71" s="771">
        <v>2.29</v>
      </c>
      <c r="NX71" s="771">
        <v>2.29</v>
      </c>
      <c r="NY71" s="771">
        <v>2.2599999999999998</v>
      </c>
      <c r="NZ71" s="771">
        <v>2.25</v>
      </c>
      <c r="OA71" s="771">
        <v>1.1000000000000001</v>
      </c>
      <c r="OB71" s="771">
        <v>1.1100000000000001</v>
      </c>
      <c r="OC71" s="771">
        <v>1.1200000000000001</v>
      </c>
      <c r="OD71" s="771">
        <v>2.46</v>
      </c>
      <c r="OE71" s="771">
        <v>2.4300000000000002</v>
      </c>
      <c r="OF71" s="771">
        <v>2.4300000000000002</v>
      </c>
      <c r="OG71" s="771">
        <v>2.44</v>
      </c>
      <c r="OH71" s="771">
        <v>2.58</v>
      </c>
      <c r="OI71" s="771">
        <v>2.58</v>
      </c>
      <c r="OJ71" s="771">
        <v>2.59</v>
      </c>
      <c r="OK71" s="771">
        <v>2.56</v>
      </c>
      <c r="OL71" s="771">
        <v>2.57</v>
      </c>
      <c r="OM71" s="771">
        <v>2.48</v>
      </c>
      <c r="ON71" s="771">
        <v>2.48</v>
      </c>
      <c r="OO71" s="771">
        <v>2.4900000000000002</v>
      </c>
      <c r="OP71" s="771">
        <v>2.17</v>
      </c>
      <c r="OQ71" s="771">
        <v>2.1800000000000002</v>
      </c>
      <c r="OR71" s="771">
        <v>2.1800000000000002</v>
      </c>
      <c r="OS71" s="771">
        <v>2.19</v>
      </c>
      <c r="OT71" s="771">
        <v>2.2000000000000002</v>
      </c>
      <c r="OU71" s="771">
        <v>2.2000000000000002</v>
      </c>
      <c r="OV71" s="771">
        <v>2.21</v>
      </c>
      <c r="OW71" s="771">
        <v>2.09</v>
      </c>
      <c r="OX71" s="771">
        <v>2.09</v>
      </c>
      <c r="OY71" s="771">
        <v>2.09</v>
      </c>
      <c r="OZ71" s="771">
        <v>2.1</v>
      </c>
      <c r="PA71" s="771">
        <v>2.1</v>
      </c>
      <c r="PB71" s="771">
        <v>1.77</v>
      </c>
      <c r="PC71" s="771">
        <v>1.77</v>
      </c>
      <c r="PD71" s="771">
        <v>1.79</v>
      </c>
      <c r="PE71" s="771">
        <v>1.8</v>
      </c>
      <c r="PF71" s="771">
        <v>1.65</v>
      </c>
      <c r="PG71" s="771">
        <v>1.65</v>
      </c>
      <c r="PH71" s="771">
        <v>1.65</v>
      </c>
      <c r="PI71" s="771">
        <v>1.65</v>
      </c>
      <c r="PJ71" s="771">
        <v>1.74</v>
      </c>
      <c r="PK71" s="771">
        <v>1.74</v>
      </c>
      <c r="PL71" s="771">
        <v>1.74</v>
      </c>
      <c r="PM71" s="771">
        <v>1.75</v>
      </c>
      <c r="PN71" s="771">
        <v>2.19</v>
      </c>
      <c r="PO71" s="771">
        <v>2.19</v>
      </c>
      <c r="PP71" s="771">
        <v>2.21</v>
      </c>
      <c r="PQ71" s="771">
        <v>2.21</v>
      </c>
      <c r="PR71" s="771">
        <v>2.2400000000000002</v>
      </c>
      <c r="PS71" s="771">
        <v>2.2400000000000002</v>
      </c>
      <c r="PT71" s="771">
        <v>2.25</v>
      </c>
      <c r="PU71" s="771">
        <v>2.29</v>
      </c>
      <c r="PV71" s="771">
        <v>2.29</v>
      </c>
      <c r="PW71" s="771">
        <v>2.29</v>
      </c>
      <c r="PX71" s="771">
        <v>2.29</v>
      </c>
      <c r="PY71" s="771">
        <v>2.2599999999999998</v>
      </c>
      <c r="PZ71" s="771">
        <v>2.25</v>
      </c>
      <c r="QA71" s="771">
        <v>1.1000000000000001</v>
      </c>
      <c r="QB71" s="771">
        <v>1.1100000000000001</v>
      </c>
      <c r="QC71" s="771">
        <v>1.1200000000000001</v>
      </c>
      <c r="QD71" s="771">
        <v>2.46</v>
      </c>
      <c r="QE71" s="771">
        <v>2.4300000000000002</v>
      </c>
      <c r="QF71" s="771">
        <v>2.4300000000000002</v>
      </c>
      <c r="QG71" s="771">
        <v>2.44</v>
      </c>
      <c r="QH71" s="771">
        <v>2.58</v>
      </c>
      <c r="QI71" s="771">
        <v>2.58</v>
      </c>
      <c r="QJ71" s="771">
        <v>2.59</v>
      </c>
      <c r="QK71" s="771">
        <v>2.56</v>
      </c>
      <c r="QL71" s="771">
        <v>2.57</v>
      </c>
      <c r="QM71" s="771">
        <v>2.48</v>
      </c>
      <c r="QN71" s="771">
        <v>2.48</v>
      </c>
      <c r="QO71" s="771">
        <v>2.4900000000000002</v>
      </c>
      <c r="QP71" s="771">
        <v>2.17</v>
      </c>
      <c r="QQ71" s="771">
        <v>2.1800000000000002</v>
      </c>
      <c r="QR71" s="771">
        <v>2.1800000000000002</v>
      </c>
      <c r="QS71" s="771">
        <v>2.19</v>
      </c>
      <c r="QT71" s="771">
        <v>2.2000000000000002</v>
      </c>
      <c r="QU71" s="771">
        <v>2.2000000000000002</v>
      </c>
      <c r="QV71" s="771">
        <v>2.21</v>
      </c>
      <c r="QW71" s="771">
        <v>2.09</v>
      </c>
      <c r="QX71" s="771">
        <v>2.09</v>
      </c>
      <c r="QY71" s="771">
        <v>2.09</v>
      </c>
      <c r="QZ71" s="771">
        <v>2.1</v>
      </c>
      <c r="RA71" s="771">
        <v>2.1</v>
      </c>
      <c r="RB71" s="771">
        <v>1.77</v>
      </c>
      <c r="RC71" s="771">
        <v>1.77</v>
      </c>
      <c r="RD71" s="771">
        <v>1.79</v>
      </c>
      <c r="RE71" s="771">
        <v>1.8</v>
      </c>
      <c r="RF71" s="771">
        <v>1.65</v>
      </c>
      <c r="RG71" s="771">
        <v>1.65</v>
      </c>
      <c r="RH71" s="771">
        <v>1.65</v>
      </c>
      <c r="RI71" s="771">
        <v>1.65</v>
      </c>
      <c r="RJ71" s="771">
        <v>1.74</v>
      </c>
      <c r="RK71" s="771">
        <v>1.74</v>
      </c>
      <c r="RL71" s="771">
        <v>1.74</v>
      </c>
      <c r="RM71" s="771">
        <v>1.75</v>
      </c>
      <c r="RN71" s="771">
        <v>2.19</v>
      </c>
      <c r="RO71" s="771">
        <v>2.19</v>
      </c>
      <c r="RP71" s="771">
        <v>2.21</v>
      </c>
      <c r="RQ71" s="771">
        <v>2.21</v>
      </c>
      <c r="RR71" s="771">
        <v>2.2400000000000002</v>
      </c>
      <c r="RS71" s="771">
        <v>2.2400000000000002</v>
      </c>
      <c r="RT71" s="771">
        <v>2.25</v>
      </c>
      <c r="RU71" s="771">
        <v>2.29</v>
      </c>
      <c r="RV71" s="771">
        <v>2.29</v>
      </c>
      <c r="RW71" s="771">
        <v>2.29</v>
      </c>
      <c r="RX71" s="771">
        <v>2.29</v>
      </c>
      <c r="RY71" s="771">
        <v>2.2599999999999998</v>
      </c>
      <c r="RZ71" s="771">
        <v>2.25</v>
      </c>
      <c r="SA71" s="771">
        <v>1.1000000000000001</v>
      </c>
      <c r="SB71" s="771">
        <v>1.1100000000000001</v>
      </c>
      <c r="SC71" s="771">
        <v>1.1200000000000001</v>
      </c>
      <c r="SD71" s="771">
        <v>2.46</v>
      </c>
      <c r="SE71" s="771">
        <v>2.4300000000000002</v>
      </c>
      <c r="SF71" s="771">
        <v>2.4300000000000002</v>
      </c>
      <c r="SG71" s="771">
        <v>2.44</v>
      </c>
      <c r="SH71" s="771">
        <v>2.58</v>
      </c>
      <c r="SI71" s="772">
        <v>2.58</v>
      </c>
      <c r="SJ71" s="460">
        <f t="shared" si="33"/>
        <v>2.58</v>
      </c>
      <c r="SK71" s="441"/>
      <c r="SL71" s="429"/>
      <c r="SM71" s="429"/>
      <c r="SN71" s="429"/>
    </row>
    <row r="72" spans="1:508" outlineLevel="2" collapsed="1" x14ac:dyDescent="0.3">
      <c r="A72" s="429"/>
      <c r="B72" s="438"/>
      <c r="C72" s="647">
        <f>INT($C$40)+2</f>
        <v>3</v>
      </c>
      <c r="D72" s="460"/>
      <c r="E72" s="518"/>
      <c r="F72" s="518"/>
      <c r="G72" s="460"/>
      <c r="H72" s="465" t="s">
        <v>1015</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hidden="1" outlineLevel="3" x14ac:dyDescent="0.3">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hidden="1" outlineLevel="3" x14ac:dyDescent="0.3">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collapsed="1" x14ac:dyDescent="0.3">
      <c r="A75" s="429"/>
      <c r="B75" s="438"/>
      <c r="C75" s="647">
        <f t="shared" ref="C75" si="36">INT($C$40)+2</f>
        <v>3</v>
      </c>
      <c r="D75" s="460"/>
      <c r="E75" s="518"/>
      <c r="F75" s="518"/>
      <c r="G75" s="460"/>
      <c r="H75" s="465" t="s">
        <v>1019</v>
      </c>
      <c r="I75" s="481" t="s">
        <v>844</v>
      </c>
      <c r="J75" s="481">
        <f t="shared" ref="J75" si="37">J72+1</f>
        <v>5</v>
      </c>
      <c r="K75" s="764">
        <v>1.71</v>
      </c>
      <c r="L75" s="765">
        <v>1.72</v>
      </c>
      <c r="M75" s="765">
        <v>1.73</v>
      </c>
      <c r="N75" s="765">
        <v>2.1</v>
      </c>
      <c r="O75" s="765">
        <v>2.11</v>
      </c>
      <c r="P75" s="765">
        <v>2.11</v>
      </c>
      <c r="Q75" s="765">
        <v>2.11</v>
      </c>
      <c r="R75" s="765">
        <v>2.02</v>
      </c>
      <c r="S75" s="765">
        <v>2.02</v>
      </c>
      <c r="T75" s="765">
        <v>2.02</v>
      </c>
      <c r="U75" s="765">
        <v>2.13</v>
      </c>
      <c r="V75" s="765">
        <v>2.13</v>
      </c>
      <c r="W75" s="765">
        <v>2.13</v>
      </c>
      <c r="X75" s="765">
        <v>2.13</v>
      </c>
      <c r="Y75" s="765">
        <v>2.12</v>
      </c>
      <c r="Z75" s="765">
        <v>2.12</v>
      </c>
      <c r="AA75" s="765">
        <v>0.25</v>
      </c>
      <c r="AB75" s="765">
        <v>0.25</v>
      </c>
      <c r="AC75" s="765">
        <v>0</v>
      </c>
      <c r="AD75" s="765">
        <v>1.45</v>
      </c>
      <c r="AE75" s="765">
        <v>1.46</v>
      </c>
      <c r="AF75" s="765">
        <v>1.46</v>
      </c>
      <c r="AG75" s="765">
        <v>1.46</v>
      </c>
      <c r="AH75" s="765">
        <v>2.41</v>
      </c>
      <c r="AI75" s="765">
        <v>2.42</v>
      </c>
      <c r="AJ75" s="765">
        <v>2.42</v>
      </c>
      <c r="AK75" s="765">
        <v>2.42</v>
      </c>
      <c r="AL75" s="765">
        <v>2.4300000000000002</v>
      </c>
      <c r="AM75" s="765">
        <v>2.4300000000000002</v>
      </c>
      <c r="AN75" s="765">
        <v>2.44</v>
      </c>
      <c r="AO75" s="765">
        <v>2.44</v>
      </c>
      <c r="AP75" s="765">
        <v>2</v>
      </c>
      <c r="AQ75" s="765">
        <v>2</v>
      </c>
      <c r="AR75" s="765">
        <v>2.08</v>
      </c>
      <c r="AS75" s="765">
        <v>2.08</v>
      </c>
      <c r="AT75" s="765">
        <v>2.09</v>
      </c>
      <c r="AU75" s="765">
        <v>2.1</v>
      </c>
      <c r="AV75" s="765">
        <v>2.1</v>
      </c>
      <c r="AW75" s="765">
        <v>2.0299999999999998</v>
      </c>
      <c r="AX75" s="765">
        <v>2.04</v>
      </c>
      <c r="AY75" s="765">
        <v>2.04</v>
      </c>
      <c r="AZ75" s="765">
        <v>2.0499999999999998</v>
      </c>
      <c r="BA75" s="765">
        <v>2.0099999999999998</v>
      </c>
      <c r="BB75" s="765">
        <v>1.78</v>
      </c>
      <c r="BC75" s="765">
        <v>1.79</v>
      </c>
      <c r="BD75" s="765">
        <v>1.8</v>
      </c>
      <c r="BE75" s="765">
        <v>1.82</v>
      </c>
      <c r="BF75" s="765">
        <v>1.64</v>
      </c>
      <c r="BG75" s="765">
        <v>1.64</v>
      </c>
      <c r="BH75" s="765">
        <v>1.67</v>
      </c>
      <c r="BI75" s="765">
        <v>1.68</v>
      </c>
      <c r="BJ75" s="765">
        <v>1.69</v>
      </c>
      <c r="BK75" s="765">
        <v>1.71</v>
      </c>
      <c r="BL75" s="765">
        <v>1.72</v>
      </c>
      <c r="BM75" s="765">
        <v>1.73</v>
      </c>
      <c r="BN75" s="765">
        <v>2.1</v>
      </c>
      <c r="BO75" s="765">
        <v>2.11</v>
      </c>
      <c r="BP75" s="765">
        <v>2.11</v>
      </c>
      <c r="BQ75" s="765">
        <v>2.11</v>
      </c>
      <c r="BR75" s="765">
        <v>2.02</v>
      </c>
      <c r="BS75" s="765">
        <v>2.02</v>
      </c>
      <c r="BT75" s="765">
        <v>2.02</v>
      </c>
      <c r="BU75" s="765">
        <v>2.13</v>
      </c>
      <c r="BV75" s="765">
        <v>2.13</v>
      </c>
      <c r="BW75" s="765">
        <v>2.13</v>
      </c>
      <c r="BX75" s="765">
        <v>2.13</v>
      </c>
      <c r="BY75" s="765">
        <v>2.12</v>
      </c>
      <c r="BZ75" s="765">
        <v>2.12</v>
      </c>
      <c r="CA75" s="765">
        <v>0.25</v>
      </c>
      <c r="CB75" s="765">
        <v>0.25</v>
      </c>
      <c r="CC75" s="765">
        <v>0</v>
      </c>
      <c r="CD75" s="765">
        <v>1.45</v>
      </c>
      <c r="CE75" s="765">
        <v>1.46</v>
      </c>
      <c r="CF75" s="765">
        <v>1.46</v>
      </c>
      <c r="CG75" s="765">
        <v>1.46</v>
      </c>
      <c r="CH75" s="765">
        <v>2.41</v>
      </c>
      <c r="CI75" s="765">
        <v>2.42</v>
      </c>
      <c r="CJ75" s="765">
        <v>2.42</v>
      </c>
      <c r="CK75" s="765">
        <v>2.42</v>
      </c>
      <c r="CL75" s="765">
        <v>2.4300000000000002</v>
      </c>
      <c r="CM75" s="765">
        <v>2.4300000000000002</v>
      </c>
      <c r="CN75" s="765">
        <v>2.44</v>
      </c>
      <c r="CO75" s="765">
        <v>2.44</v>
      </c>
      <c r="CP75" s="765">
        <v>2</v>
      </c>
      <c r="CQ75" s="765">
        <v>2</v>
      </c>
      <c r="CR75" s="765">
        <v>2.08</v>
      </c>
      <c r="CS75" s="765">
        <v>2.08</v>
      </c>
      <c r="CT75" s="765">
        <v>2.09</v>
      </c>
      <c r="CU75" s="765">
        <v>2.1</v>
      </c>
      <c r="CV75" s="765">
        <v>2.1</v>
      </c>
      <c r="CW75" s="765">
        <v>2.0299999999999998</v>
      </c>
      <c r="CX75" s="765">
        <v>2.04</v>
      </c>
      <c r="CY75" s="765">
        <v>2.04</v>
      </c>
      <c r="CZ75" s="765">
        <v>2.0499999999999998</v>
      </c>
      <c r="DA75" s="765">
        <v>2.0499999999999998</v>
      </c>
      <c r="DB75" s="765">
        <v>1.99</v>
      </c>
      <c r="DC75" s="765">
        <v>1.99</v>
      </c>
      <c r="DD75" s="765">
        <v>2</v>
      </c>
      <c r="DE75" s="765">
        <v>2</v>
      </c>
      <c r="DF75" s="765">
        <v>1.88</v>
      </c>
      <c r="DG75" s="765">
        <v>1.88</v>
      </c>
      <c r="DH75" s="765">
        <v>1.89</v>
      </c>
      <c r="DI75" s="765">
        <v>1.89</v>
      </c>
      <c r="DJ75" s="765">
        <v>1.85</v>
      </c>
      <c r="DK75" s="765">
        <v>1.85</v>
      </c>
      <c r="DL75" s="765">
        <v>1.86</v>
      </c>
      <c r="DM75" s="765">
        <v>1.87</v>
      </c>
      <c r="DN75" s="765">
        <v>1.91</v>
      </c>
      <c r="DO75" s="765">
        <v>1.92</v>
      </c>
      <c r="DP75" s="765">
        <v>1.93</v>
      </c>
      <c r="DQ75" s="765">
        <v>1.99</v>
      </c>
      <c r="DR75" s="765">
        <v>2.02</v>
      </c>
      <c r="DS75" s="765">
        <v>2.02</v>
      </c>
      <c r="DT75" s="765">
        <v>2.0299999999999998</v>
      </c>
      <c r="DU75" s="765">
        <v>2.17</v>
      </c>
      <c r="DV75" s="765">
        <v>2.17</v>
      </c>
      <c r="DW75" s="765">
        <v>2.17</v>
      </c>
      <c r="DX75" s="765">
        <v>2.17</v>
      </c>
      <c r="DY75" s="765">
        <v>2.14</v>
      </c>
      <c r="DZ75" s="765">
        <v>2.14</v>
      </c>
      <c r="EA75" s="765">
        <v>0.56000000000000005</v>
      </c>
      <c r="EB75" s="765">
        <v>0.56999999999999995</v>
      </c>
      <c r="EC75" s="765">
        <v>0</v>
      </c>
      <c r="ED75" s="765">
        <v>1.46</v>
      </c>
      <c r="EE75" s="765">
        <v>1.47</v>
      </c>
      <c r="EF75" s="765">
        <v>1.47</v>
      </c>
      <c r="EG75" s="765">
        <v>1.47</v>
      </c>
      <c r="EH75" s="765">
        <v>2.4500000000000002</v>
      </c>
      <c r="EI75" s="765">
        <v>2.4500000000000002</v>
      </c>
      <c r="EJ75" s="765">
        <v>2.46</v>
      </c>
      <c r="EK75" s="765">
        <v>2.46</v>
      </c>
      <c r="EL75" s="765">
        <v>2.4700000000000002</v>
      </c>
      <c r="EM75" s="765">
        <v>2.4700000000000002</v>
      </c>
      <c r="EN75" s="765">
        <v>2.4700000000000002</v>
      </c>
      <c r="EO75" s="765">
        <v>2.4900000000000002</v>
      </c>
      <c r="EP75" s="765">
        <v>2.08</v>
      </c>
      <c r="EQ75" s="765">
        <v>2.08</v>
      </c>
      <c r="ER75" s="765">
        <v>2.14</v>
      </c>
      <c r="ES75" s="765">
        <v>2.15</v>
      </c>
      <c r="ET75" s="765">
        <v>2.16</v>
      </c>
      <c r="EU75" s="765">
        <v>2.17</v>
      </c>
      <c r="EV75" s="765">
        <v>2.17</v>
      </c>
      <c r="EW75" s="765">
        <v>2.0699999999999998</v>
      </c>
      <c r="EX75" s="765">
        <v>2.0699999999999998</v>
      </c>
      <c r="EY75" s="765">
        <v>2.08</v>
      </c>
      <c r="EZ75" s="765">
        <v>2.08</v>
      </c>
      <c r="FA75" s="765">
        <v>2.08</v>
      </c>
      <c r="FB75" s="765">
        <v>1.67</v>
      </c>
      <c r="FC75" s="765">
        <v>1.68</v>
      </c>
      <c r="FD75" s="765">
        <v>1.68</v>
      </c>
      <c r="FE75" s="765">
        <v>1.68</v>
      </c>
      <c r="FF75" s="765">
        <v>1.39</v>
      </c>
      <c r="FG75" s="765">
        <v>1.39</v>
      </c>
      <c r="FH75" s="765">
        <v>1.4</v>
      </c>
      <c r="FI75" s="765">
        <v>1.41</v>
      </c>
      <c r="FJ75" s="765">
        <v>1.37</v>
      </c>
      <c r="FK75" s="765">
        <v>1.37</v>
      </c>
      <c r="FL75" s="765">
        <v>1.37</v>
      </c>
      <c r="FM75" s="765">
        <v>1.39</v>
      </c>
      <c r="FN75" s="765">
        <v>1.86</v>
      </c>
      <c r="FO75" s="765">
        <v>1.88</v>
      </c>
      <c r="FP75" s="765">
        <v>1.89</v>
      </c>
      <c r="FQ75" s="765">
        <v>1.9</v>
      </c>
      <c r="FR75" s="765">
        <v>2.15</v>
      </c>
      <c r="FS75" s="765">
        <v>2.15</v>
      </c>
      <c r="FT75" s="765">
        <v>2.15</v>
      </c>
      <c r="FU75" s="765">
        <v>2.2000000000000002</v>
      </c>
      <c r="FV75" s="765">
        <v>2.2000000000000002</v>
      </c>
      <c r="FW75" s="765">
        <v>2.2000000000000002</v>
      </c>
      <c r="FX75" s="765">
        <v>2.21</v>
      </c>
      <c r="FY75" s="765">
        <v>2.19</v>
      </c>
      <c r="FZ75" s="765">
        <v>2.19</v>
      </c>
      <c r="GA75" s="765">
        <v>0.44</v>
      </c>
      <c r="GB75" s="765">
        <v>0.44</v>
      </c>
      <c r="GC75" s="765">
        <v>0.45</v>
      </c>
      <c r="GD75" s="765">
        <v>2.14</v>
      </c>
      <c r="GE75" s="765">
        <v>2.2599999999999998</v>
      </c>
      <c r="GF75" s="765">
        <v>1.69</v>
      </c>
      <c r="GG75" s="765">
        <v>1.69</v>
      </c>
      <c r="GH75" s="765">
        <v>2.4500000000000002</v>
      </c>
      <c r="GI75" s="765">
        <v>2.4500000000000002</v>
      </c>
      <c r="GJ75" s="765">
        <v>2.4500000000000002</v>
      </c>
      <c r="GK75" s="765">
        <v>2.46</v>
      </c>
      <c r="GL75" s="765">
        <v>2.46</v>
      </c>
      <c r="GM75" s="765">
        <v>2.46</v>
      </c>
      <c r="GN75" s="765">
        <v>2.46</v>
      </c>
      <c r="GO75" s="765">
        <v>2.4700000000000002</v>
      </c>
      <c r="GP75" s="765">
        <v>2.0699999999999998</v>
      </c>
      <c r="GQ75" s="765">
        <v>2.0699999999999998</v>
      </c>
      <c r="GR75" s="765">
        <v>2.15</v>
      </c>
      <c r="GS75" s="765">
        <v>2.16</v>
      </c>
      <c r="GT75" s="765">
        <v>2.16</v>
      </c>
      <c r="GU75" s="765">
        <v>2.17</v>
      </c>
      <c r="GV75" s="765">
        <v>2.1800000000000002</v>
      </c>
      <c r="GW75" s="765">
        <v>2.0699999999999998</v>
      </c>
      <c r="GX75" s="765">
        <v>2.0699999999999998</v>
      </c>
      <c r="GY75" s="765">
        <v>2.0699999999999998</v>
      </c>
      <c r="GZ75" s="765">
        <v>2.08</v>
      </c>
      <c r="HA75" s="765">
        <v>2.08</v>
      </c>
      <c r="HB75" s="765">
        <v>1.66</v>
      </c>
      <c r="HC75" s="765">
        <v>1.67</v>
      </c>
      <c r="HD75" s="765">
        <v>1.68</v>
      </c>
      <c r="HE75" s="765">
        <v>1.68</v>
      </c>
      <c r="HF75" s="765">
        <v>1.39</v>
      </c>
      <c r="HG75" s="765">
        <v>1.39</v>
      </c>
      <c r="HH75" s="765">
        <v>1.4</v>
      </c>
      <c r="HI75" s="765">
        <v>1.41</v>
      </c>
      <c r="HJ75" s="765">
        <v>1.36</v>
      </c>
      <c r="HK75" s="765">
        <v>1.37</v>
      </c>
      <c r="HL75" s="765">
        <v>1.37</v>
      </c>
      <c r="HM75" s="765">
        <v>1.38</v>
      </c>
      <c r="HN75" s="765">
        <v>1.86</v>
      </c>
      <c r="HO75" s="765">
        <v>1.87</v>
      </c>
      <c r="HP75" s="765">
        <v>1.88</v>
      </c>
      <c r="HQ75" s="765">
        <v>1.89</v>
      </c>
      <c r="HR75" s="765">
        <v>2.09</v>
      </c>
      <c r="HS75" s="765">
        <v>2.09</v>
      </c>
      <c r="HT75" s="765">
        <v>2.09</v>
      </c>
      <c r="HU75" s="765">
        <v>2.15</v>
      </c>
      <c r="HV75" s="765">
        <v>2.15</v>
      </c>
      <c r="HW75" s="765">
        <v>2.15</v>
      </c>
      <c r="HX75" s="765">
        <v>2.15</v>
      </c>
      <c r="HY75" s="765">
        <v>2.13</v>
      </c>
      <c r="HZ75" s="765">
        <v>2.13</v>
      </c>
      <c r="IA75" s="765">
        <v>0.35</v>
      </c>
      <c r="IB75" s="765">
        <v>0.35</v>
      </c>
      <c r="IC75" s="765">
        <v>0.35</v>
      </c>
      <c r="ID75" s="765">
        <v>2.02</v>
      </c>
      <c r="IE75" s="765">
        <v>2.1800000000000002</v>
      </c>
      <c r="IF75" s="765">
        <v>1.69</v>
      </c>
      <c r="IG75" s="765">
        <v>1.69</v>
      </c>
      <c r="IH75" s="765">
        <v>2.4500000000000002</v>
      </c>
      <c r="II75" s="765">
        <v>2.4500000000000002</v>
      </c>
      <c r="IJ75" s="765">
        <v>2.4500000000000002</v>
      </c>
      <c r="IK75" s="765">
        <v>2.46</v>
      </c>
      <c r="IL75" s="765">
        <v>2.46</v>
      </c>
      <c r="IM75" s="765">
        <v>2.46</v>
      </c>
      <c r="IN75" s="765">
        <v>2.46</v>
      </c>
      <c r="IO75" s="765">
        <v>2.4700000000000002</v>
      </c>
      <c r="IP75" s="765">
        <v>2.0699999999999998</v>
      </c>
      <c r="IQ75" s="765">
        <v>2.0699999999999998</v>
      </c>
      <c r="IR75" s="765">
        <v>2.15</v>
      </c>
      <c r="IS75" s="765">
        <v>2.16</v>
      </c>
      <c r="IT75" s="765">
        <v>2.16</v>
      </c>
      <c r="IU75" s="765">
        <v>2.17</v>
      </c>
      <c r="IV75" s="765">
        <v>2.1800000000000002</v>
      </c>
      <c r="IW75" s="765">
        <v>2.0699999999999998</v>
      </c>
      <c r="IX75" s="765">
        <v>2.0699999999999998</v>
      </c>
      <c r="IY75" s="765">
        <v>2.0699999999999998</v>
      </c>
      <c r="IZ75" s="765">
        <v>2.08</v>
      </c>
      <c r="JA75" s="765">
        <v>2.08</v>
      </c>
      <c r="JB75" s="765">
        <v>1.66</v>
      </c>
      <c r="JC75" s="765">
        <v>1.68</v>
      </c>
      <c r="JD75" s="765">
        <v>1.68</v>
      </c>
      <c r="JE75" s="765">
        <v>1.68</v>
      </c>
      <c r="JF75" s="765">
        <v>1.39</v>
      </c>
      <c r="JG75" s="765">
        <v>1.39</v>
      </c>
      <c r="JH75" s="765">
        <v>1.39</v>
      </c>
      <c r="JI75" s="765">
        <v>1.41</v>
      </c>
      <c r="JJ75" s="765">
        <v>1.36</v>
      </c>
      <c r="JK75" s="765">
        <v>1.36</v>
      </c>
      <c r="JL75" s="765">
        <v>1.37</v>
      </c>
      <c r="JM75" s="765">
        <v>1.38</v>
      </c>
      <c r="JN75" s="765">
        <v>1.84</v>
      </c>
      <c r="JO75" s="765">
        <v>1.86</v>
      </c>
      <c r="JP75" s="765">
        <v>1.87</v>
      </c>
      <c r="JQ75" s="765">
        <v>1.88</v>
      </c>
      <c r="JR75" s="765">
        <v>2.09</v>
      </c>
      <c r="JS75" s="765">
        <v>2.09</v>
      </c>
      <c r="JT75" s="765">
        <v>2.09</v>
      </c>
      <c r="JU75" s="765">
        <v>2.15</v>
      </c>
      <c r="JV75" s="765">
        <v>2.15</v>
      </c>
      <c r="JW75" s="765">
        <v>2.15</v>
      </c>
      <c r="JX75" s="765">
        <v>2.15</v>
      </c>
      <c r="JY75" s="765">
        <v>2.13</v>
      </c>
      <c r="JZ75" s="765">
        <v>2.13</v>
      </c>
      <c r="KA75" s="765">
        <v>0.34</v>
      </c>
      <c r="KB75" s="765">
        <v>0.34</v>
      </c>
      <c r="KC75" s="765">
        <v>0.35</v>
      </c>
      <c r="KD75" s="765">
        <v>2.0099999999999998</v>
      </c>
      <c r="KE75" s="765">
        <v>2.16</v>
      </c>
      <c r="KF75" s="765">
        <v>1.69</v>
      </c>
      <c r="KG75" s="765">
        <v>1.69</v>
      </c>
      <c r="KH75" s="765">
        <v>2.4500000000000002</v>
      </c>
      <c r="KI75" s="765">
        <v>2.4500000000000002</v>
      </c>
      <c r="KJ75" s="765">
        <v>2.4500000000000002</v>
      </c>
      <c r="KK75" s="765">
        <v>2.46</v>
      </c>
      <c r="KL75" s="765">
        <v>2.46</v>
      </c>
      <c r="KM75" s="765">
        <v>2.46</v>
      </c>
      <c r="KN75" s="765">
        <v>2.46</v>
      </c>
      <c r="KO75" s="765">
        <v>2.4700000000000002</v>
      </c>
      <c r="KP75" s="765">
        <v>2.0699999999999998</v>
      </c>
      <c r="KQ75" s="765">
        <v>2.0699999999999998</v>
      </c>
      <c r="KR75" s="765">
        <v>2.13</v>
      </c>
      <c r="KS75" s="765">
        <v>2.14</v>
      </c>
      <c r="KT75" s="765">
        <v>2.15</v>
      </c>
      <c r="KU75" s="765">
        <v>2.16</v>
      </c>
      <c r="KV75" s="765">
        <v>2.16</v>
      </c>
      <c r="KW75" s="765">
        <v>2.06</v>
      </c>
      <c r="KX75" s="765">
        <v>2.06</v>
      </c>
      <c r="KY75" s="765">
        <v>2.0699999999999998</v>
      </c>
      <c r="KZ75" s="765">
        <v>2.0699999999999998</v>
      </c>
      <c r="LA75" s="765">
        <v>2.0699999999999998</v>
      </c>
      <c r="LB75" s="765">
        <v>1.66</v>
      </c>
      <c r="LC75" s="765">
        <v>1.66</v>
      </c>
      <c r="LD75" s="765">
        <v>1.66</v>
      </c>
      <c r="LE75" s="765">
        <v>1.67</v>
      </c>
      <c r="LF75" s="765">
        <v>1.39</v>
      </c>
      <c r="LG75" s="765">
        <v>1.39</v>
      </c>
      <c r="LH75" s="765">
        <v>1.39</v>
      </c>
      <c r="LI75" s="765">
        <v>1.39</v>
      </c>
      <c r="LJ75" s="765">
        <v>1.36</v>
      </c>
      <c r="LK75" s="765">
        <v>1.36</v>
      </c>
      <c r="LL75" s="765">
        <v>1.36</v>
      </c>
      <c r="LM75" s="765">
        <v>1.37</v>
      </c>
      <c r="LN75" s="765">
        <v>1.84</v>
      </c>
      <c r="LO75" s="765">
        <v>1.85</v>
      </c>
      <c r="LP75" s="765">
        <v>1.86</v>
      </c>
      <c r="LQ75" s="765">
        <v>1.87</v>
      </c>
      <c r="LR75" s="765">
        <v>2.0499999999999998</v>
      </c>
      <c r="LS75" s="765">
        <v>2.0499999999999998</v>
      </c>
      <c r="LT75" s="765">
        <v>2.0499999999999998</v>
      </c>
      <c r="LU75" s="765">
        <v>2.11</v>
      </c>
      <c r="LV75" s="765">
        <v>2.11</v>
      </c>
      <c r="LW75" s="765">
        <v>2.11</v>
      </c>
      <c r="LX75" s="765">
        <v>2.11</v>
      </c>
      <c r="LY75" s="765">
        <v>2.11</v>
      </c>
      <c r="LZ75" s="765">
        <v>2.11</v>
      </c>
      <c r="MA75" s="765">
        <v>0.28000000000000003</v>
      </c>
      <c r="MB75" s="765">
        <v>0.28000000000000003</v>
      </c>
      <c r="MC75" s="765">
        <v>0.28999999999999998</v>
      </c>
      <c r="MD75" s="765">
        <v>1.96</v>
      </c>
      <c r="ME75" s="765">
        <v>2.12</v>
      </c>
      <c r="MF75" s="765">
        <v>1.69</v>
      </c>
      <c r="MG75" s="765">
        <v>1.69</v>
      </c>
      <c r="MH75" s="765">
        <v>2.4500000000000002</v>
      </c>
      <c r="MI75" s="765">
        <v>2.4500000000000002</v>
      </c>
      <c r="MJ75" s="765">
        <v>2.4500000000000002</v>
      </c>
      <c r="MK75" s="765">
        <v>2.46</v>
      </c>
      <c r="ML75" s="765">
        <v>2.46</v>
      </c>
      <c r="MM75" s="765">
        <v>2.46</v>
      </c>
      <c r="MN75" s="765">
        <v>2.46</v>
      </c>
      <c r="MO75" s="765">
        <v>2.4700000000000002</v>
      </c>
      <c r="MP75" s="765">
        <v>2.0699999999999998</v>
      </c>
      <c r="MQ75" s="765">
        <v>2.0699999999999998</v>
      </c>
      <c r="MR75" s="765">
        <v>2.15</v>
      </c>
      <c r="MS75" s="765">
        <v>2.16</v>
      </c>
      <c r="MT75" s="765">
        <v>2.16</v>
      </c>
      <c r="MU75" s="765">
        <v>2.17</v>
      </c>
      <c r="MV75" s="765">
        <v>2.1800000000000002</v>
      </c>
      <c r="MW75" s="765">
        <v>2.0699999999999998</v>
      </c>
      <c r="MX75" s="765">
        <v>2.0699999999999998</v>
      </c>
      <c r="MY75" s="765">
        <v>2.0699999999999998</v>
      </c>
      <c r="MZ75" s="765">
        <v>2.08</v>
      </c>
      <c r="NA75" s="765">
        <v>2.08</v>
      </c>
      <c r="NB75" s="765">
        <v>1.66</v>
      </c>
      <c r="NC75" s="765">
        <v>1.68</v>
      </c>
      <c r="ND75" s="765">
        <v>1.68</v>
      </c>
      <c r="NE75" s="765">
        <v>1.68</v>
      </c>
      <c r="NF75" s="765">
        <v>1.39</v>
      </c>
      <c r="NG75" s="765">
        <v>1.39</v>
      </c>
      <c r="NH75" s="765">
        <v>1.39</v>
      </c>
      <c r="NI75" s="765">
        <v>1.4</v>
      </c>
      <c r="NJ75" s="765">
        <v>1.36</v>
      </c>
      <c r="NK75" s="765">
        <v>1.36</v>
      </c>
      <c r="NL75" s="765">
        <v>1.36</v>
      </c>
      <c r="NM75" s="765">
        <v>1.37</v>
      </c>
      <c r="NN75" s="765">
        <v>1.84</v>
      </c>
      <c r="NO75" s="765">
        <v>1.85</v>
      </c>
      <c r="NP75" s="765">
        <v>1.86</v>
      </c>
      <c r="NQ75" s="765">
        <v>1.87</v>
      </c>
      <c r="NR75" s="765">
        <v>2.0499999999999998</v>
      </c>
      <c r="NS75" s="765">
        <v>2.0499999999999998</v>
      </c>
      <c r="NT75" s="765">
        <v>2.0499999999999998</v>
      </c>
      <c r="NU75" s="765">
        <v>2.11</v>
      </c>
      <c r="NV75" s="765">
        <v>2.11</v>
      </c>
      <c r="NW75" s="765">
        <v>2.11</v>
      </c>
      <c r="NX75" s="765">
        <v>2.11</v>
      </c>
      <c r="NY75" s="765">
        <v>2.11</v>
      </c>
      <c r="NZ75" s="765">
        <v>2.11</v>
      </c>
      <c r="OA75" s="765">
        <v>0.28000000000000003</v>
      </c>
      <c r="OB75" s="765">
        <v>0.28000000000000003</v>
      </c>
      <c r="OC75" s="765">
        <v>0.28999999999999998</v>
      </c>
      <c r="OD75" s="765">
        <v>1.96</v>
      </c>
      <c r="OE75" s="765">
        <v>2.12</v>
      </c>
      <c r="OF75" s="765">
        <v>1.69</v>
      </c>
      <c r="OG75" s="765">
        <v>1.69</v>
      </c>
      <c r="OH75" s="765">
        <v>2.4500000000000002</v>
      </c>
      <c r="OI75" s="765">
        <v>2.4500000000000002</v>
      </c>
      <c r="OJ75" s="765">
        <v>2.4500000000000002</v>
      </c>
      <c r="OK75" s="765">
        <v>2.46</v>
      </c>
      <c r="OL75" s="765">
        <v>2.46</v>
      </c>
      <c r="OM75" s="765">
        <v>2.46</v>
      </c>
      <c r="ON75" s="765">
        <v>2.46</v>
      </c>
      <c r="OO75" s="765">
        <v>2.4700000000000002</v>
      </c>
      <c r="OP75" s="765">
        <v>2.0699999999999998</v>
      </c>
      <c r="OQ75" s="765">
        <v>2.0699999999999998</v>
      </c>
      <c r="OR75" s="765">
        <v>2.15</v>
      </c>
      <c r="OS75" s="765">
        <v>2.16</v>
      </c>
      <c r="OT75" s="765">
        <v>2.16</v>
      </c>
      <c r="OU75" s="765">
        <v>2.17</v>
      </c>
      <c r="OV75" s="765">
        <v>2.1800000000000002</v>
      </c>
      <c r="OW75" s="765">
        <v>2.0699999999999998</v>
      </c>
      <c r="OX75" s="765">
        <v>2.0699999999999998</v>
      </c>
      <c r="OY75" s="765">
        <v>2.0699999999999998</v>
      </c>
      <c r="OZ75" s="765">
        <v>2.08</v>
      </c>
      <c r="PA75" s="765">
        <v>2.08</v>
      </c>
      <c r="PB75" s="765">
        <v>1.66</v>
      </c>
      <c r="PC75" s="765">
        <v>1.68</v>
      </c>
      <c r="PD75" s="765">
        <v>1.68</v>
      </c>
      <c r="PE75" s="765">
        <v>1.68</v>
      </c>
      <c r="PF75" s="765">
        <v>1.39</v>
      </c>
      <c r="PG75" s="765">
        <v>1.39</v>
      </c>
      <c r="PH75" s="765">
        <v>1.39</v>
      </c>
      <c r="PI75" s="765">
        <v>1.4</v>
      </c>
      <c r="PJ75" s="765">
        <v>1.36</v>
      </c>
      <c r="PK75" s="765">
        <v>1.36</v>
      </c>
      <c r="PL75" s="765">
        <v>1.36</v>
      </c>
      <c r="PM75" s="765">
        <v>1.37</v>
      </c>
      <c r="PN75" s="765">
        <v>1.84</v>
      </c>
      <c r="PO75" s="765">
        <v>1.85</v>
      </c>
      <c r="PP75" s="765">
        <v>1.86</v>
      </c>
      <c r="PQ75" s="765">
        <v>1.87</v>
      </c>
      <c r="PR75" s="765">
        <v>2.0499999999999998</v>
      </c>
      <c r="PS75" s="765">
        <v>2.0499999999999998</v>
      </c>
      <c r="PT75" s="765">
        <v>2.0499999999999998</v>
      </c>
      <c r="PU75" s="765">
        <v>2.11</v>
      </c>
      <c r="PV75" s="765">
        <v>2.11</v>
      </c>
      <c r="PW75" s="765">
        <v>2.11</v>
      </c>
      <c r="PX75" s="765">
        <v>2.11</v>
      </c>
      <c r="PY75" s="765">
        <v>2.11</v>
      </c>
      <c r="PZ75" s="765">
        <v>2.11</v>
      </c>
      <c r="QA75" s="765">
        <v>0.28000000000000003</v>
      </c>
      <c r="QB75" s="765">
        <v>0.28000000000000003</v>
      </c>
      <c r="QC75" s="765">
        <v>0.28999999999999998</v>
      </c>
      <c r="QD75" s="765">
        <v>1.96</v>
      </c>
      <c r="QE75" s="765">
        <v>2.12</v>
      </c>
      <c r="QF75" s="765">
        <v>1.69</v>
      </c>
      <c r="QG75" s="765">
        <v>1.69</v>
      </c>
      <c r="QH75" s="765">
        <v>2.4500000000000002</v>
      </c>
      <c r="QI75" s="765">
        <v>2.4500000000000002</v>
      </c>
      <c r="QJ75" s="765">
        <v>2.4500000000000002</v>
      </c>
      <c r="QK75" s="765">
        <v>2.46</v>
      </c>
      <c r="QL75" s="765">
        <v>2.46</v>
      </c>
      <c r="QM75" s="765">
        <v>2.46</v>
      </c>
      <c r="QN75" s="765">
        <v>2.46</v>
      </c>
      <c r="QO75" s="765">
        <v>2.4700000000000002</v>
      </c>
      <c r="QP75" s="765">
        <v>2.0699999999999998</v>
      </c>
      <c r="QQ75" s="765">
        <v>2.0699999999999998</v>
      </c>
      <c r="QR75" s="765">
        <v>2.15</v>
      </c>
      <c r="QS75" s="765">
        <v>2.16</v>
      </c>
      <c r="QT75" s="765">
        <v>2.16</v>
      </c>
      <c r="QU75" s="765">
        <v>2.17</v>
      </c>
      <c r="QV75" s="765">
        <v>2.1800000000000002</v>
      </c>
      <c r="QW75" s="765">
        <v>2.0699999999999998</v>
      </c>
      <c r="QX75" s="765">
        <v>2.0699999999999998</v>
      </c>
      <c r="QY75" s="765">
        <v>2.0699999999999998</v>
      </c>
      <c r="QZ75" s="765">
        <v>2.08</v>
      </c>
      <c r="RA75" s="765">
        <v>2.08</v>
      </c>
      <c r="RB75" s="765">
        <v>1.66</v>
      </c>
      <c r="RC75" s="765">
        <v>1.68</v>
      </c>
      <c r="RD75" s="765">
        <v>1.68</v>
      </c>
      <c r="RE75" s="765">
        <v>1.68</v>
      </c>
      <c r="RF75" s="765">
        <v>1.39</v>
      </c>
      <c r="RG75" s="765">
        <v>1.39</v>
      </c>
      <c r="RH75" s="765">
        <v>1.39</v>
      </c>
      <c r="RI75" s="765">
        <v>1.4</v>
      </c>
      <c r="RJ75" s="765">
        <v>1.36</v>
      </c>
      <c r="RK75" s="765">
        <v>1.36</v>
      </c>
      <c r="RL75" s="765">
        <v>1.36</v>
      </c>
      <c r="RM75" s="765">
        <v>1.37</v>
      </c>
      <c r="RN75" s="765">
        <v>1.84</v>
      </c>
      <c r="RO75" s="765">
        <v>1.85</v>
      </c>
      <c r="RP75" s="765">
        <v>1.86</v>
      </c>
      <c r="RQ75" s="765">
        <v>1.87</v>
      </c>
      <c r="RR75" s="765">
        <v>2.0499999999999998</v>
      </c>
      <c r="RS75" s="765">
        <v>2.0499999999999998</v>
      </c>
      <c r="RT75" s="765">
        <v>2.0499999999999998</v>
      </c>
      <c r="RU75" s="765">
        <v>2.11</v>
      </c>
      <c r="RV75" s="765">
        <v>2.11</v>
      </c>
      <c r="RW75" s="765">
        <v>2.11</v>
      </c>
      <c r="RX75" s="765">
        <v>2.11</v>
      </c>
      <c r="RY75" s="765">
        <v>2.11</v>
      </c>
      <c r="RZ75" s="765">
        <v>2.11</v>
      </c>
      <c r="SA75" s="765">
        <v>0.28000000000000003</v>
      </c>
      <c r="SB75" s="765">
        <v>0.28000000000000003</v>
      </c>
      <c r="SC75" s="765">
        <v>0.28999999999999998</v>
      </c>
      <c r="SD75" s="765">
        <v>1.96</v>
      </c>
      <c r="SE75" s="765">
        <v>2.12</v>
      </c>
      <c r="SF75" s="765">
        <v>1.69</v>
      </c>
      <c r="SG75" s="765">
        <v>1.69</v>
      </c>
      <c r="SH75" s="765">
        <v>2.4500000000000002</v>
      </c>
      <c r="SI75" s="766">
        <v>2.4500000000000002</v>
      </c>
      <c r="SJ75" s="460">
        <f t="shared" si="33"/>
        <v>2.4500000000000002</v>
      </c>
      <c r="SK75" s="441"/>
      <c r="SL75" s="429"/>
      <c r="SM75" s="429"/>
      <c r="SN75" s="429"/>
    </row>
    <row r="76" spans="1:508" hidden="1" outlineLevel="3" x14ac:dyDescent="0.3">
      <c r="A76" s="429"/>
      <c r="B76" s="438"/>
      <c r="C76" s="647">
        <f t="shared" si="32"/>
        <v>4</v>
      </c>
      <c r="D76" s="460"/>
      <c r="E76" s="518"/>
      <c r="F76" s="518"/>
      <c r="G76" s="460"/>
      <c r="H76" s="467"/>
      <c r="I76" s="481" t="s">
        <v>233</v>
      </c>
      <c r="J76" s="667"/>
      <c r="K76" s="767">
        <v>1.25</v>
      </c>
      <c r="L76" s="768">
        <v>1.25</v>
      </c>
      <c r="M76" s="768">
        <v>1.26</v>
      </c>
      <c r="N76" s="768">
        <v>1.82</v>
      </c>
      <c r="O76" s="768">
        <v>1.83</v>
      </c>
      <c r="P76" s="768">
        <v>1.85</v>
      </c>
      <c r="Q76" s="768">
        <v>1.86</v>
      </c>
      <c r="R76" s="768">
        <v>1.4</v>
      </c>
      <c r="S76" s="768">
        <v>1.41</v>
      </c>
      <c r="T76" s="768">
        <v>1.42</v>
      </c>
      <c r="U76" s="768">
        <v>2.0099999999999998</v>
      </c>
      <c r="V76" s="768">
        <v>2.02</v>
      </c>
      <c r="W76" s="768">
        <v>2.02</v>
      </c>
      <c r="X76" s="768">
        <v>2.02</v>
      </c>
      <c r="Y76" s="768">
        <v>2.0299999999999998</v>
      </c>
      <c r="Z76" s="768">
        <v>2.0299999999999998</v>
      </c>
      <c r="AA76" s="768">
        <v>0.14000000000000001</v>
      </c>
      <c r="AB76" s="768">
        <v>0.15</v>
      </c>
      <c r="AC76" s="768">
        <v>0</v>
      </c>
      <c r="AD76" s="768">
        <v>1.27</v>
      </c>
      <c r="AE76" s="768">
        <v>1.27</v>
      </c>
      <c r="AF76" s="768">
        <v>1.28</v>
      </c>
      <c r="AG76" s="768">
        <v>1.28</v>
      </c>
      <c r="AH76" s="768">
        <v>2.23</v>
      </c>
      <c r="AI76" s="768">
        <v>2.2400000000000002</v>
      </c>
      <c r="AJ76" s="768">
        <v>2.2400000000000002</v>
      </c>
      <c r="AK76" s="768">
        <v>2.2400000000000002</v>
      </c>
      <c r="AL76" s="768">
        <v>2.2400000000000002</v>
      </c>
      <c r="AM76" s="768">
        <v>2.25</v>
      </c>
      <c r="AN76" s="768">
        <v>2.2599999999999998</v>
      </c>
      <c r="AO76" s="768">
        <v>2.2599999999999998</v>
      </c>
      <c r="AP76" s="768">
        <v>1.81</v>
      </c>
      <c r="AQ76" s="768">
        <v>1.81</v>
      </c>
      <c r="AR76" s="768">
        <v>1.9</v>
      </c>
      <c r="AS76" s="768">
        <v>1.9</v>
      </c>
      <c r="AT76" s="768">
        <v>1.91</v>
      </c>
      <c r="AU76" s="768">
        <v>1.92</v>
      </c>
      <c r="AV76" s="768">
        <v>1.93</v>
      </c>
      <c r="AW76" s="768">
        <v>1.8</v>
      </c>
      <c r="AX76" s="768">
        <v>1.8</v>
      </c>
      <c r="AY76" s="768">
        <v>1.81</v>
      </c>
      <c r="AZ76" s="768">
        <v>1.81</v>
      </c>
      <c r="BA76" s="768">
        <v>1.77</v>
      </c>
      <c r="BB76" s="768">
        <v>1.38</v>
      </c>
      <c r="BC76" s="768">
        <v>1.39</v>
      </c>
      <c r="BD76" s="768">
        <v>1.4</v>
      </c>
      <c r="BE76" s="768">
        <v>1.41</v>
      </c>
      <c r="BF76" s="768">
        <v>1.19</v>
      </c>
      <c r="BG76" s="768">
        <v>1.2</v>
      </c>
      <c r="BH76" s="768">
        <v>1.22</v>
      </c>
      <c r="BI76" s="768">
        <v>1.22</v>
      </c>
      <c r="BJ76" s="768">
        <v>1.23</v>
      </c>
      <c r="BK76" s="768">
        <v>1.25</v>
      </c>
      <c r="BL76" s="768">
        <v>1.25</v>
      </c>
      <c r="BM76" s="768">
        <v>1.26</v>
      </c>
      <c r="BN76" s="768">
        <v>1.82</v>
      </c>
      <c r="BO76" s="768">
        <v>1.83</v>
      </c>
      <c r="BP76" s="768">
        <v>1.85</v>
      </c>
      <c r="BQ76" s="768">
        <v>1.86</v>
      </c>
      <c r="BR76" s="768">
        <v>1.4</v>
      </c>
      <c r="BS76" s="768">
        <v>1.41</v>
      </c>
      <c r="BT76" s="768">
        <v>1.42</v>
      </c>
      <c r="BU76" s="768">
        <v>2.0099999999999998</v>
      </c>
      <c r="BV76" s="768">
        <v>2.02</v>
      </c>
      <c r="BW76" s="768">
        <v>2.02</v>
      </c>
      <c r="BX76" s="768">
        <v>2.02</v>
      </c>
      <c r="BY76" s="768">
        <v>2.0299999999999998</v>
      </c>
      <c r="BZ76" s="768">
        <v>2.0299999999999998</v>
      </c>
      <c r="CA76" s="768">
        <v>0.14000000000000001</v>
      </c>
      <c r="CB76" s="768">
        <v>0.15</v>
      </c>
      <c r="CC76" s="768">
        <v>0</v>
      </c>
      <c r="CD76" s="768">
        <v>1.27</v>
      </c>
      <c r="CE76" s="768">
        <v>1.27</v>
      </c>
      <c r="CF76" s="768">
        <v>1.28</v>
      </c>
      <c r="CG76" s="768">
        <v>1.28</v>
      </c>
      <c r="CH76" s="768">
        <v>2.23</v>
      </c>
      <c r="CI76" s="768">
        <v>2.2400000000000002</v>
      </c>
      <c r="CJ76" s="768">
        <v>2.2400000000000002</v>
      </c>
      <c r="CK76" s="768">
        <v>2.2400000000000002</v>
      </c>
      <c r="CL76" s="768">
        <v>2.2400000000000002</v>
      </c>
      <c r="CM76" s="768">
        <v>2.25</v>
      </c>
      <c r="CN76" s="768">
        <v>2.2599999999999998</v>
      </c>
      <c r="CO76" s="768">
        <v>2.2599999999999998</v>
      </c>
      <c r="CP76" s="768">
        <v>1.81</v>
      </c>
      <c r="CQ76" s="768">
        <v>1.81</v>
      </c>
      <c r="CR76" s="768">
        <v>1.9</v>
      </c>
      <c r="CS76" s="768">
        <v>1.9</v>
      </c>
      <c r="CT76" s="768">
        <v>1.91</v>
      </c>
      <c r="CU76" s="768">
        <v>1.92</v>
      </c>
      <c r="CV76" s="768">
        <v>1.93</v>
      </c>
      <c r="CW76" s="768">
        <v>1.8</v>
      </c>
      <c r="CX76" s="768">
        <v>1.8</v>
      </c>
      <c r="CY76" s="768">
        <v>1.81</v>
      </c>
      <c r="CZ76" s="768">
        <v>1.81</v>
      </c>
      <c r="DA76" s="768">
        <v>1.82</v>
      </c>
      <c r="DB76" s="768">
        <v>1.72</v>
      </c>
      <c r="DC76" s="768">
        <v>1.72</v>
      </c>
      <c r="DD76" s="768">
        <v>1.72</v>
      </c>
      <c r="DE76" s="768">
        <v>1.72</v>
      </c>
      <c r="DF76" s="768">
        <v>1.55</v>
      </c>
      <c r="DG76" s="768">
        <v>1.55</v>
      </c>
      <c r="DH76" s="768">
        <v>1.55</v>
      </c>
      <c r="DI76" s="768">
        <v>1.55</v>
      </c>
      <c r="DJ76" s="768">
        <v>1.51</v>
      </c>
      <c r="DK76" s="768">
        <v>1.51</v>
      </c>
      <c r="DL76" s="768">
        <v>1.52</v>
      </c>
      <c r="DM76" s="768">
        <v>1.53</v>
      </c>
      <c r="DN76" s="768">
        <v>1.57</v>
      </c>
      <c r="DO76" s="768">
        <v>1.58</v>
      </c>
      <c r="DP76" s="768">
        <v>1.59</v>
      </c>
      <c r="DQ76" s="768">
        <v>1.64</v>
      </c>
      <c r="DR76" s="768">
        <v>1.79</v>
      </c>
      <c r="DS76" s="768">
        <v>1.79</v>
      </c>
      <c r="DT76" s="768">
        <v>1.85</v>
      </c>
      <c r="DU76" s="768">
        <v>2.11</v>
      </c>
      <c r="DV76" s="768">
        <v>2.11</v>
      </c>
      <c r="DW76" s="768">
        <v>2.11</v>
      </c>
      <c r="DX76" s="768">
        <v>2.11</v>
      </c>
      <c r="DY76" s="768">
        <v>2.04</v>
      </c>
      <c r="DZ76" s="768">
        <v>2.0499999999999998</v>
      </c>
      <c r="EA76" s="768">
        <v>0.37</v>
      </c>
      <c r="EB76" s="768">
        <v>0.37</v>
      </c>
      <c r="EC76" s="768">
        <v>0</v>
      </c>
      <c r="ED76" s="768">
        <v>1.1599999999999999</v>
      </c>
      <c r="EE76" s="768">
        <v>1.1599999999999999</v>
      </c>
      <c r="EF76" s="768">
        <v>1.1599999999999999</v>
      </c>
      <c r="EG76" s="768">
        <v>1.1599999999999999</v>
      </c>
      <c r="EH76" s="768">
        <v>2.15</v>
      </c>
      <c r="EI76" s="768">
        <v>2.15</v>
      </c>
      <c r="EJ76" s="768">
        <v>2.15</v>
      </c>
      <c r="EK76" s="768">
        <v>2.15</v>
      </c>
      <c r="EL76" s="768">
        <v>2.16</v>
      </c>
      <c r="EM76" s="768">
        <v>2.16</v>
      </c>
      <c r="EN76" s="768">
        <v>2.17</v>
      </c>
      <c r="EO76" s="768">
        <v>2.1800000000000002</v>
      </c>
      <c r="EP76" s="768">
        <v>1.59</v>
      </c>
      <c r="EQ76" s="768">
        <v>1.6</v>
      </c>
      <c r="ER76" s="768">
        <v>1.65</v>
      </c>
      <c r="ES76" s="768">
        <v>1.65</v>
      </c>
      <c r="ET76" s="768">
        <v>1.66</v>
      </c>
      <c r="EU76" s="768">
        <v>1.67</v>
      </c>
      <c r="EV76" s="768">
        <v>1.68</v>
      </c>
      <c r="EW76" s="768">
        <v>1.52</v>
      </c>
      <c r="EX76" s="768">
        <v>1.52</v>
      </c>
      <c r="EY76" s="768">
        <v>1.52</v>
      </c>
      <c r="EZ76" s="768">
        <v>1.53</v>
      </c>
      <c r="FA76" s="768">
        <v>1.53</v>
      </c>
      <c r="FB76" s="768">
        <v>1.29</v>
      </c>
      <c r="FC76" s="768">
        <v>1.3</v>
      </c>
      <c r="FD76" s="768">
        <v>1.3</v>
      </c>
      <c r="FE76" s="768">
        <v>1.3</v>
      </c>
      <c r="FF76" s="768">
        <v>0.9</v>
      </c>
      <c r="FG76" s="768">
        <v>0.92</v>
      </c>
      <c r="FH76" s="768">
        <v>0.91</v>
      </c>
      <c r="FI76" s="768">
        <v>0.93</v>
      </c>
      <c r="FJ76" s="768">
        <v>0.91</v>
      </c>
      <c r="FK76" s="768">
        <v>0.91</v>
      </c>
      <c r="FL76" s="768">
        <v>0.93</v>
      </c>
      <c r="FM76" s="768">
        <v>0.94</v>
      </c>
      <c r="FN76" s="768">
        <v>1.37</v>
      </c>
      <c r="FO76" s="768">
        <v>1.39</v>
      </c>
      <c r="FP76" s="768">
        <v>1.4</v>
      </c>
      <c r="FQ76" s="768">
        <v>1.41</v>
      </c>
      <c r="FR76" s="768">
        <v>2.0099999999999998</v>
      </c>
      <c r="FS76" s="768">
        <v>2.02</v>
      </c>
      <c r="FT76" s="768">
        <v>2.02</v>
      </c>
      <c r="FU76" s="768">
        <v>2.0699999999999998</v>
      </c>
      <c r="FV76" s="768">
        <v>2.08</v>
      </c>
      <c r="FW76" s="768">
        <v>2.08</v>
      </c>
      <c r="FX76" s="768">
        <v>2.08</v>
      </c>
      <c r="FY76" s="768">
        <v>2.11</v>
      </c>
      <c r="FZ76" s="768">
        <v>2.11</v>
      </c>
      <c r="GA76" s="768">
        <v>0.3</v>
      </c>
      <c r="GB76" s="768">
        <v>0.28999999999999998</v>
      </c>
      <c r="GC76" s="768">
        <v>0.31</v>
      </c>
      <c r="GD76" s="768">
        <v>2</v>
      </c>
      <c r="GE76" s="768">
        <v>2.11</v>
      </c>
      <c r="GF76" s="768">
        <v>1.45</v>
      </c>
      <c r="GG76" s="768">
        <v>1.45</v>
      </c>
      <c r="GH76" s="768">
        <v>2.14</v>
      </c>
      <c r="GI76" s="768">
        <v>2.14</v>
      </c>
      <c r="GJ76" s="768">
        <v>2.15</v>
      </c>
      <c r="GK76" s="768">
        <v>2.15</v>
      </c>
      <c r="GL76" s="768">
        <v>2.15</v>
      </c>
      <c r="GM76" s="768">
        <v>2.15</v>
      </c>
      <c r="GN76" s="768">
        <v>2.16</v>
      </c>
      <c r="GO76" s="768">
        <v>2.16</v>
      </c>
      <c r="GP76" s="768">
        <v>1.73</v>
      </c>
      <c r="GQ76" s="768">
        <v>1.73</v>
      </c>
      <c r="GR76" s="768">
        <v>1.81</v>
      </c>
      <c r="GS76" s="768">
        <v>1.82</v>
      </c>
      <c r="GT76" s="768">
        <v>1.82</v>
      </c>
      <c r="GU76" s="768">
        <v>1.84</v>
      </c>
      <c r="GV76" s="768">
        <v>1.84</v>
      </c>
      <c r="GW76" s="768">
        <v>1.51</v>
      </c>
      <c r="GX76" s="768">
        <v>1.51</v>
      </c>
      <c r="GY76" s="768">
        <v>1.52</v>
      </c>
      <c r="GZ76" s="768">
        <v>1.52</v>
      </c>
      <c r="HA76" s="768">
        <v>1.53</v>
      </c>
      <c r="HB76" s="768">
        <v>1.29</v>
      </c>
      <c r="HC76" s="768">
        <v>1.29</v>
      </c>
      <c r="HD76" s="768">
        <v>1.3</v>
      </c>
      <c r="HE76" s="768">
        <v>1.3</v>
      </c>
      <c r="HF76" s="768">
        <v>0.9</v>
      </c>
      <c r="HG76" s="768">
        <v>0.92</v>
      </c>
      <c r="HH76" s="768">
        <v>0.91</v>
      </c>
      <c r="HI76" s="768">
        <v>0.93</v>
      </c>
      <c r="HJ76" s="768">
        <v>0.92</v>
      </c>
      <c r="HK76" s="768">
        <v>0.91</v>
      </c>
      <c r="HL76" s="768">
        <v>0.92</v>
      </c>
      <c r="HM76" s="768">
        <v>0.95</v>
      </c>
      <c r="HN76" s="768">
        <v>1.37</v>
      </c>
      <c r="HO76" s="768">
        <v>1.38</v>
      </c>
      <c r="HP76" s="768">
        <v>1.39</v>
      </c>
      <c r="HQ76" s="768">
        <v>1.4</v>
      </c>
      <c r="HR76" s="768">
        <v>1.86</v>
      </c>
      <c r="HS76" s="768">
        <v>1.87</v>
      </c>
      <c r="HT76" s="768">
        <v>1.88</v>
      </c>
      <c r="HU76" s="768">
        <v>2.0299999999999998</v>
      </c>
      <c r="HV76" s="768">
        <v>2.0299999999999998</v>
      </c>
      <c r="HW76" s="768">
        <v>2.0299999999999998</v>
      </c>
      <c r="HX76" s="768">
        <v>2.0299999999999998</v>
      </c>
      <c r="HY76" s="768">
        <v>2.06</v>
      </c>
      <c r="HZ76" s="768">
        <v>2.06</v>
      </c>
      <c r="IA76" s="768">
        <v>0.23</v>
      </c>
      <c r="IB76" s="768">
        <v>0.23</v>
      </c>
      <c r="IC76" s="768">
        <v>0.24</v>
      </c>
      <c r="ID76" s="768">
        <v>1.67</v>
      </c>
      <c r="IE76" s="768">
        <v>2.0299999999999998</v>
      </c>
      <c r="IF76" s="768">
        <v>1.45</v>
      </c>
      <c r="IG76" s="768">
        <v>1.45</v>
      </c>
      <c r="IH76" s="768">
        <v>2.14</v>
      </c>
      <c r="II76" s="768">
        <v>2.14</v>
      </c>
      <c r="IJ76" s="768">
        <v>2.15</v>
      </c>
      <c r="IK76" s="768">
        <v>2.15</v>
      </c>
      <c r="IL76" s="768">
        <v>2.15</v>
      </c>
      <c r="IM76" s="768">
        <v>2.15</v>
      </c>
      <c r="IN76" s="768">
        <v>2.15</v>
      </c>
      <c r="IO76" s="768">
        <v>2.16</v>
      </c>
      <c r="IP76" s="768">
        <v>1.72</v>
      </c>
      <c r="IQ76" s="768">
        <v>1.73</v>
      </c>
      <c r="IR76" s="768">
        <v>1.81</v>
      </c>
      <c r="IS76" s="768">
        <v>1.82</v>
      </c>
      <c r="IT76" s="768">
        <v>1.82</v>
      </c>
      <c r="IU76" s="768">
        <v>1.83</v>
      </c>
      <c r="IV76" s="768">
        <v>1.84</v>
      </c>
      <c r="IW76" s="768">
        <v>1.51</v>
      </c>
      <c r="IX76" s="768">
        <v>1.52</v>
      </c>
      <c r="IY76" s="768">
        <v>1.52</v>
      </c>
      <c r="IZ76" s="768">
        <v>1.53</v>
      </c>
      <c r="JA76" s="768">
        <v>1.53</v>
      </c>
      <c r="JB76" s="768">
        <v>1.29</v>
      </c>
      <c r="JC76" s="768">
        <v>1.3</v>
      </c>
      <c r="JD76" s="768">
        <v>1.3</v>
      </c>
      <c r="JE76" s="768">
        <v>1.3</v>
      </c>
      <c r="JF76" s="768">
        <v>0.9</v>
      </c>
      <c r="JG76" s="768">
        <v>0.92</v>
      </c>
      <c r="JH76" s="768">
        <v>0.92</v>
      </c>
      <c r="JI76" s="768">
        <v>0.93</v>
      </c>
      <c r="JJ76" s="768">
        <v>0.91</v>
      </c>
      <c r="JK76" s="768">
        <v>0.92</v>
      </c>
      <c r="JL76" s="768">
        <v>0.91</v>
      </c>
      <c r="JM76" s="768">
        <v>0.93</v>
      </c>
      <c r="JN76" s="768">
        <v>1.36</v>
      </c>
      <c r="JO76" s="768">
        <v>1.38</v>
      </c>
      <c r="JP76" s="768">
        <v>1.38</v>
      </c>
      <c r="JQ76" s="768">
        <v>1.39</v>
      </c>
      <c r="JR76" s="768">
        <v>1.86</v>
      </c>
      <c r="JS76" s="768">
        <v>1.87</v>
      </c>
      <c r="JT76" s="768">
        <v>1.88</v>
      </c>
      <c r="JU76" s="768">
        <v>2.0299999999999998</v>
      </c>
      <c r="JV76" s="768">
        <v>2.0299999999999998</v>
      </c>
      <c r="JW76" s="768">
        <v>2.0299999999999998</v>
      </c>
      <c r="JX76" s="768">
        <v>2.0299999999999998</v>
      </c>
      <c r="JY76" s="768">
        <v>2.06</v>
      </c>
      <c r="JZ76" s="768">
        <v>2.06</v>
      </c>
      <c r="KA76" s="768">
        <v>0.23</v>
      </c>
      <c r="KB76" s="768">
        <v>0.23</v>
      </c>
      <c r="KC76" s="768">
        <v>0.23</v>
      </c>
      <c r="KD76" s="768">
        <v>1.67</v>
      </c>
      <c r="KE76" s="768">
        <v>2.0099999999999998</v>
      </c>
      <c r="KF76" s="768">
        <v>1.45</v>
      </c>
      <c r="KG76" s="768">
        <v>1.45</v>
      </c>
      <c r="KH76" s="768">
        <v>2.14</v>
      </c>
      <c r="KI76" s="768">
        <v>2.14</v>
      </c>
      <c r="KJ76" s="768">
        <v>2.15</v>
      </c>
      <c r="KK76" s="768">
        <v>2.15</v>
      </c>
      <c r="KL76" s="768">
        <v>2.15</v>
      </c>
      <c r="KM76" s="768">
        <v>2.15</v>
      </c>
      <c r="KN76" s="768">
        <v>2.15</v>
      </c>
      <c r="KO76" s="768">
        <v>2.16</v>
      </c>
      <c r="KP76" s="768">
        <v>1.72</v>
      </c>
      <c r="KQ76" s="768">
        <v>1.73</v>
      </c>
      <c r="KR76" s="768">
        <v>1.79</v>
      </c>
      <c r="KS76" s="768">
        <v>1.8</v>
      </c>
      <c r="KT76" s="768">
        <v>1.81</v>
      </c>
      <c r="KU76" s="768">
        <v>1.82</v>
      </c>
      <c r="KV76" s="768">
        <v>1.82</v>
      </c>
      <c r="KW76" s="768">
        <v>1.5</v>
      </c>
      <c r="KX76" s="768">
        <v>1.51</v>
      </c>
      <c r="KY76" s="768">
        <v>1.51</v>
      </c>
      <c r="KZ76" s="768">
        <v>1.52</v>
      </c>
      <c r="LA76" s="768">
        <v>1.52</v>
      </c>
      <c r="LB76" s="768">
        <v>1.28</v>
      </c>
      <c r="LC76" s="768">
        <v>1.29</v>
      </c>
      <c r="LD76" s="768">
        <v>1.29</v>
      </c>
      <c r="LE76" s="768">
        <v>1.29</v>
      </c>
      <c r="LF76" s="768">
        <v>0.9</v>
      </c>
      <c r="LG76" s="768">
        <v>0.9</v>
      </c>
      <c r="LH76" s="768">
        <v>0.9</v>
      </c>
      <c r="LI76" s="768">
        <v>0.92</v>
      </c>
      <c r="LJ76" s="768">
        <v>0.9</v>
      </c>
      <c r="LK76" s="768">
        <v>0.9</v>
      </c>
      <c r="LL76" s="768">
        <v>0.92</v>
      </c>
      <c r="LM76" s="768">
        <v>0.91</v>
      </c>
      <c r="LN76" s="768">
        <v>1.35</v>
      </c>
      <c r="LO76" s="768">
        <v>1.36</v>
      </c>
      <c r="LP76" s="768">
        <v>1.38</v>
      </c>
      <c r="LQ76" s="768">
        <v>1.38</v>
      </c>
      <c r="LR76" s="768">
        <v>1.69</v>
      </c>
      <c r="LS76" s="768">
        <v>1.7</v>
      </c>
      <c r="LT76" s="768">
        <v>1.7</v>
      </c>
      <c r="LU76" s="768">
        <v>2</v>
      </c>
      <c r="LV76" s="768">
        <v>2</v>
      </c>
      <c r="LW76" s="768">
        <v>2</v>
      </c>
      <c r="LX76" s="768">
        <v>2</v>
      </c>
      <c r="LY76" s="768">
        <v>2.04</v>
      </c>
      <c r="LZ76" s="768">
        <v>2.04</v>
      </c>
      <c r="MA76" s="768">
        <v>0.18</v>
      </c>
      <c r="MB76" s="768">
        <v>0.18</v>
      </c>
      <c r="MC76" s="768">
        <v>0.19</v>
      </c>
      <c r="MD76" s="768">
        <v>1.61</v>
      </c>
      <c r="ME76" s="768">
        <v>1.96</v>
      </c>
      <c r="MF76" s="768">
        <v>1.45</v>
      </c>
      <c r="MG76" s="768">
        <v>1.45</v>
      </c>
      <c r="MH76" s="768">
        <v>2.14</v>
      </c>
      <c r="MI76" s="768">
        <v>2.14</v>
      </c>
      <c r="MJ76" s="768">
        <v>2.15</v>
      </c>
      <c r="MK76" s="768">
        <v>2.15</v>
      </c>
      <c r="ML76" s="768">
        <v>2.15</v>
      </c>
      <c r="MM76" s="768">
        <v>2.15</v>
      </c>
      <c r="MN76" s="768">
        <v>2.15</v>
      </c>
      <c r="MO76" s="768">
        <v>2.16</v>
      </c>
      <c r="MP76" s="768">
        <v>1.72</v>
      </c>
      <c r="MQ76" s="768">
        <v>1.72</v>
      </c>
      <c r="MR76" s="768">
        <v>1.8</v>
      </c>
      <c r="MS76" s="768">
        <v>1.81</v>
      </c>
      <c r="MT76" s="768">
        <v>1.82</v>
      </c>
      <c r="MU76" s="768">
        <v>1.83</v>
      </c>
      <c r="MV76" s="768">
        <v>1.83</v>
      </c>
      <c r="MW76" s="768">
        <v>1.51</v>
      </c>
      <c r="MX76" s="768">
        <v>1.51</v>
      </c>
      <c r="MY76" s="768">
        <v>1.52</v>
      </c>
      <c r="MZ76" s="768">
        <v>1.52</v>
      </c>
      <c r="NA76" s="768">
        <v>1.53</v>
      </c>
      <c r="NB76" s="768">
        <v>1.29</v>
      </c>
      <c r="NC76" s="768">
        <v>1.3</v>
      </c>
      <c r="ND76" s="768">
        <v>1.3</v>
      </c>
      <c r="NE76" s="768">
        <v>1.3</v>
      </c>
      <c r="NF76" s="768">
        <v>0.9</v>
      </c>
      <c r="NG76" s="768">
        <v>0.9</v>
      </c>
      <c r="NH76" s="768">
        <v>0.89</v>
      </c>
      <c r="NI76" s="768">
        <v>0.91</v>
      </c>
      <c r="NJ76" s="768">
        <v>0.9</v>
      </c>
      <c r="NK76" s="768">
        <v>0.91</v>
      </c>
      <c r="NL76" s="768">
        <v>0.91</v>
      </c>
      <c r="NM76" s="768">
        <v>0.9</v>
      </c>
      <c r="NN76" s="768">
        <v>1.35</v>
      </c>
      <c r="NO76" s="768">
        <v>1.36</v>
      </c>
      <c r="NP76" s="768">
        <v>1.38</v>
      </c>
      <c r="NQ76" s="768">
        <v>1.38</v>
      </c>
      <c r="NR76" s="768">
        <v>1.69</v>
      </c>
      <c r="NS76" s="768">
        <v>1.7</v>
      </c>
      <c r="NT76" s="768">
        <v>1.7</v>
      </c>
      <c r="NU76" s="768">
        <v>2</v>
      </c>
      <c r="NV76" s="768">
        <v>2</v>
      </c>
      <c r="NW76" s="768">
        <v>2</v>
      </c>
      <c r="NX76" s="768">
        <v>2</v>
      </c>
      <c r="NY76" s="768">
        <v>2.04</v>
      </c>
      <c r="NZ76" s="768">
        <v>2.04</v>
      </c>
      <c r="OA76" s="768">
        <v>0.18</v>
      </c>
      <c r="OB76" s="768">
        <v>0.18</v>
      </c>
      <c r="OC76" s="768">
        <v>0.19</v>
      </c>
      <c r="OD76" s="768">
        <v>1.61</v>
      </c>
      <c r="OE76" s="768">
        <v>1.96</v>
      </c>
      <c r="OF76" s="768">
        <v>1.45</v>
      </c>
      <c r="OG76" s="768">
        <v>1.45</v>
      </c>
      <c r="OH76" s="768">
        <v>2.14</v>
      </c>
      <c r="OI76" s="768">
        <v>2.14</v>
      </c>
      <c r="OJ76" s="768">
        <v>2.15</v>
      </c>
      <c r="OK76" s="768">
        <v>2.15</v>
      </c>
      <c r="OL76" s="768">
        <v>2.15</v>
      </c>
      <c r="OM76" s="768">
        <v>2.15</v>
      </c>
      <c r="ON76" s="768">
        <v>2.15</v>
      </c>
      <c r="OO76" s="768">
        <v>2.16</v>
      </c>
      <c r="OP76" s="768">
        <v>1.72</v>
      </c>
      <c r="OQ76" s="768">
        <v>1.72</v>
      </c>
      <c r="OR76" s="768">
        <v>1.8</v>
      </c>
      <c r="OS76" s="768">
        <v>1.81</v>
      </c>
      <c r="OT76" s="768">
        <v>1.82</v>
      </c>
      <c r="OU76" s="768">
        <v>1.83</v>
      </c>
      <c r="OV76" s="768">
        <v>1.83</v>
      </c>
      <c r="OW76" s="768">
        <v>1.51</v>
      </c>
      <c r="OX76" s="768">
        <v>1.51</v>
      </c>
      <c r="OY76" s="768">
        <v>1.52</v>
      </c>
      <c r="OZ76" s="768">
        <v>1.52</v>
      </c>
      <c r="PA76" s="768">
        <v>1.53</v>
      </c>
      <c r="PB76" s="768">
        <v>1.29</v>
      </c>
      <c r="PC76" s="768">
        <v>1.3</v>
      </c>
      <c r="PD76" s="768">
        <v>1.3</v>
      </c>
      <c r="PE76" s="768">
        <v>1.3</v>
      </c>
      <c r="PF76" s="768">
        <v>0.9</v>
      </c>
      <c r="PG76" s="768">
        <v>0.9</v>
      </c>
      <c r="PH76" s="768">
        <v>0.89</v>
      </c>
      <c r="PI76" s="768">
        <v>0.91</v>
      </c>
      <c r="PJ76" s="768">
        <v>0.9</v>
      </c>
      <c r="PK76" s="768">
        <v>0.91</v>
      </c>
      <c r="PL76" s="768">
        <v>0.91</v>
      </c>
      <c r="PM76" s="768">
        <v>0.9</v>
      </c>
      <c r="PN76" s="768">
        <v>1.35</v>
      </c>
      <c r="PO76" s="768">
        <v>1.36</v>
      </c>
      <c r="PP76" s="768">
        <v>1.38</v>
      </c>
      <c r="PQ76" s="768">
        <v>1.38</v>
      </c>
      <c r="PR76" s="768">
        <v>1.69</v>
      </c>
      <c r="PS76" s="768">
        <v>1.7</v>
      </c>
      <c r="PT76" s="768">
        <v>1.7</v>
      </c>
      <c r="PU76" s="768">
        <v>2</v>
      </c>
      <c r="PV76" s="768">
        <v>2</v>
      </c>
      <c r="PW76" s="768">
        <v>2</v>
      </c>
      <c r="PX76" s="768">
        <v>2</v>
      </c>
      <c r="PY76" s="768">
        <v>2.04</v>
      </c>
      <c r="PZ76" s="768">
        <v>2.04</v>
      </c>
      <c r="QA76" s="768">
        <v>0.18</v>
      </c>
      <c r="QB76" s="768">
        <v>0.18</v>
      </c>
      <c r="QC76" s="768">
        <v>0.19</v>
      </c>
      <c r="QD76" s="768">
        <v>1.61</v>
      </c>
      <c r="QE76" s="768">
        <v>1.96</v>
      </c>
      <c r="QF76" s="768">
        <v>1.45</v>
      </c>
      <c r="QG76" s="768">
        <v>1.45</v>
      </c>
      <c r="QH76" s="768">
        <v>2.14</v>
      </c>
      <c r="QI76" s="768">
        <v>2.14</v>
      </c>
      <c r="QJ76" s="768">
        <v>2.15</v>
      </c>
      <c r="QK76" s="768">
        <v>2.15</v>
      </c>
      <c r="QL76" s="768">
        <v>2.15</v>
      </c>
      <c r="QM76" s="768">
        <v>2.15</v>
      </c>
      <c r="QN76" s="768">
        <v>2.15</v>
      </c>
      <c r="QO76" s="768">
        <v>2.16</v>
      </c>
      <c r="QP76" s="768">
        <v>1.72</v>
      </c>
      <c r="QQ76" s="768">
        <v>1.72</v>
      </c>
      <c r="QR76" s="768">
        <v>1.8</v>
      </c>
      <c r="QS76" s="768">
        <v>1.81</v>
      </c>
      <c r="QT76" s="768">
        <v>1.82</v>
      </c>
      <c r="QU76" s="768">
        <v>1.83</v>
      </c>
      <c r="QV76" s="768">
        <v>1.83</v>
      </c>
      <c r="QW76" s="768">
        <v>1.51</v>
      </c>
      <c r="QX76" s="768">
        <v>1.51</v>
      </c>
      <c r="QY76" s="768">
        <v>1.52</v>
      </c>
      <c r="QZ76" s="768">
        <v>1.52</v>
      </c>
      <c r="RA76" s="768">
        <v>1.53</v>
      </c>
      <c r="RB76" s="768">
        <v>1.29</v>
      </c>
      <c r="RC76" s="768">
        <v>1.3</v>
      </c>
      <c r="RD76" s="768">
        <v>1.3</v>
      </c>
      <c r="RE76" s="768">
        <v>1.3</v>
      </c>
      <c r="RF76" s="768">
        <v>0.9</v>
      </c>
      <c r="RG76" s="768">
        <v>0.9</v>
      </c>
      <c r="RH76" s="768">
        <v>0.89</v>
      </c>
      <c r="RI76" s="768">
        <v>0.91</v>
      </c>
      <c r="RJ76" s="768">
        <v>0.9</v>
      </c>
      <c r="RK76" s="768">
        <v>0.91</v>
      </c>
      <c r="RL76" s="768">
        <v>0.91</v>
      </c>
      <c r="RM76" s="768">
        <v>0.9</v>
      </c>
      <c r="RN76" s="768">
        <v>1.35</v>
      </c>
      <c r="RO76" s="768">
        <v>1.36</v>
      </c>
      <c r="RP76" s="768">
        <v>1.38</v>
      </c>
      <c r="RQ76" s="768">
        <v>1.38</v>
      </c>
      <c r="RR76" s="768">
        <v>1.69</v>
      </c>
      <c r="RS76" s="768">
        <v>1.7</v>
      </c>
      <c r="RT76" s="768">
        <v>1.7</v>
      </c>
      <c r="RU76" s="768">
        <v>2</v>
      </c>
      <c r="RV76" s="768">
        <v>2</v>
      </c>
      <c r="RW76" s="768">
        <v>2</v>
      </c>
      <c r="RX76" s="768">
        <v>2</v>
      </c>
      <c r="RY76" s="768">
        <v>2.04</v>
      </c>
      <c r="RZ76" s="768">
        <v>2.04</v>
      </c>
      <c r="SA76" s="768">
        <v>0.18</v>
      </c>
      <c r="SB76" s="768">
        <v>0.18</v>
      </c>
      <c r="SC76" s="768">
        <v>0.19</v>
      </c>
      <c r="SD76" s="768">
        <v>1.61</v>
      </c>
      <c r="SE76" s="768">
        <v>1.96</v>
      </c>
      <c r="SF76" s="768">
        <v>1.45</v>
      </c>
      <c r="SG76" s="768">
        <v>1.45</v>
      </c>
      <c r="SH76" s="768">
        <v>2.14</v>
      </c>
      <c r="SI76" s="769">
        <v>2.14</v>
      </c>
      <c r="SJ76" s="460">
        <f t="shared" si="33"/>
        <v>2.14</v>
      </c>
      <c r="SK76" s="441"/>
      <c r="SL76" s="429"/>
      <c r="SM76" s="429"/>
      <c r="SN76" s="429"/>
    </row>
    <row r="77" spans="1:508" hidden="1" outlineLevel="3" x14ac:dyDescent="0.3">
      <c r="A77" s="429"/>
      <c r="B77" s="438"/>
      <c r="C77" s="647">
        <f t="shared" si="32"/>
        <v>4</v>
      </c>
      <c r="D77" s="460"/>
      <c r="E77" s="518"/>
      <c r="F77" s="518"/>
      <c r="G77" s="460"/>
      <c r="H77" s="668"/>
      <c r="I77" s="669" t="s">
        <v>234</v>
      </c>
      <c r="J77" s="670"/>
      <c r="K77" s="770">
        <v>2.13</v>
      </c>
      <c r="L77" s="771">
        <v>2.12</v>
      </c>
      <c r="M77" s="771">
        <v>2.13</v>
      </c>
      <c r="N77" s="771">
        <v>2.2400000000000002</v>
      </c>
      <c r="O77" s="771">
        <v>2.25</v>
      </c>
      <c r="P77" s="771">
        <v>2.25</v>
      </c>
      <c r="Q77" s="771">
        <v>2.25</v>
      </c>
      <c r="R77" s="771">
        <v>2.15</v>
      </c>
      <c r="S77" s="771">
        <v>2.15</v>
      </c>
      <c r="T77" s="771">
        <v>2.16</v>
      </c>
      <c r="U77" s="771">
        <v>2.25</v>
      </c>
      <c r="V77" s="771">
        <v>2.25</v>
      </c>
      <c r="W77" s="771">
        <v>2.27</v>
      </c>
      <c r="X77" s="771">
        <v>2.27</v>
      </c>
      <c r="Y77" s="771">
        <v>2.21</v>
      </c>
      <c r="Z77" s="771">
        <v>2.2200000000000002</v>
      </c>
      <c r="AA77" s="771">
        <v>0.43</v>
      </c>
      <c r="AB77" s="771">
        <v>0.44</v>
      </c>
      <c r="AC77" s="771">
        <v>0</v>
      </c>
      <c r="AD77" s="771">
        <v>1.91</v>
      </c>
      <c r="AE77" s="771">
        <v>1.91</v>
      </c>
      <c r="AF77" s="771">
        <v>1.91</v>
      </c>
      <c r="AG77" s="771">
        <v>1.93</v>
      </c>
      <c r="AH77" s="771">
        <v>2.41</v>
      </c>
      <c r="AI77" s="771">
        <v>2.42</v>
      </c>
      <c r="AJ77" s="771">
        <v>2.42</v>
      </c>
      <c r="AK77" s="771">
        <v>2.42</v>
      </c>
      <c r="AL77" s="771">
        <v>2.4300000000000002</v>
      </c>
      <c r="AM77" s="771">
        <v>2.4300000000000002</v>
      </c>
      <c r="AN77" s="771">
        <v>2.44</v>
      </c>
      <c r="AO77" s="771">
        <v>2.44</v>
      </c>
      <c r="AP77" s="771">
        <v>2.1800000000000002</v>
      </c>
      <c r="AQ77" s="771">
        <v>2.1800000000000002</v>
      </c>
      <c r="AR77" s="771">
        <v>2.19</v>
      </c>
      <c r="AS77" s="771">
        <v>2.19</v>
      </c>
      <c r="AT77" s="771">
        <v>2.19</v>
      </c>
      <c r="AU77" s="771">
        <v>2.19</v>
      </c>
      <c r="AV77" s="771">
        <v>2.19</v>
      </c>
      <c r="AW77" s="771">
        <v>2.0299999999999998</v>
      </c>
      <c r="AX77" s="771">
        <v>2.04</v>
      </c>
      <c r="AY77" s="771">
        <v>2.04</v>
      </c>
      <c r="AZ77" s="771">
        <v>2.0499999999999998</v>
      </c>
      <c r="BA77" s="771">
        <v>2.0099999999999998</v>
      </c>
      <c r="BB77" s="771">
        <v>2.27</v>
      </c>
      <c r="BC77" s="771">
        <v>2.2799999999999998</v>
      </c>
      <c r="BD77" s="771">
        <v>2.29</v>
      </c>
      <c r="BE77" s="771">
        <v>2.2999999999999998</v>
      </c>
      <c r="BF77" s="771">
        <v>2.09</v>
      </c>
      <c r="BG77" s="771">
        <v>2.09</v>
      </c>
      <c r="BH77" s="771">
        <v>2.11</v>
      </c>
      <c r="BI77" s="771">
        <v>2.1</v>
      </c>
      <c r="BJ77" s="771">
        <v>2.11</v>
      </c>
      <c r="BK77" s="771">
        <v>2.13</v>
      </c>
      <c r="BL77" s="771">
        <v>2.12</v>
      </c>
      <c r="BM77" s="771">
        <v>2.13</v>
      </c>
      <c r="BN77" s="771">
        <v>2.2400000000000002</v>
      </c>
      <c r="BO77" s="771">
        <v>2.25</v>
      </c>
      <c r="BP77" s="771">
        <v>2.25</v>
      </c>
      <c r="BQ77" s="771">
        <v>2.25</v>
      </c>
      <c r="BR77" s="771">
        <v>2.15</v>
      </c>
      <c r="BS77" s="771">
        <v>2.15</v>
      </c>
      <c r="BT77" s="771">
        <v>2.16</v>
      </c>
      <c r="BU77" s="771">
        <v>2.25</v>
      </c>
      <c r="BV77" s="771">
        <v>2.25</v>
      </c>
      <c r="BW77" s="771">
        <v>2.27</v>
      </c>
      <c r="BX77" s="771">
        <v>2.27</v>
      </c>
      <c r="BY77" s="771">
        <v>2.21</v>
      </c>
      <c r="BZ77" s="771">
        <v>2.2200000000000002</v>
      </c>
      <c r="CA77" s="771">
        <v>0.43</v>
      </c>
      <c r="CB77" s="771">
        <v>0.44</v>
      </c>
      <c r="CC77" s="771">
        <v>0</v>
      </c>
      <c r="CD77" s="771">
        <v>1.91</v>
      </c>
      <c r="CE77" s="771">
        <v>1.91</v>
      </c>
      <c r="CF77" s="771">
        <v>1.91</v>
      </c>
      <c r="CG77" s="771">
        <v>1.93</v>
      </c>
      <c r="CH77" s="771">
        <v>2.41</v>
      </c>
      <c r="CI77" s="771">
        <v>2.42</v>
      </c>
      <c r="CJ77" s="771">
        <v>2.42</v>
      </c>
      <c r="CK77" s="771">
        <v>2.42</v>
      </c>
      <c r="CL77" s="771">
        <v>2.4300000000000002</v>
      </c>
      <c r="CM77" s="771">
        <v>2.4300000000000002</v>
      </c>
      <c r="CN77" s="771">
        <v>2.44</v>
      </c>
      <c r="CO77" s="771">
        <v>2.44</v>
      </c>
      <c r="CP77" s="771">
        <v>2.1800000000000002</v>
      </c>
      <c r="CQ77" s="771">
        <v>2.1800000000000002</v>
      </c>
      <c r="CR77" s="771">
        <v>2.19</v>
      </c>
      <c r="CS77" s="771">
        <v>2.19</v>
      </c>
      <c r="CT77" s="771">
        <v>2.19</v>
      </c>
      <c r="CU77" s="771">
        <v>2.19</v>
      </c>
      <c r="CV77" s="771">
        <v>2.19</v>
      </c>
      <c r="CW77" s="771">
        <v>2.0299999999999998</v>
      </c>
      <c r="CX77" s="771">
        <v>2.04</v>
      </c>
      <c r="CY77" s="771">
        <v>2.04</v>
      </c>
      <c r="CZ77" s="771">
        <v>2.0499999999999998</v>
      </c>
      <c r="DA77" s="771">
        <v>2.0499999999999998</v>
      </c>
      <c r="DB77" s="771">
        <v>2.1800000000000002</v>
      </c>
      <c r="DC77" s="771">
        <v>2.19</v>
      </c>
      <c r="DD77" s="771">
        <v>2.19</v>
      </c>
      <c r="DE77" s="771">
        <v>2.19</v>
      </c>
      <c r="DF77" s="771">
        <v>2.17</v>
      </c>
      <c r="DG77" s="771">
        <v>2.17</v>
      </c>
      <c r="DH77" s="771">
        <v>2.1800000000000002</v>
      </c>
      <c r="DI77" s="771">
        <v>2.1800000000000002</v>
      </c>
      <c r="DJ77" s="771">
        <v>2.16</v>
      </c>
      <c r="DK77" s="771">
        <v>2.17</v>
      </c>
      <c r="DL77" s="771">
        <v>2.17</v>
      </c>
      <c r="DM77" s="771">
        <v>2.17</v>
      </c>
      <c r="DN77" s="771">
        <v>2.0699999999999998</v>
      </c>
      <c r="DO77" s="771">
        <v>2.08</v>
      </c>
      <c r="DP77" s="771">
        <v>2.08</v>
      </c>
      <c r="DQ77" s="771">
        <v>2.09</v>
      </c>
      <c r="DR77" s="771">
        <v>2.13</v>
      </c>
      <c r="DS77" s="771">
        <v>2.13</v>
      </c>
      <c r="DT77" s="771">
        <v>2.14</v>
      </c>
      <c r="DU77" s="771">
        <v>2.2799999999999998</v>
      </c>
      <c r="DV77" s="771">
        <v>2.2799999999999998</v>
      </c>
      <c r="DW77" s="771">
        <v>2.2799999999999998</v>
      </c>
      <c r="DX77" s="771">
        <v>2.2799999999999998</v>
      </c>
      <c r="DY77" s="771">
        <v>2.21</v>
      </c>
      <c r="DZ77" s="771">
        <v>2.21</v>
      </c>
      <c r="EA77" s="771">
        <v>1.25</v>
      </c>
      <c r="EB77" s="771">
        <v>1.25</v>
      </c>
      <c r="EC77" s="771">
        <v>0</v>
      </c>
      <c r="ED77" s="771">
        <v>2</v>
      </c>
      <c r="EE77" s="771">
        <v>2</v>
      </c>
      <c r="EF77" s="771">
        <v>2</v>
      </c>
      <c r="EG77" s="771">
        <v>2</v>
      </c>
      <c r="EH77" s="771">
        <v>2.4500000000000002</v>
      </c>
      <c r="EI77" s="771">
        <v>2.4500000000000002</v>
      </c>
      <c r="EJ77" s="771">
        <v>2.46</v>
      </c>
      <c r="EK77" s="771">
        <v>2.46</v>
      </c>
      <c r="EL77" s="771">
        <v>2.4700000000000002</v>
      </c>
      <c r="EM77" s="771">
        <v>2.4700000000000002</v>
      </c>
      <c r="EN77" s="771">
        <v>2.4700000000000002</v>
      </c>
      <c r="EO77" s="771">
        <v>2.4900000000000002</v>
      </c>
      <c r="EP77" s="771">
        <v>2.19</v>
      </c>
      <c r="EQ77" s="771">
        <v>2.19</v>
      </c>
      <c r="ER77" s="771">
        <v>2.19</v>
      </c>
      <c r="ES77" s="771">
        <v>2.19</v>
      </c>
      <c r="ET77" s="771">
        <v>2.19</v>
      </c>
      <c r="EU77" s="771">
        <v>2.19</v>
      </c>
      <c r="EV77" s="771">
        <v>2.19</v>
      </c>
      <c r="EW77" s="771">
        <v>2.0699999999999998</v>
      </c>
      <c r="EX77" s="771">
        <v>2.0699999999999998</v>
      </c>
      <c r="EY77" s="771">
        <v>2.08</v>
      </c>
      <c r="EZ77" s="771">
        <v>2.08</v>
      </c>
      <c r="FA77" s="771">
        <v>2.08</v>
      </c>
      <c r="FB77" s="771">
        <v>1.76</v>
      </c>
      <c r="FC77" s="771">
        <v>1.77</v>
      </c>
      <c r="FD77" s="771">
        <v>1.77</v>
      </c>
      <c r="FE77" s="771">
        <v>1.78</v>
      </c>
      <c r="FF77" s="771">
        <v>1.63</v>
      </c>
      <c r="FG77" s="771">
        <v>1.64</v>
      </c>
      <c r="FH77" s="771">
        <v>1.64</v>
      </c>
      <c r="FI77" s="771">
        <v>1.65</v>
      </c>
      <c r="FJ77" s="771">
        <v>1.73</v>
      </c>
      <c r="FK77" s="771">
        <v>1.73</v>
      </c>
      <c r="FL77" s="771">
        <v>1.74</v>
      </c>
      <c r="FM77" s="771">
        <v>1.75</v>
      </c>
      <c r="FN77" s="771">
        <v>2.0699999999999998</v>
      </c>
      <c r="FO77" s="771">
        <v>2.08</v>
      </c>
      <c r="FP77" s="771">
        <v>2.08</v>
      </c>
      <c r="FQ77" s="771">
        <v>2.08</v>
      </c>
      <c r="FR77" s="771">
        <v>2.2999999999999998</v>
      </c>
      <c r="FS77" s="771">
        <v>2.2999999999999998</v>
      </c>
      <c r="FT77" s="771">
        <v>2.31</v>
      </c>
      <c r="FU77" s="771">
        <v>2.35</v>
      </c>
      <c r="FV77" s="771">
        <v>2.35</v>
      </c>
      <c r="FW77" s="771">
        <v>2.35</v>
      </c>
      <c r="FX77" s="771">
        <v>2.35</v>
      </c>
      <c r="FY77" s="771">
        <v>2.29</v>
      </c>
      <c r="FZ77" s="771">
        <v>2.29</v>
      </c>
      <c r="GA77" s="771">
        <v>1.08</v>
      </c>
      <c r="GB77" s="771">
        <v>1.0900000000000001</v>
      </c>
      <c r="GC77" s="771">
        <v>1.1000000000000001</v>
      </c>
      <c r="GD77" s="771">
        <v>2.44</v>
      </c>
      <c r="GE77" s="771">
        <v>2.44</v>
      </c>
      <c r="GF77" s="771">
        <v>2.0499999999999998</v>
      </c>
      <c r="GG77" s="771">
        <v>2.0499999999999998</v>
      </c>
      <c r="GH77" s="771">
        <v>2.4500000000000002</v>
      </c>
      <c r="GI77" s="771">
        <v>2.4500000000000002</v>
      </c>
      <c r="GJ77" s="771">
        <v>2.4500000000000002</v>
      </c>
      <c r="GK77" s="771">
        <v>2.46</v>
      </c>
      <c r="GL77" s="771">
        <v>2.46</v>
      </c>
      <c r="GM77" s="771">
        <v>2.46</v>
      </c>
      <c r="GN77" s="771">
        <v>2.46</v>
      </c>
      <c r="GO77" s="771">
        <v>2.4700000000000002</v>
      </c>
      <c r="GP77" s="771">
        <v>2.19</v>
      </c>
      <c r="GQ77" s="771">
        <v>2.19</v>
      </c>
      <c r="GR77" s="771">
        <v>2.19</v>
      </c>
      <c r="GS77" s="771">
        <v>2.19</v>
      </c>
      <c r="GT77" s="771">
        <v>2.19</v>
      </c>
      <c r="GU77" s="771">
        <v>2.19</v>
      </c>
      <c r="GV77" s="771">
        <v>2.19</v>
      </c>
      <c r="GW77" s="771">
        <v>2.0699999999999998</v>
      </c>
      <c r="GX77" s="771">
        <v>2.0699999999999998</v>
      </c>
      <c r="GY77" s="771">
        <v>2.0699999999999998</v>
      </c>
      <c r="GZ77" s="771">
        <v>2.08</v>
      </c>
      <c r="HA77" s="771">
        <v>2.08</v>
      </c>
      <c r="HB77" s="771">
        <v>1.76</v>
      </c>
      <c r="HC77" s="771">
        <v>1.76</v>
      </c>
      <c r="HD77" s="771">
        <v>1.77</v>
      </c>
      <c r="HE77" s="771">
        <v>1.77</v>
      </c>
      <c r="HF77" s="771">
        <v>1.63</v>
      </c>
      <c r="HG77" s="771">
        <v>1.63</v>
      </c>
      <c r="HH77" s="771">
        <v>1.64</v>
      </c>
      <c r="HI77" s="771">
        <v>1.65</v>
      </c>
      <c r="HJ77" s="771">
        <v>1.74</v>
      </c>
      <c r="HK77" s="771">
        <v>1.73</v>
      </c>
      <c r="HL77" s="771">
        <v>1.74</v>
      </c>
      <c r="HM77" s="771">
        <v>1.75</v>
      </c>
      <c r="HN77" s="771">
        <v>2.0699999999999998</v>
      </c>
      <c r="HO77" s="771">
        <v>2.0699999999999998</v>
      </c>
      <c r="HP77" s="771">
        <v>2.08</v>
      </c>
      <c r="HQ77" s="771">
        <v>2.08</v>
      </c>
      <c r="HR77" s="771">
        <v>2.2400000000000002</v>
      </c>
      <c r="HS77" s="771">
        <v>2.2400000000000002</v>
      </c>
      <c r="HT77" s="771">
        <v>2.2400000000000002</v>
      </c>
      <c r="HU77" s="771">
        <v>2.2799999999999998</v>
      </c>
      <c r="HV77" s="771">
        <v>2.29</v>
      </c>
      <c r="HW77" s="771">
        <v>2.29</v>
      </c>
      <c r="HX77" s="771">
        <v>2.29</v>
      </c>
      <c r="HY77" s="771">
        <v>2.2200000000000002</v>
      </c>
      <c r="HZ77" s="771">
        <v>2.2200000000000002</v>
      </c>
      <c r="IA77" s="771">
        <v>0.66</v>
      </c>
      <c r="IB77" s="771">
        <v>0.68</v>
      </c>
      <c r="IC77" s="771">
        <v>0.7</v>
      </c>
      <c r="ID77" s="771">
        <v>2.2999999999999998</v>
      </c>
      <c r="IE77" s="771">
        <v>2.35</v>
      </c>
      <c r="IF77" s="771">
        <v>2.0499999999999998</v>
      </c>
      <c r="IG77" s="771">
        <v>2.0499999999999998</v>
      </c>
      <c r="IH77" s="771">
        <v>2.4500000000000002</v>
      </c>
      <c r="II77" s="771">
        <v>2.4500000000000002</v>
      </c>
      <c r="IJ77" s="771">
        <v>2.4500000000000002</v>
      </c>
      <c r="IK77" s="771">
        <v>2.46</v>
      </c>
      <c r="IL77" s="771">
        <v>2.46</v>
      </c>
      <c r="IM77" s="771">
        <v>2.46</v>
      </c>
      <c r="IN77" s="771">
        <v>2.46</v>
      </c>
      <c r="IO77" s="771">
        <v>2.4700000000000002</v>
      </c>
      <c r="IP77" s="771">
        <v>2.19</v>
      </c>
      <c r="IQ77" s="771">
        <v>2.19</v>
      </c>
      <c r="IR77" s="771">
        <v>2.19</v>
      </c>
      <c r="IS77" s="771">
        <v>2.19</v>
      </c>
      <c r="IT77" s="771">
        <v>2.19</v>
      </c>
      <c r="IU77" s="771">
        <v>2.19</v>
      </c>
      <c r="IV77" s="771">
        <v>2.19</v>
      </c>
      <c r="IW77" s="771">
        <v>2.0699999999999998</v>
      </c>
      <c r="IX77" s="771">
        <v>2.0699999999999998</v>
      </c>
      <c r="IY77" s="771">
        <v>2.0699999999999998</v>
      </c>
      <c r="IZ77" s="771">
        <v>2.08</v>
      </c>
      <c r="JA77" s="771">
        <v>2.08</v>
      </c>
      <c r="JB77" s="771">
        <v>1.76</v>
      </c>
      <c r="JC77" s="771">
        <v>1.77</v>
      </c>
      <c r="JD77" s="771">
        <v>1.77</v>
      </c>
      <c r="JE77" s="771">
        <v>1.77</v>
      </c>
      <c r="JF77" s="771">
        <v>1.63</v>
      </c>
      <c r="JG77" s="771">
        <v>1.63</v>
      </c>
      <c r="JH77" s="771">
        <v>1.65</v>
      </c>
      <c r="JI77" s="771">
        <v>1.65</v>
      </c>
      <c r="JJ77" s="771">
        <v>1.73</v>
      </c>
      <c r="JK77" s="771">
        <v>1.74</v>
      </c>
      <c r="JL77" s="771">
        <v>1.73</v>
      </c>
      <c r="JM77" s="771">
        <v>1.75</v>
      </c>
      <c r="JN77" s="771">
        <v>2.0699999999999998</v>
      </c>
      <c r="JO77" s="771">
        <v>2.0699999999999998</v>
      </c>
      <c r="JP77" s="771">
        <v>2.08</v>
      </c>
      <c r="JQ77" s="771">
        <v>2.08</v>
      </c>
      <c r="JR77" s="771">
        <v>2.2400000000000002</v>
      </c>
      <c r="JS77" s="771">
        <v>2.2400000000000002</v>
      </c>
      <c r="JT77" s="771">
        <v>2.2400000000000002</v>
      </c>
      <c r="JU77" s="771">
        <v>2.2799999999999998</v>
      </c>
      <c r="JV77" s="771">
        <v>2.2799999999999998</v>
      </c>
      <c r="JW77" s="771">
        <v>2.29</v>
      </c>
      <c r="JX77" s="771">
        <v>2.29</v>
      </c>
      <c r="JY77" s="771">
        <v>2.2200000000000002</v>
      </c>
      <c r="JZ77" s="771">
        <v>2.2200000000000002</v>
      </c>
      <c r="KA77" s="771">
        <v>0.65</v>
      </c>
      <c r="KB77" s="771">
        <v>0.66</v>
      </c>
      <c r="KC77" s="771">
        <v>0.68</v>
      </c>
      <c r="KD77" s="771">
        <v>2.29</v>
      </c>
      <c r="KE77" s="771">
        <v>2.34</v>
      </c>
      <c r="KF77" s="771">
        <v>2.0499999999999998</v>
      </c>
      <c r="KG77" s="771">
        <v>2.0499999999999998</v>
      </c>
      <c r="KH77" s="771">
        <v>2.4500000000000002</v>
      </c>
      <c r="KI77" s="771">
        <v>2.4500000000000002</v>
      </c>
      <c r="KJ77" s="771">
        <v>2.4500000000000002</v>
      </c>
      <c r="KK77" s="771">
        <v>2.46</v>
      </c>
      <c r="KL77" s="771">
        <v>2.46</v>
      </c>
      <c r="KM77" s="771">
        <v>2.46</v>
      </c>
      <c r="KN77" s="771">
        <v>2.46</v>
      </c>
      <c r="KO77" s="771">
        <v>2.4700000000000002</v>
      </c>
      <c r="KP77" s="771">
        <v>2.19</v>
      </c>
      <c r="KQ77" s="771">
        <v>2.19</v>
      </c>
      <c r="KR77" s="771">
        <v>2.19</v>
      </c>
      <c r="KS77" s="771">
        <v>2.19</v>
      </c>
      <c r="KT77" s="771">
        <v>2.19</v>
      </c>
      <c r="KU77" s="771">
        <v>2.19</v>
      </c>
      <c r="KV77" s="771">
        <v>2.19</v>
      </c>
      <c r="KW77" s="771">
        <v>2.06</v>
      </c>
      <c r="KX77" s="771">
        <v>2.06</v>
      </c>
      <c r="KY77" s="771">
        <v>2.0699999999999998</v>
      </c>
      <c r="KZ77" s="771">
        <v>2.0699999999999998</v>
      </c>
      <c r="LA77" s="771">
        <v>2.0699999999999998</v>
      </c>
      <c r="LB77" s="771">
        <v>1.75</v>
      </c>
      <c r="LC77" s="771">
        <v>1.76</v>
      </c>
      <c r="LD77" s="771">
        <v>1.76</v>
      </c>
      <c r="LE77" s="771">
        <v>1.76</v>
      </c>
      <c r="LF77" s="771">
        <v>1.62</v>
      </c>
      <c r="LG77" s="771">
        <v>1.63</v>
      </c>
      <c r="LH77" s="771">
        <v>1.63</v>
      </c>
      <c r="LI77" s="771">
        <v>1.63</v>
      </c>
      <c r="LJ77" s="771">
        <v>1.72</v>
      </c>
      <c r="LK77" s="771">
        <v>1.72</v>
      </c>
      <c r="LL77" s="771">
        <v>1.74</v>
      </c>
      <c r="LM77" s="771">
        <v>1.73</v>
      </c>
      <c r="LN77" s="771">
        <v>2.0699999999999998</v>
      </c>
      <c r="LO77" s="771">
        <v>2.0699999999999998</v>
      </c>
      <c r="LP77" s="771">
        <v>2.0699999999999998</v>
      </c>
      <c r="LQ77" s="771">
        <v>2.0699999999999998</v>
      </c>
      <c r="LR77" s="771">
        <v>2.19</v>
      </c>
      <c r="LS77" s="771">
        <v>2.19</v>
      </c>
      <c r="LT77" s="771">
        <v>2.19</v>
      </c>
      <c r="LU77" s="771">
        <v>2.23</v>
      </c>
      <c r="LV77" s="771">
        <v>2.23</v>
      </c>
      <c r="LW77" s="771">
        <v>2.23</v>
      </c>
      <c r="LX77" s="771">
        <v>2.2400000000000002</v>
      </c>
      <c r="LY77" s="771">
        <v>2.2000000000000002</v>
      </c>
      <c r="LZ77" s="771">
        <v>2.2000000000000002</v>
      </c>
      <c r="MA77" s="771">
        <v>0.5</v>
      </c>
      <c r="MB77" s="771">
        <v>0.52</v>
      </c>
      <c r="MC77" s="771">
        <v>0.52</v>
      </c>
      <c r="MD77" s="771">
        <v>2.2599999999999998</v>
      </c>
      <c r="ME77" s="771">
        <v>2.2999999999999998</v>
      </c>
      <c r="MF77" s="771">
        <v>2.0499999999999998</v>
      </c>
      <c r="MG77" s="771">
        <v>2.0499999999999998</v>
      </c>
      <c r="MH77" s="771">
        <v>2.4500000000000002</v>
      </c>
      <c r="MI77" s="771">
        <v>2.4500000000000002</v>
      </c>
      <c r="MJ77" s="771">
        <v>2.4500000000000002</v>
      </c>
      <c r="MK77" s="771">
        <v>2.46</v>
      </c>
      <c r="ML77" s="771">
        <v>2.46</v>
      </c>
      <c r="MM77" s="771">
        <v>2.46</v>
      </c>
      <c r="MN77" s="771">
        <v>2.46</v>
      </c>
      <c r="MO77" s="771">
        <v>2.4700000000000002</v>
      </c>
      <c r="MP77" s="771">
        <v>2.19</v>
      </c>
      <c r="MQ77" s="771">
        <v>2.19</v>
      </c>
      <c r="MR77" s="771">
        <v>2.15</v>
      </c>
      <c r="MS77" s="771">
        <v>2.16</v>
      </c>
      <c r="MT77" s="771">
        <v>2.16</v>
      </c>
      <c r="MU77" s="771">
        <v>2.17</v>
      </c>
      <c r="MV77" s="771">
        <v>2.1800000000000002</v>
      </c>
      <c r="MW77" s="771">
        <v>2.0699999999999998</v>
      </c>
      <c r="MX77" s="771">
        <v>2.0699999999999998</v>
      </c>
      <c r="MY77" s="771">
        <v>2.0699999999999998</v>
      </c>
      <c r="MZ77" s="771">
        <v>2.08</v>
      </c>
      <c r="NA77" s="771">
        <v>2.08</v>
      </c>
      <c r="NB77" s="771">
        <v>1.76</v>
      </c>
      <c r="NC77" s="771">
        <v>1.77</v>
      </c>
      <c r="ND77" s="771">
        <v>1.77</v>
      </c>
      <c r="NE77" s="771">
        <v>1.77</v>
      </c>
      <c r="NF77" s="771">
        <v>1.63</v>
      </c>
      <c r="NG77" s="771">
        <v>1.64</v>
      </c>
      <c r="NH77" s="771">
        <v>1.63</v>
      </c>
      <c r="NI77" s="771">
        <v>1.64</v>
      </c>
      <c r="NJ77" s="771">
        <v>1.72</v>
      </c>
      <c r="NK77" s="771">
        <v>1.73</v>
      </c>
      <c r="NL77" s="771">
        <v>1.74</v>
      </c>
      <c r="NM77" s="771">
        <v>1.73</v>
      </c>
      <c r="NN77" s="771">
        <v>2.0699999999999998</v>
      </c>
      <c r="NO77" s="771">
        <v>2.0699999999999998</v>
      </c>
      <c r="NP77" s="771">
        <v>2.0699999999999998</v>
      </c>
      <c r="NQ77" s="771">
        <v>2.0699999999999998</v>
      </c>
      <c r="NR77" s="771">
        <v>2.19</v>
      </c>
      <c r="NS77" s="771">
        <v>2.19</v>
      </c>
      <c r="NT77" s="771">
        <v>2.19</v>
      </c>
      <c r="NU77" s="771">
        <v>2.23</v>
      </c>
      <c r="NV77" s="771">
        <v>2.23</v>
      </c>
      <c r="NW77" s="771">
        <v>2.23</v>
      </c>
      <c r="NX77" s="771">
        <v>2.2400000000000002</v>
      </c>
      <c r="NY77" s="771">
        <v>2.2000000000000002</v>
      </c>
      <c r="NZ77" s="771">
        <v>2.2000000000000002</v>
      </c>
      <c r="OA77" s="771">
        <v>0.5</v>
      </c>
      <c r="OB77" s="771">
        <v>0.52</v>
      </c>
      <c r="OC77" s="771">
        <v>0.52</v>
      </c>
      <c r="OD77" s="771">
        <v>2.2599999999999998</v>
      </c>
      <c r="OE77" s="771">
        <v>2.2999999999999998</v>
      </c>
      <c r="OF77" s="771">
        <v>2.0499999999999998</v>
      </c>
      <c r="OG77" s="771">
        <v>2.0499999999999998</v>
      </c>
      <c r="OH77" s="771">
        <v>2.4500000000000002</v>
      </c>
      <c r="OI77" s="771">
        <v>2.4500000000000002</v>
      </c>
      <c r="OJ77" s="771">
        <v>2.4500000000000002</v>
      </c>
      <c r="OK77" s="771">
        <v>2.46</v>
      </c>
      <c r="OL77" s="771">
        <v>2.46</v>
      </c>
      <c r="OM77" s="771">
        <v>2.46</v>
      </c>
      <c r="ON77" s="771">
        <v>2.46</v>
      </c>
      <c r="OO77" s="771">
        <v>2.4700000000000002</v>
      </c>
      <c r="OP77" s="771">
        <v>2.19</v>
      </c>
      <c r="OQ77" s="771">
        <v>2.19</v>
      </c>
      <c r="OR77" s="771">
        <v>2.15</v>
      </c>
      <c r="OS77" s="771">
        <v>2.16</v>
      </c>
      <c r="OT77" s="771">
        <v>2.16</v>
      </c>
      <c r="OU77" s="771">
        <v>2.17</v>
      </c>
      <c r="OV77" s="771">
        <v>2.1800000000000002</v>
      </c>
      <c r="OW77" s="771">
        <v>2.0699999999999998</v>
      </c>
      <c r="OX77" s="771">
        <v>2.0699999999999998</v>
      </c>
      <c r="OY77" s="771">
        <v>2.0699999999999998</v>
      </c>
      <c r="OZ77" s="771">
        <v>2.08</v>
      </c>
      <c r="PA77" s="771">
        <v>2.08</v>
      </c>
      <c r="PB77" s="771">
        <v>1.76</v>
      </c>
      <c r="PC77" s="771">
        <v>1.77</v>
      </c>
      <c r="PD77" s="771">
        <v>1.77</v>
      </c>
      <c r="PE77" s="771">
        <v>1.77</v>
      </c>
      <c r="PF77" s="771">
        <v>1.63</v>
      </c>
      <c r="PG77" s="771">
        <v>1.64</v>
      </c>
      <c r="PH77" s="771">
        <v>1.63</v>
      </c>
      <c r="PI77" s="771">
        <v>1.64</v>
      </c>
      <c r="PJ77" s="771">
        <v>1.72</v>
      </c>
      <c r="PK77" s="771">
        <v>1.73</v>
      </c>
      <c r="PL77" s="771">
        <v>1.74</v>
      </c>
      <c r="PM77" s="771">
        <v>1.73</v>
      </c>
      <c r="PN77" s="771">
        <v>2.0699999999999998</v>
      </c>
      <c r="PO77" s="771">
        <v>2.0699999999999998</v>
      </c>
      <c r="PP77" s="771">
        <v>2.0699999999999998</v>
      </c>
      <c r="PQ77" s="771">
        <v>2.0699999999999998</v>
      </c>
      <c r="PR77" s="771">
        <v>2.19</v>
      </c>
      <c r="PS77" s="771">
        <v>2.19</v>
      </c>
      <c r="PT77" s="771">
        <v>2.19</v>
      </c>
      <c r="PU77" s="771">
        <v>2.23</v>
      </c>
      <c r="PV77" s="771">
        <v>2.23</v>
      </c>
      <c r="PW77" s="771">
        <v>2.23</v>
      </c>
      <c r="PX77" s="771">
        <v>2.2400000000000002</v>
      </c>
      <c r="PY77" s="771">
        <v>2.2000000000000002</v>
      </c>
      <c r="PZ77" s="771">
        <v>2.2000000000000002</v>
      </c>
      <c r="QA77" s="771">
        <v>0.5</v>
      </c>
      <c r="QB77" s="771">
        <v>0.52</v>
      </c>
      <c r="QC77" s="771">
        <v>0.52</v>
      </c>
      <c r="QD77" s="771">
        <v>2.2599999999999998</v>
      </c>
      <c r="QE77" s="771">
        <v>2.2999999999999998</v>
      </c>
      <c r="QF77" s="771">
        <v>2.0499999999999998</v>
      </c>
      <c r="QG77" s="771">
        <v>2.0499999999999998</v>
      </c>
      <c r="QH77" s="771">
        <v>2.4500000000000002</v>
      </c>
      <c r="QI77" s="771">
        <v>2.4500000000000002</v>
      </c>
      <c r="QJ77" s="771">
        <v>2.4500000000000002</v>
      </c>
      <c r="QK77" s="771">
        <v>2.46</v>
      </c>
      <c r="QL77" s="771">
        <v>2.46</v>
      </c>
      <c r="QM77" s="771">
        <v>2.46</v>
      </c>
      <c r="QN77" s="771">
        <v>2.46</v>
      </c>
      <c r="QO77" s="771">
        <v>2.4700000000000002</v>
      </c>
      <c r="QP77" s="771">
        <v>2.19</v>
      </c>
      <c r="QQ77" s="771">
        <v>2.19</v>
      </c>
      <c r="QR77" s="771">
        <v>2.15</v>
      </c>
      <c r="QS77" s="771">
        <v>2.16</v>
      </c>
      <c r="QT77" s="771">
        <v>2.16</v>
      </c>
      <c r="QU77" s="771">
        <v>2.17</v>
      </c>
      <c r="QV77" s="771">
        <v>2.1800000000000002</v>
      </c>
      <c r="QW77" s="771">
        <v>2.0699999999999998</v>
      </c>
      <c r="QX77" s="771">
        <v>2.0699999999999998</v>
      </c>
      <c r="QY77" s="771">
        <v>2.0699999999999998</v>
      </c>
      <c r="QZ77" s="771">
        <v>2.08</v>
      </c>
      <c r="RA77" s="771">
        <v>2.08</v>
      </c>
      <c r="RB77" s="771">
        <v>1.76</v>
      </c>
      <c r="RC77" s="771">
        <v>1.77</v>
      </c>
      <c r="RD77" s="771">
        <v>1.77</v>
      </c>
      <c r="RE77" s="771">
        <v>1.77</v>
      </c>
      <c r="RF77" s="771">
        <v>1.63</v>
      </c>
      <c r="RG77" s="771">
        <v>1.64</v>
      </c>
      <c r="RH77" s="771">
        <v>1.63</v>
      </c>
      <c r="RI77" s="771">
        <v>1.64</v>
      </c>
      <c r="RJ77" s="771">
        <v>1.72</v>
      </c>
      <c r="RK77" s="771">
        <v>1.73</v>
      </c>
      <c r="RL77" s="771">
        <v>1.74</v>
      </c>
      <c r="RM77" s="771">
        <v>1.73</v>
      </c>
      <c r="RN77" s="771">
        <v>2.0699999999999998</v>
      </c>
      <c r="RO77" s="771">
        <v>2.0699999999999998</v>
      </c>
      <c r="RP77" s="771">
        <v>2.0699999999999998</v>
      </c>
      <c r="RQ77" s="771">
        <v>2.0699999999999998</v>
      </c>
      <c r="RR77" s="771">
        <v>2.19</v>
      </c>
      <c r="RS77" s="771">
        <v>2.19</v>
      </c>
      <c r="RT77" s="771">
        <v>2.19</v>
      </c>
      <c r="RU77" s="771">
        <v>2.23</v>
      </c>
      <c r="RV77" s="771">
        <v>2.23</v>
      </c>
      <c r="RW77" s="771">
        <v>2.23</v>
      </c>
      <c r="RX77" s="771">
        <v>2.2400000000000002</v>
      </c>
      <c r="RY77" s="771">
        <v>2.2000000000000002</v>
      </c>
      <c r="RZ77" s="771">
        <v>2.2000000000000002</v>
      </c>
      <c r="SA77" s="771">
        <v>0.5</v>
      </c>
      <c r="SB77" s="771">
        <v>0.52</v>
      </c>
      <c r="SC77" s="771">
        <v>0.52</v>
      </c>
      <c r="SD77" s="771">
        <v>2.2599999999999998</v>
      </c>
      <c r="SE77" s="771">
        <v>2.2999999999999998</v>
      </c>
      <c r="SF77" s="771">
        <v>2.0499999999999998</v>
      </c>
      <c r="SG77" s="771">
        <v>2.0499999999999998</v>
      </c>
      <c r="SH77" s="771">
        <v>2.4500000000000002</v>
      </c>
      <c r="SI77" s="772">
        <v>2.4500000000000002</v>
      </c>
      <c r="SJ77" s="460">
        <f t="shared" si="33"/>
        <v>2.4500000000000002</v>
      </c>
      <c r="SK77" s="441"/>
      <c r="SL77" s="429"/>
      <c r="SM77" s="429"/>
      <c r="SN77" s="429"/>
    </row>
    <row r="78" spans="1:508" outlineLevel="2" collapsed="1" x14ac:dyDescent="0.3">
      <c r="A78" s="429"/>
      <c r="B78" s="438"/>
      <c r="C78" s="647">
        <f t="shared" ref="C78" si="38">INT($C$40)+2</f>
        <v>3</v>
      </c>
      <c r="D78" s="460"/>
      <c r="E78" s="518"/>
      <c r="F78" s="518"/>
      <c r="G78" s="460"/>
      <c r="H78" s="465" t="s">
        <v>1014</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hidden="1" outlineLevel="3" x14ac:dyDescent="0.3">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hidden="1" outlineLevel="3" x14ac:dyDescent="0.3">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collapsed="1" x14ac:dyDescent="0.3">
      <c r="A81" s="429"/>
      <c r="B81" s="438"/>
      <c r="C81" s="647">
        <f>INT($C$40)+2</f>
        <v>3</v>
      </c>
      <c r="D81" s="460"/>
      <c r="E81" s="518"/>
      <c r="F81" s="518"/>
      <c r="G81" s="460"/>
      <c r="H81" s="664" t="s">
        <v>1020</v>
      </c>
      <c r="I81" s="665" t="s">
        <v>844</v>
      </c>
      <c r="J81" s="665">
        <f t="shared" ref="J81" si="40">J78+1</f>
        <v>7</v>
      </c>
      <c r="K81" s="764">
        <v>1.23</v>
      </c>
      <c r="L81" s="765">
        <v>1.24</v>
      </c>
      <c r="M81" s="765">
        <v>1.25</v>
      </c>
      <c r="N81" s="765">
        <v>1.89</v>
      </c>
      <c r="O81" s="765">
        <v>1.9</v>
      </c>
      <c r="P81" s="765">
        <v>1.71</v>
      </c>
      <c r="Q81" s="765">
        <v>1.72</v>
      </c>
      <c r="R81" s="765">
        <v>1.54</v>
      </c>
      <c r="S81" s="765">
        <v>1.55</v>
      </c>
      <c r="T81" s="765">
        <v>1.56</v>
      </c>
      <c r="U81" s="765">
        <v>2.0099999999999998</v>
      </c>
      <c r="V81" s="765">
        <v>2.0099999999999998</v>
      </c>
      <c r="W81" s="765">
        <v>2.0099999999999998</v>
      </c>
      <c r="X81" s="765">
        <v>2.0099999999999998</v>
      </c>
      <c r="Y81" s="765">
        <v>2.0099999999999998</v>
      </c>
      <c r="Z81" s="765">
        <v>2.02</v>
      </c>
      <c r="AA81" s="765">
        <v>0.19</v>
      </c>
      <c r="AB81" s="765">
        <v>0.19</v>
      </c>
      <c r="AC81" s="765">
        <v>0.22</v>
      </c>
      <c r="AD81" s="765">
        <v>1.54</v>
      </c>
      <c r="AE81" s="765">
        <v>1.54</v>
      </c>
      <c r="AF81" s="765">
        <v>1.55</v>
      </c>
      <c r="AG81" s="765">
        <v>1.55</v>
      </c>
      <c r="AH81" s="765">
        <v>2.5</v>
      </c>
      <c r="AI81" s="765">
        <v>2.5</v>
      </c>
      <c r="AJ81" s="765">
        <v>2.5099999999999998</v>
      </c>
      <c r="AK81" s="765">
        <v>2.5099999999999998</v>
      </c>
      <c r="AL81" s="765">
        <v>2.5099999999999998</v>
      </c>
      <c r="AM81" s="765">
        <v>2.52</v>
      </c>
      <c r="AN81" s="765">
        <v>2.44</v>
      </c>
      <c r="AO81" s="765">
        <v>2.44</v>
      </c>
      <c r="AP81" s="765">
        <v>1.99</v>
      </c>
      <c r="AQ81" s="765">
        <v>1.99</v>
      </c>
      <c r="AR81" s="765">
        <v>1.77</v>
      </c>
      <c r="AS81" s="765">
        <v>1.77</v>
      </c>
      <c r="AT81" s="765">
        <v>1.79</v>
      </c>
      <c r="AU81" s="765">
        <v>1.8</v>
      </c>
      <c r="AV81" s="765">
        <v>1.8</v>
      </c>
      <c r="AW81" s="765">
        <v>2.0099999999999998</v>
      </c>
      <c r="AX81" s="765">
        <v>2.0099999999999998</v>
      </c>
      <c r="AY81" s="765">
        <v>2.02</v>
      </c>
      <c r="AZ81" s="765">
        <v>2.02</v>
      </c>
      <c r="BA81" s="765">
        <v>2.0299999999999998</v>
      </c>
      <c r="BB81" s="765">
        <v>1.25</v>
      </c>
      <c r="BC81" s="765">
        <v>1.26</v>
      </c>
      <c r="BD81" s="765">
        <v>1.26</v>
      </c>
      <c r="BE81" s="765">
        <v>1.27</v>
      </c>
      <c r="BF81" s="765">
        <v>1.19</v>
      </c>
      <c r="BG81" s="765">
        <v>1.2</v>
      </c>
      <c r="BH81" s="765">
        <v>1.21</v>
      </c>
      <c r="BI81" s="765">
        <v>1.21</v>
      </c>
      <c r="BJ81" s="765">
        <v>1.23</v>
      </c>
      <c r="BK81" s="765">
        <v>1.23</v>
      </c>
      <c r="BL81" s="765">
        <v>1.24</v>
      </c>
      <c r="BM81" s="765">
        <v>1.25</v>
      </c>
      <c r="BN81" s="765">
        <v>1.89</v>
      </c>
      <c r="BO81" s="765">
        <v>1.9</v>
      </c>
      <c r="BP81" s="765">
        <v>1.71</v>
      </c>
      <c r="BQ81" s="765">
        <v>1.72</v>
      </c>
      <c r="BR81" s="765">
        <v>1.54</v>
      </c>
      <c r="BS81" s="765">
        <v>1.55</v>
      </c>
      <c r="BT81" s="765">
        <v>1.56</v>
      </c>
      <c r="BU81" s="765">
        <v>2.0099999999999998</v>
      </c>
      <c r="BV81" s="765">
        <v>2.0099999999999998</v>
      </c>
      <c r="BW81" s="765">
        <v>2.0099999999999998</v>
      </c>
      <c r="BX81" s="765">
        <v>2.0099999999999998</v>
      </c>
      <c r="BY81" s="765">
        <v>2.0099999999999998</v>
      </c>
      <c r="BZ81" s="765">
        <v>2.02</v>
      </c>
      <c r="CA81" s="765">
        <v>0.19</v>
      </c>
      <c r="CB81" s="765">
        <v>0.19</v>
      </c>
      <c r="CC81" s="765">
        <v>0.22</v>
      </c>
      <c r="CD81" s="765">
        <v>1.54</v>
      </c>
      <c r="CE81" s="765">
        <v>1.54</v>
      </c>
      <c r="CF81" s="765">
        <v>1.55</v>
      </c>
      <c r="CG81" s="765">
        <v>1.55</v>
      </c>
      <c r="CH81" s="765">
        <v>2.5</v>
      </c>
      <c r="CI81" s="765">
        <v>2.5</v>
      </c>
      <c r="CJ81" s="765">
        <v>2.5099999999999998</v>
      </c>
      <c r="CK81" s="765">
        <v>2.5099999999999998</v>
      </c>
      <c r="CL81" s="765">
        <v>2.5099999999999998</v>
      </c>
      <c r="CM81" s="765">
        <v>2.52</v>
      </c>
      <c r="CN81" s="765">
        <v>2.44</v>
      </c>
      <c r="CO81" s="765">
        <v>2.44</v>
      </c>
      <c r="CP81" s="765">
        <v>1.99</v>
      </c>
      <c r="CQ81" s="765">
        <v>1.99</v>
      </c>
      <c r="CR81" s="765">
        <v>2</v>
      </c>
      <c r="CS81" s="765">
        <v>2.0099999999999998</v>
      </c>
      <c r="CT81" s="765">
        <v>2.0099999999999998</v>
      </c>
      <c r="CU81" s="765">
        <v>2.02</v>
      </c>
      <c r="CV81" s="765">
        <v>2.0299999999999998</v>
      </c>
      <c r="CW81" s="765">
        <v>2.04</v>
      </c>
      <c r="CX81" s="765">
        <v>2.0499999999999998</v>
      </c>
      <c r="CY81" s="765">
        <v>2.0499999999999998</v>
      </c>
      <c r="CZ81" s="765">
        <v>2.0499999999999998</v>
      </c>
      <c r="DA81" s="765">
        <v>2.04</v>
      </c>
      <c r="DB81" s="765">
        <v>1.55</v>
      </c>
      <c r="DC81" s="765">
        <v>1.55</v>
      </c>
      <c r="DD81" s="765">
        <v>1.56</v>
      </c>
      <c r="DE81" s="765">
        <v>1.56</v>
      </c>
      <c r="DF81" s="765">
        <v>1.32</v>
      </c>
      <c r="DG81" s="765">
        <v>1.34</v>
      </c>
      <c r="DH81" s="765">
        <v>1.91</v>
      </c>
      <c r="DI81" s="765">
        <v>1.91</v>
      </c>
      <c r="DJ81" s="765">
        <v>1.89</v>
      </c>
      <c r="DK81" s="765">
        <v>1.89</v>
      </c>
      <c r="DL81" s="765">
        <v>1.89</v>
      </c>
      <c r="DM81" s="765">
        <v>1.89</v>
      </c>
      <c r="DN81" s="765">
        <v>1.87</v>
      </c>
      <c r="DO81" s="765">
        <v>1.93</v>
      </c>
      <c r="DP81" s="765">
        <v>1.93</v>
      </c>
      <c r="DQ81" s="765">
        <v>1.94</v>
      </c>
      <c r="DR81" s="765">
        <v>2.02</v>
      </c>
      <c r="DS81" s="765">
        <v>2.16</v>
      </c>
      <c r="DT81" s="765">
        <v>2.16</v>
      </c>
      <c r="DU81" s="765">
        <v>2.31</v>
      </c>
      <c r="DV81" s="765">
        <v>2.3199999999999998</v>
      </c>
      <c r="DW81" s="765">
        <v>2.3199999999999998</v>
      </c>
      <c r="DX81" s="765">
        <v>2.3199999999999998</v>
      </c>
      <c r="DY81" s="765">
        <v>2.2599999999999998</v>
      </c>
      <c r="DZ81" s="765">
        <v>2.25</v>
      </c>
      <c r="EA81" s="765">
        <v>2</v>
      </c>
      <c r="EB81" s="765">
        <v>2</v>
      </c>
      <c r="EC81" s="765">
        <v>2.17</v>
      </c>
      <c r="ED81" s="765">
        <v>2.5499999999999998</v>
      </c>
      <c r="EE81" s="765">
        <v>2.56</v>
      </c>
      <c r="EF81" s="765">
        <v>2.06</v>
      </c>
      <c r="EG81" s="765">
        <v>2.0699999999999998</v>
      </c>
      <c r="EH81" s="765">
        <v>2.5</v>
      </c>
      <c r="EI81" s="765">
        <v>2.5099999999999998</v>
      </c>
      <c r="EJ81" s="765">
        <v>2.5099999999999998</v>
      </c>
      <c r="EK81" s="765">
        <v>2.5099999999999998</v>
      </c>
      <c r="EL81" s="765">
        <v>2.5099999999999998</v>
      </c>
      <c r="EM81" s="765">
        <v>2.52</v>
      </c>
      <c r="EN81" s="765">
        <v>2.52</v>
      </c>
      <c r="EO81" s="765">
        <v>2.52</v>
      </c>
      <c r="EP81" s="765">
        <v>2.34</v>
      </c>
      <c r="EQ81" s="765">
        <v>2.35</v>
      </c>
      <c r="ER81" s="765">
        <v>2.36</v>
      </c>
      <c r="ES81" s="765">
        <v>2.36</v>
      </c>
      <c r="ET81" s="765">
        <v>2.38</v>
      </c>
      <c r="EU81" s="765">
        <v>2.38</v>
      </c>
      <c r="EV81" s="765">
        <v>2.39</v>
      </c>
      <c r="EW81" s="765">
        <v>2.14</v>
      </c>
      <c r="EX81" s="765">
        <v>2.14</v>
      </c>
      <c r="EY81" s="765">
        <v>2.15</v>
      </c>
      <c r="EZ81" s="765">
        <v>2.15</v>
      </c>
      <c r="FA81" s="765">
        <v>2.15</v>
      </c>
      <c r="FB81" s="765">
        <v>1.79</v>
      </c>
      <c r="FC81" s="765">
        <v>1.79</v>
      </c>
      <c r="FD81" s="765">
        <v>1.79</v>
      </c>
      <c r="FE81" s="765">
        <v>1.8</v>
      </c>
      <c r="FF81" s="765">
        <v>1.49</v>
      </c>
      <c r="FG81" s="765">
        <v>1.49</v>
      </c>
      <c r="FH81" s="765">
        <v>1.83</v>
      </c>
      <c r="FI81" s="765">
        <v>1.83</v>
      </c>
      <c r="FJ81" s="765">
        <v>1.94</v>
      </c>
      <c r="FK81" s="765">
        <v>1.95</v>
      </c>
      <c r="FL81" s="765">
        <v>1.95</v>
      </c>
      <c r="FM81" s="765">
        <v>1.95</v>
      </c>
      <c r="FN81" s="765">
        <v>2.1</v>
      </c>
      <c r="FO81" s="765">
        <v>2.11</v>
      </c>
      <c r="FP81" s="765">
        <v>2.12</v>
      </c>
      <c r="FQ81" s="765">
        <v>2.12</v>
      </c>
      <c r="FR81" s="765">
        <v>2.15</v>
      </c>
      <c r="FS81" s="765">
        <v>2.15</v>
      </c>
      <c r="FT81" s="765">
        <v>2.15</v>
      </c>
      <c r="FU81" s="765">
        <v>2.19</v>
      </c>
      <c r="FV81" s="765">
        <v>2.41</v>
      </c>
      <c r="FW81" s="765">
        <v>2.41</v>
      </c>
      <c r="FX81" s="765">
        <v>2.42</v>
      </c>
      <c r="FY81" s="765">
        <v>2.37</v>
      </c>
      <c r="FZ81" s="765">
        <v>2.37</v>
      </c>
      <c r="GA81" s="765">
        <v>1.33</v>
      </c>
      <c r="GB81" s="765">
        <v>1.4</v>
      </c>
      <c r="GC81" s="765">
        <v>1.5</v>
      </c>
      <c r="GD81" s="765">
        <v>2.62</v>
      </c>
      <c r="GE81" s="765">
        <v>2.68</v>
      </c>
      <c r="GF81" s="765">
        <v>2.2000000000000002</v>
      </c>
      <c r="GG81" s="765">
        <v>2.21</v>
      </c>
      <c r="GH81" s="765">
        <v>2.4900000000000002</v>
      </c>
      <c r="GI81" s="765">
        <v>2.5</v>
      </c>
      <c r="GJ81" s="765">
        <v>2.5</v>
      </c>
      <c r="GK81" s="765">
        <v>2.5</v>
      </c>
      <c r="GL81" s="765">
        <v>2.5</v>
      </c>
      <c r="GM81" s="765">
        <v>2.5</v>
      </c>
      <c r="GN81" s="765">
        <v>2.5099999999999998</v>
      </c>
      <c r="GO81" s="765">
        <v>2.5099999999999998</v>
      </c>
      <c r="GP81" s="765">
        <v>2.2599999999999998</v>
      </c>
      <c r="GQ81" s="765">
        <v>2.2599999999999998</v>
      </c>
      <c r="GR81" s="765">
        <v>2.27</v>
      </c>
      <c r="GS81" s="765">
        <v>2.2799999999999998</v>
      </c>
      <c r="GT81" s="765">
        <v>2.29</v>
      </c>
      <c r="GU81" s="765">
        <v>2.29</v>
      </c>
      <c r="GV81" s="765">
        <v>2.2999999999999998</v>
      </c>
      <c r="GW81" s="765">
        <v>2.12</v>
      </c>
      <c r="GX81" s="765">
        <v>2.12</v>
      </c>
      <c r="GY81" s="765">
        <v>2.13</v>
      </c>
      <c r="GZ81" s="765">
        <v>2.13</v>
      </c>
      <c r="HA81" s="765">
        <v>2.14</v>
      </c>
      <c r="HB81" s="765">
        <v>1.75</v>
      </c>
      <c r="HC81" s="765">
        <v>1.76</v>
      </c>
      <c r="HD81" s="765">
        <v>1.76</v>
      </c>
      <c r="HE81" s="765">
        <v>1.77</v>
      </c>
      <c r="HF81" s="765">
        <v>1.45</v>
      </c>
      <c r="HG81" s="765">
        <v>1.47</v>
      </c>
      <c r="HH81" s="765">
        <v>1.83</v>
      </c>
      <c r="HI81" s="765">
        <v>1.83</v>
      </c>
      <c r="HJ81" s="765">
        <v>1.94</v>
      </c>
      <c r="HK81" s="765">
        <v>1.95</v>
      </c>
      <c r="HL81" s="765">
        <v>1.95</v>
      </c>
      <c r="HM81" s="765">
        <v>1.95</v>
      </c>
      <c r="HN81" s="765">
        <v>2.1</v>
      </c>
      <c r="HO81" s="765">
        <v>2.11</v>
      </c>
      <c r="HP81" s="765">
        <v>2.12</v>
      </c>
      <c r="HQ81" s="765">
        <v>2.12</v>
      </c>
      <c r="HR81" s="765">
        <v>2.15</v>
      </c>
      <c r="HS81" s="765">
        <v>2.15</v>
      </c>
      <c r="HT81" s="765">
        <v>2.15</v>
      </c>
      <c r="HU81" s="765">
        <v>2.19</v>
      </c>
      <c r="HV81" s="765">
        <v>2.41</v>
      </c>
      <c r="HW81" s="765">
        <v>2.41</v>
      </c>
      <c r="HX81" s="765">
        <v>2.42</v>
      </c>
      <c r="HY81" s="765">
        <v>2.37</v>
      </c>
      <c r="HZ81" s="765">
        <v>2.37</v>
      </c>
      <c r="IA81" s="765">
        <v>1.32</v>
      </c>
      <c r="IB81" s="765">
        <v>1.35</v>
      </c>
      <c r="IC81" s="765">
        <v>1.49</v>
      </c>
      <c r="ID81" s="765">
        <v>2.6</v>
      </c>
      <c r="IE81" s="765">
        <v>2.66</v>
      </c>
      <c r="IF81" s="765">
        <v>2.2000000000000002</v>
      </c>
      <c r="IG81" s="765">
        <v>2.2000000000000002</v>
      </c>
      <c r="IH81" s="765">
        <v>2.4900000000000002</v>
      </c>
      <c r="II81" s="765">
        <v>2.4900000000000002</v>
      </c>
      <c r="IJ81" s="765">
        <v>2.4900000000000002</v>
      </c>
      <c r="IK81" s="765">
        <v>2.5</v>
      </c>
      <c r="IL81" s="765">
        <v>2.5</v>
      </c>
      <c r="IM81" s="765">
        <v>2.5</v>
      </c>
      <c r="IN81" s="765">
        <v>2.5</v>
      </c>
      <c r="IO81" s="765">
        <v>2.5099999999999998</v>
      </c>
      <c r="IP81" s="765">
        <v>2.25</v>
      </c>
      <c r="IQ81" s="765">
        <v>2.25</v>
      </c>
      <c r="IR81" s="765">
        <v>2.2599999999999998</v>
      </c>
      <c r="IS81" s="765">
        <v>2.27</v>
      </c>
      <c r="IT81" s="765">
        <v>2.27</v>
      </c>
      <c r="IU81" s="765">
        <v>2.2799999999999998</v>
      </c>
      <c r="IV81" s="765">
        <v>2.29</v>
      </c>
      <c r="IW81" s="765">
        <v>2.12</v>
      </c>
      <c r="IX81" s="765">
        <v>2.12</v>
      </c>
      <c r="IY81" s="765">
        <v>2.12</v>
      </c>
      <c r="IZ81" s="765">
        <v>2.13</v>
      </c>
      <c r="JA81" s="765">
        <v>2.13</v>
      </c>
      <c r="JB81" s="765">
        <v>1.74</v>
      </c>
      <c r="JC81" s="765">
        <v>1.75</v>
      </c>
      <c r="JD81" s="765">
        <v>1.75</v>
      </c>
      <c r="JE81" s="765">
        <v>1.75</v>
      </c>
      <c r="JF81" s="765">
        <v>1.45</v>
      </c>
      <c r="JG81" s="765">
        <v>1.45</v>
      </c>
      <c r="JH81" s="765">
        <v>1.83</v>
      </c>
      <c r="JI81" s="765">
        <v>1.83</v>
      </c>
      <c r="JJ81" s="765">
        <v>1.94</v>
      </c>
      <c r="JK81" s="765">
        <v>1.95</v>
      </c>
      <c r="JL81" s="765">
        <v>1.95</v>
      </c>
      <c r="JM81" s="765">
        <v>1.95</v>
      </c>
      <c r="JN81" s="765">
        <v>2.1</v>
      </c>
      <c r="JO81" s="765">
        <v>2.11</v>
      </c>
      <c r="JP81" s="765">
        <v>2.11</v>
      </c>
      <c r="JQ81" s="765">
        <v>2.12</v>
      </c>
      <c r="JR81" s="765">
        <v>2.15</v>
      </c>
      <c r="JS81" s="765">
        <v>2.15</v>
      </c>
      <c r="JT81" s="765">
        <v>2.15</v>
      </c>
      <c r="JU81" s="765">
        <v>2.19</v>
      </c>
      <c r="JV81" s="765">
        <v>2.41</v>
      </c>
      <c r="JW81" s="765">
        <v>2.41</v>
      </c>
      <c r="JX81" s="765">
        <v>2.42</v>
      </c>
      <c r="JY81" s="765">
        <v>2.37</v>
      </c>
      <c r="JZ81" s="765">
        <v>2.37</v>
      </c>
      <c r="KA81" s="765">
        <v>1.28</v>
      </c>
      <c r="KB81" s="765">
        <v>1.34</v>
      </c>
      <c r="KC81" s="765">
        <v>1.43</v>
      </c>
      <c r="KD81" s="765">
        <v>2.58</v>
      </c>
      <c r="KE81" s="765">
        <v>2.62</v>
      </c>
      <c r="KF81" s="765">
        <v>2.2000000000000002</v>
      </c>
      <c r="KG81" s="765">
        <v>2.2000000000000002</v>
      </c>
      <c r="KH81" s="765">
        <v>2.4900000000000002</v>
      </c>
      <c r="KI81" s="765">
        <v>2.4900000000000002</v>
      </c>
      <c r="KJ81" s="765">
        <v>2.4900000000000002</v>
      </c>
      <c r="KK81" s="765">
        <v>2.4900000000000002</v>
      </c>
      <c r="KL81" s="765">
        <v>2.5</v>
      </c>
      <c r="KM81" s="765">
        <v>2.5</v>
      </c>
      <c r="KN81" s="765">
        <v>2.5</v>
      </c>
      <c r="KO81" s="765">
        <v>2.5</v>
      </c>
      <c r="KP81" s="765">
        <v>2.23</v>
      </c>
      <c r="KQ81" s="765">
        <v>2.2400000000000002</v>
      </c>
      <c r="KR81" s="765">
        <v>2.25</v>
      </c>
      <c r="KS81" s="765">
        <v>2.2599999999999998</v>
      </c>
      <c r="KT81" s="765">
        <v>2.2599999999999998</v>
      </c>
      <c r="KU81" s="765">
        <v>2.27</v>
      </c>
      <c r="KV81" s="765">
        <v>2.27</v>
      </c>
      <c r="KW81" s="765">
        <v>2.11</v>
      </c>
      <c r="KX81" s="765">
        <v>2.12</v>
      </c>
      <c r="KY81" s="765">
        <v>2.12</v>
      </c>
      <c r="KZ81" s="765">
        <v>2.12</v>
      </c>
      <c r="LA81" s="765">
        <v>2.13</v>
      </c>
      <c r="LB81" s="765">
        <v>1.73</v>
      </c>
      <c r="LC81" s="765">
        <v>1.73</v>
      </c>
      <c r="LD81" s="765">
        <v>1.74</v>
      </c>
      <c r="LE81" s="765">
        <v>1.75</v>
      </c>
      <c r="LF81" s="765">
        <v>1.44</v>
      </c>
      <c r="LG81" s="765">
        <v>1.44</v>
      </c>
      <c r="LH81" s="765">
        <v>1.72</v>
      </c>
      <c r="LI81" s="765">
        <v>1.73</v>
      </c>
      <c r="LJ81" s="765">
        <v>1.82</v>
      </c>
      <c r="LK81" s="765">
        <v>1.82</v>
      </c>
      <c r="LL81" s="765">
        <v>1.82</v>
      </c>
      <c r="LM81" s="765">
        <v>1.83</v>
      </c>
      <c r="LN81" s="765">
        <v>2.0699999999999998</v>
      </c>
      <c r="LO81" s="765">
        <v>2.0699999999999998</v>
      </c>
      <c r="LP81" s="765">
        <v>2.08</v>
      </c>
      <c r="LQ81" s="765">
        <v>2.09</v>
      </c>
      <c r="LR81" s="765">
        <v>2.11</v>
      </c>
      <c r="LS81" s="765">
        <v>2.11</v>
      </c>
      <c r="LT81" s="765">
        <v>2.11</v>
      </c>
      <c r="LU81" s="765">
        <v>2.16</v>
      </c>
      <c r="LV81" s="765">
        <v>2.41</v>
      </c>
      <c r="LW81" s="765">
        <v>2.41</v>
      </c>
      <c r="LX81" s="765">
        <v>2.42</v>
      </c>
      <c r="LY81" s="765">
        <v>2.35</v>
      </c>
      <c r="LZ81" s="765">
        <v>2.37</v>
      </c>
      <c r="MA81" s="765">
        <v>1.28</v>
      </c>
      <c r="MB81" s="765">
        <v>1.34</v>
      </c>
      <c r="MC81" s="765">
        <v>1.42</v>
      </c>
      <c r="MD81" s="765">
        <v>2.56</v>
      </c>
      <c r="ME81" s="765">
        <v>2.61</v>
      </c>
      <c r="MF81" s="765">
        <v>2.4900000000000002</v>
      </c>
      <c r="MG81" s="765">
        <v>2.4900000000000002</v>
      </c>
      <c r="MH81" s="765">
        <v>2.4900000000000002</v>
      </c>
      <c r="MI81" s="765">
        <v>2.4900000000000002</v>
      </c>
      <c r="MJ81" s="765">
        <v>2.4900000000000002</v>
      </c>
      <c r="MK81" s="765">
        <v>2.4900000000000002</v>
      </c>
      <c r="ML81" s="765">
        <v>2.4900000000000002</v>
      </c>
      <c r="MM81" s="765">
        <v>2.5</v>
      </c>
      <c r="MN81" s="765">
        <v>2.5</v>
      </c>
      <c r="MO81" s="765">
        <v>2.5</v>
      </c>
      <c r="MP81" s="765">
        <v>2.2200000000000002</v>
      </c>
      <c r="MQ81" s="765">
        <v>2.23</v>
      </c>
      <c r="MR81" s="765">
        <v>2.23</v>
      </c>
      <c r="MS81" s="765">
        <v>2.2400000000000002</v>
      </c>
      <c r="MT81" s="765">
        <v>2.25</v>
      </c>
      <c r="MU81" s="765">
        <v>2.2599999999999998</v>
      </c>
      <c r="MV81" s="765">
        <v>2.2599999999999998</v>
      </c>
      <c r="MW81" s="765">
        <v>2.11</v>
      </c>
      <c r="MX81" s="765">
        <v>2.11</v>
      </c>
      <c r="MY81" s="765">
        <v>2.12</v>
      </c>
      <c r="MZ81" s="765">
        <v>2.12</v>
      </c>
      <c r="NA81" s="765">
        <v>2.13</v>
      </c>
      <c r="NB81" s="765">
        <v>1.73</v>
      </c>
      <c r="NC81" s="765">
        <v>1.73</v>
      </c>
      <c r="ND81" s="765">
        <v>1.74</v>
      </c>
      <c r="NE81" s="765">
        <v>1.75</v>
      </c>
      <c r="NF81" s="765">
        <v>1.44</v>
      </c>
      <c r="NG81" s="765">
        <v>1.44</v>
      </c>
      <c r="NH81" s="765">
        <v>1.72</v>
      </c>
      <c r="NI81" s="765">
        <v>1.73</v>
      </c>
      <c r="NJ81" s="765">
        <v>1.82</v>
      </c>
      <c r="NK81" s="765">
        <v>1.82</v>
      </c>
      <c r="NL81" s="765">
        <v>1.82</v>
      </c>
      <c r="NM81" s="765">
        <v>1.83</v>
      </c>
      <c r="NN81" s="765">
        <v>2.0699999999999998</v>
      </c>
      <c r="NO81" s="765">
        <v>2.0699999999999998</v>
      </c>
      <c r="NP81" s="765">
        <v>2.08</v>
      </c>
      <c r="NQ81" s="765">
        <v>2.09</v>
      </c>
      <c r="NR81" s="765">
        <v>2.11</v>
      </c>
      <c r="NS81" s="765">
        <v>2.11</v>
      </c>
      <c r="NT81" s="765">
        <v>2.11</v>
      </c>
      <c r="NU81" s="765">
        <v>2.16</v>
      </c>
      <c r="NV81" s="765">
        <v>2.41</v>
      </c>
      <c r="NW81" s="765">
        <v>2.41</v>
      </c>
      <c r="NX81" s="765">
        <v>2.42</v>
      </c>
      <c r="NY81" s="765">
        <v>2.35</v>
      </c>
      <c r="NZ81" s="765">
        <v>2.37</v>
      </c>
      <c r="OA81" s="765">
        <v>1.28</v>
      </c>
      <c r="OB81" s="765">
        <v>1.34</v>
      </c>
      <c r="OC81" s="765">
        <v>1.42</v>
      </c>
      <c r="OD81" s="765">
        <v>2.56</v>
      </c>
      <c r="OE81" s="765">
        <v>2.61</v>
      </c>
      <c r="OF81" s="765">
        <v>2.4900000000000002</v>
      </c>
      <c r="OG81" s="765">
        <v>2.4900000000000002</v>
      </c>
      <c r="OH81" s="765">
        <v>2.4900000000000002</v>
      </c>
      <c r="OI81" s="765">
        <v>2.4900000000000002</v>
      </c>
      <c r="OJ81" s="765">
        <v>2.4900000000000002</v>
      </c>
      <c r="OK81" s="765">
        <v>2.4900000000000002</v>
      </c>
      <c r="OL81" s="765">
        <v>2.4900000000000002</v>
      </c>
      <c r="OM81" s="765">
        <v>2.5</v>
      </c>
      <c r="ON81" s="765">
        <v>2.5</v>
      </c>
      <c r="OO81" s="765">
        <v>2.5</v>
      </c>
      <c r="OP81" s="765">
        <v>2.2200000000000002</v>
      </c>
      <c r="OQ81" s="765">
        <v>2.23</v>
      </c>
      <c r="OR81" s="765">
        <v>2.23</v>
      </c>
      <c r="OS81" s="765">
        <v>2.2400000000000002</v>
      </c>
      <c r="OT81" s="765">
        <v>2.25</v>
      </c>
      <c r="OU81" s="765">
        <v>2.2599999999999998</v>
      </c>
      <c r="OV81" s="765">
        <v>2.2599999999999998</v>
      </c>
      <c r="OW81" s="765">
        <v>2.11</v>
      </c>
      <c r="OX81" s="765">
        <v>2.11</v>
      </c>
      <c r="OY81" s="765">
        <v>2.12</v>
      </c>
      <c r="OZ81" s="765">
        <v>2.12</v>
      </c>
      <c r="PA81" s="765">
        <v>2.13</v>
      </c>
      <c r="PB81" s="765">
        <v>1.73</v>
      </c>
      <c r="PC81" s="765">
        <v>1.73</v>
      </c>
      <c r="PD81" s="765">
        <v>1.74</v>
      </c>
      <c r="PE81" s="765">
        <v>1.75</v>
      </c>
      <c r="PF81" s="765">
        <v>1.44</v>
      </c>
      <c r="PG81" s="765">
        <v>1.44</v>
      </c>
      <c r="PH81" s="765">
        <v>1.72</v>
      </c>
      <c r="PI81" s="765">
        <v>1.73</v>
      </c>
      <c r="PJ81" s="765">
        <v>1.82</v>
      </c>
      <c r="PK81" s="765">
        <v>1.82</v>
      </c>
      <c r="PL81" s="765">
        <v>1.82</v>
      </c>
      <c r="PM81" s="765">
        <v>1.83</v>
      </c>
      <c r="PN81" s="765">
        <v>2.0699999999999998</v>
      </c>
      <c r="PO81" s="765">
        <v>2.0699999999999998</v>
      </c>
      <c r="PP81" s="765">
        <v>2.08</v>
      </c>
      <c r="PQ81" s="765">
        <v>2.09</v>
      </c>
      <c r="PR81" s="765">
        <v>2.11</v>
      </c>
      <c r="PS81" s="765">
        <v>2.11</v>
      </c>
      <c r="PT81" s="765">
        <v>2.11</v>
      </c>
      <c r="PU81" s="765">
        <v>2.16</v>
      </c>
      <c r="PV81" s="765">
        <v>2.41</v>
      </c>
      <c r="PW81" s="765">
        <v>2.41</v>
      </c>
      <c r="PX81" s="765">
        <v>2.42</v>
      </c>
      <c r="PY81" s="765">
        <v>2.35</v>
      </c>
      <c r="PZ81" s="765">
        <v>2.37</v>
      </c>
      <c r="QA81" s="765">
        <v>1.28</v>
      </c>
      <c r="QB81" s="765">
        <v>1.34</v>
      </c>
      <c r="QC81" s="765">
        <v>1.42</v>
      </c>
      <c r="QD81" s="765">
        <v>2.56</v>
      </c>
      <c r="QE81" s="765">
        <v>2.61</v>
      </c>
      <c r="QF81" s="765">
        <v>2.4900000000000002</v>
      </c>
      <c r="QG81" s="765">
        <v>2.4900000000000002</v>
      </c>
      <c r="QH81" s="765">
        <v>2.4900000000000002</v>
      </c>
      <c r="QI81" s="765">
        <v>2.4900000000000002</v>
      </c>
      <c r="QJ81" s="765">
        <v>2.4900000000000002</v>
      </c>
      <c r="QK81" s="765">
        <v>2.4900000000000002</v>
      </c>
      <c r="QL81" s="765">
        <v>2.4900000000000002</v>
      </c>
      <c r="QM81" s="765">
        <v>2.5</v>
      </c>
      <c r="QN81" s="765">
        <v>2.5</v>
      </c>
      <c r="QO81" s="765">
        <v>2.5</v>
      </c>
      <c r="QP81" s="765">
        <v>2.2200000000000002</v>
      </c>
      <c r="QQ81" s="765">
        <v>2.23</v>
      </c>
      <c r="QR81" s="765">
        <v>2.23</v>
      </c>
      <c r="QS81" s="765">
        <v>2.2400000000000002</v>
      </c>
      <c r="QT81" s="765">
        <v>2.25</v>
      </c>
      <c r="QU81" s="765">
        <v>2.2599999999999998</v>
      </c>
      <c r="QV81" s="765">
        <v>2.2599999999999998</v>
      </c>
      <c r="QW81" s="765">
        <v>2.11</v>
      </c>
      <c r="QX81" s="765">
        <v>2.11</v>
      </c>
      <c r="QY81" s="765">
        <v>2.12</v>
      </c>
      <c r="QZ81" s="765">
        <v>2.12</v>
      </c>
      <c r="RA81" s="765">
        <v>2.13</v>
      </c>
      <c r="RB81" s="765">
        <v>1.73</v>
      </c>
      <c r="RC81" s="765">
        <v>1.73</v>
      </c>
      <c r="RD81" s="765">
        <v>1.74</v>
      </c>
      <c r="RE81" s="765">
        <v>1.75</v>
      </c>
      <c r="RF81" s="765">
        <v>1.44</v>
      </c>
      <c r="RG81" s="765">
        <v>1.44</v>
      </c>
      <c r="RH81" s="765">
        <v>1.72</v>
      </c>
      <c r="RI81" s="765">
        <v>1.73</v>
      </c>
      <c r="RJ81" s="765">
        <v>1.82</v>
      </c>
      <c r="RK81" s="765">
        <v>1.82</v>
      </c>
      <c r="RL81" s="765">
        <v>1.82</v>
      </c>
      <c r="RM81" s="765">
        <v>1.83</v>
      </c>
      <c r="RN81" s="765">
        <v>2.0699999999999998</v>
      </c>
      <c r="RO81" s="765">
        <v>2.0699999999999998</v>
      </c>
      <c r="RP81" s="765">
        <v>2.08</v>
      </c>
      <c r="RQ81" s="765">
        <v>2.09</v>
      </c>
      <c r="RR81" s="765">
        <v>2.11</v>
      </c>
      <c r="RS81" s="765">
        <v>2.11</v>
      </c>
      <c r="RT81" s="765">
        <v>2.11</v>
      </c>
      <c r="RU81" s="765">
        <v>2.16</v>
      </c>
      <c r="RV81" s="765">
        <v>2.41</v>
      </c>
      <c r="RW81" s="765">
        <v>2.41</v>
      </c>
      <c r="RX81" s="765">
        <v>2.42</v>
      </c>
      <c r="RY81" s="765">
        <v>2.35</v>
      </c>
      <c r="RZ81" s="765">
        <v>2.37</v>
      </c>
      <c r="SA81" s="765">
        <v>1.28</v>
      </c>
      <c r="SB81" s="765">
        <v>1.34</v>
      </c>
      <c r="SC81" s="765">
        <v>1.42</v>
      </c>
      <c r="SD81" s="765">
        <v>2.56</v>
      </c>
      <c r="SE81" s="765">
        <v>2.61</v>
      </c>
      <c r="SF81" s="765">
        <v>2.4900000000000002</v>
      </c>
      <c r="SG81" s="765">
        <v>2.4900000000000002</v>
      </c>
      <c r="SH81" s="765">
        <v>2.4900000000000002</v>
      </c>
      <c r="SI81" s="766">
        <v>2.4900000000000002</v>
      </c>
      <c r="SJ81" s="460">
        <f>SI81</f>
        <v>2.4900000000000002</v>
      </c>
      <c r="SK81" s="441"/>
      <c r="SL81" s="429"/>
      <c r="SM81" s="429"/>
      <c r="SN81" s="429"/>
    </row>
    <row r="82" spans="1:508" hidden="1" outlineLevel="3" x14ac:dyDescent="0.3">
      <c r="A82" s="429"/>
      <c r="B82" s="438"/>
      <c r="C82" s="647">
        <f t="shared" si="32"/>
        <v>4</v>
      </c>
      <c r="D82" s="460"/>
      <c r="E82" s="518"/>
      <c r="F82" s="518"/>
      <c r="G82" s="460"/>
      <c r="H82" s="467"/>
      <c r="I82" s="481" t="s">
        <v>233</v>
      </c>
      <c r="J82" s="667"/>
      <c r="K82" s="767">
        <v>0.78</v>
      </c>
      <c r="L82" s="768">
        <v>0.81</v>
      </c>
      <c r="M82" s="768">
        <v>0.8</v>
      </c>
      <c r="N82" s="768">
        <v>1.29</v>
      </c>
      <c r="O82" s="768">
        <v>1.3</v>
      </c>
      <c r="P82" s="768">
        <v>1.1299999999999999</v>
      </c>
      <c r="Q82" s="768">
        <v>1.1399999999999999</v>
      </c>
      <c r="R82" s="768">
        <v>0.83</v>
      </c>
      <c r="S82" s="768">
        <v>0.84</v>
      </c>
      <c r="T82" s="768">
        <v>0.87</v>
      </c>
      <c r="U82" s="768">
        <v>1.3</v>
      </c>
      <c r="V82" s="768">
        <v>1.32</v>
      </c>
      <c r="W82" s="768">
        <v>1.29</v>
      </c>
      <c r="X82" s="768">
        <v>1.31</v>
      </c>
      <c r="Y82" s="768">
        <v>1.41</v>
      </c>
      <c r="Z82" s="768">
        <v>1.47</v>
      </c>
      <c r="AA82" s="768">
        <v>0.1</v>
      </c>
      <c r="AB82" s="768">
        <v>0.1</v>
      </c>
      <c r="AC82" s="768">
        <v>0.14000000000000001</v>
      </c>
      <c r="AD82" s="768">
        <v>1.33</v>
      </c>
      <c r="AE82" s="768">
        <v>1.33</v>
      </c>
      <c r="AF82" s="768">
        <v>1.34</v>
      </c>
      <c r="AG82" s="768">
        <v>1.33</v>
      </c>
      <c r="AH82" s="768">
        <v>2.3199999999999998</v>
      </c>
      <c r="AI82" s="768">
        <v>2.3199999999999998</v>
      </c>
      <c r="AJ82" s="768">
        <v>2.3199999999999998</v>
      </c>
      <c r="AK82" s="768">
        <v>2.3199999999999998</v>
      </c>
      <c r="AL82" s="768">
        <v>2.3199999999999998</v>
      </c>
      <c r="AM82" s="768">
        <v>2.33</v>
      </c>
      <c r="AN82" s="768">
        <v>2.25</v>
      </c>
      <c r="AO82" s="768">
        <v>2.2599999999999998</v>
      </c>
      <c r="AP82" s="768">
        <v>1.8</v>
      </c>
      <c r="AQ82" s="768">
        <v>1.8</v>
      </c>
      <c r="AR82" s="768">
        <v>1.62</v>
      </c>
      <c r="AS82" s="768">
        <v>1.63</v>
      </c>
      <c r="AT82" s="768">
        <v>1.64</v>
      </c>
      <c r="AU82" s="768">
        <v>1.65</v>
      </c>
      <c r="AV82" s="768">
        <v>1.65</v>
      </c>
      <c r="AW82" s="768">
        <v>1.76</v>
      </c>
      <c r="AX82" s="768">
        <v>1.77</v>
      </c>
      <c r="AY82" s="768">
        <v>1.77</v>
      </c>
      <c r="AZ82" s="768">
        <v>1.78</v>
      </c>
      <c r="BA82" s="768">
        <v>1.79</v>
      </c>
      <c r="BB82" s="768">
        <v>0.89</v>
      </c>
      <c r="BC82" s="768">
        <v>0.89</v>
      </c>
      <c r="BD82" s="768">
        <v>0.9</v>
      </c>
      <c r="BE82" s="768">
        <v>0.93</v>
      </c>
      <c r="BF82" s="768">
        <v>0.72</v>
      </c>
      <c r="BG82" s="768">
        <v>0.74</v>
      </c>
      <c r="BH82" s="768">
        <v>0.75</v>
      </c>
      <c r="BI82" s="768">
        <v>0.76</v>
      </c>
      <c r="BJ82" s="768">
        <v>0.78</v>
      </c>
      <c r="BK82" s="768">
        <v>0.78</v>
      </c>
      <c r="BL82" s="768">
        <v>0.81</v>
      </c>
      <c r="BM82" s="768">
        <v>0.8</v>
      </c>
      <c r="BN82" s="768">
        <v>1.29</v>
      </c>
      <c r="BO82" s="768">
        <v>1.3</v>
      </c>
      <c r="BP82" s="768">
        <v>1.1299999999999999</v>
      </c>
      <c r="BQ82" s="768">
        <v>1.1399999999999999</v>
      </c>
      <c r="BR82" s="768">
        <v>0.83</v>
      </c>
      <c r="BS82" s="768">
        <v>0.84</v>
      </c>
      <c r="BT82" s="768">
        <v>0.87</v>
      </c>
      <c r="BU82" s="768">
        <v>1.3</v>
      </c>
      <c r="BV82" s="768">
        <v>1.32</v>
      </c>
      <c r="BW82" s="768">
        <v>1.29</v>
      </c>
      <c r="BX82" s="768">
        <v>1.31</v>
      </c>
      <c r="BY82" s="768">
        <v>1.41</v>
      </c>
      <c r="BZ82" s="768">
        <v>1.47</v>
      </c>
      <c r="CA82" s="768">
        <v>0.1</v>
      </c>
      <c r="CB82" s="768">
        <v>0.1</v>
      </c>
      <c r="CC82" s="768">
        <v>0.14000000000000001</v>
      </c>
      <c r="CD82" s="768">
        <v>1.33</v>
      </c>
      <c r="CE82" s="768">
        <v>1.33</v>
      </c>
      <c r="CF82" s="768">
        <v>1.34</v>
      </c>
      <c r="CG82" s="768">
        <v>1.33</v>
      </c>
      <c r="CH82" s="768">
        <v>2.3199999999999998</v>
      </c>
      <c r="CI82" s="768">
        <v>2.3199999999999998</v>
      </c>
      <c r="CJ82" s="768">
        <v>2.3199999999999998</v>
      </c>
      <c r="CK82" s="768">
        <v>2.3199999999999998</v>
      </c>
      <c r="CL82" s="768">
        <v>2.3199999999999998</v>
      </c>
      <c r="CM82" s="768">
        <v>2.33</v>
      </c>
      <c r="CN82" s="768">
        <v>2.25</v>
      </c>
      <c r="CO82" s="768">
        <v>2.2599999999999998</v>
      </c>
      <c r="CP82" s="768">
        <v>1.8</v>
      </c>
      <c r="CQ82" s="768">
        <v>1.8</v>
      </c>
      <c r="CR82" s="768">
        <v>1.81</v>
      </c>
      <c r="CS82" s="768">
        <v>1.82</v>
      </c>
      <c r="CT82" s="768">
        <v>1.83</v>
      </c>
      <c r="CU82" s="768">
        <v>1.83</v>
      </c>
      <c r="CV82" s="768">
        <v>1.84</v>
      </c>
      <c r="CW82" s="768">
        <v>1.81</v>
      </c>
      <c r="CX82" s="768">
        <v>1.81</v>
      </c>
      <c r="CY82" s="768">
        <v>1.82</v>
      </c>
      <c r="CZ82" s="768">
        <v>1.82</v>
      </c>
      <c r="DA82" s="768">
        <v>1.81</v>
      </c>
      <c r="DB82" s="768">
        <v>1.32</v>
      </c>
      <c r="DC82" s="768">
        <v>1.32</v>
      </c>
      <c r="DD82" s="768">
        <v>1.32</v>
      </c>
      <c r="DE82" s="768">
        <v>1.32</v>
      </c>
      <c r="DF82" s="768">
        <v>1.08</v>
      </c>
      <c r="DG82" s="768">
        <v>1.0900000000000001</v>
      </c>
      <c r="DH82" s="768">
        <v>1.57</v>
      </c>
      <c r="DI82" s="768">
        <v>1.57</v>
      </c>
      <c r="DJ82" s="768">
        <v>1.54</v>
      </c>
      <c r="DK82" s="768">
        <v>1.54</v>
      </c>
      <c r="DL82" s="768">
        <v>1.55</v>
      </c>
      <c r="DM82" s="768">
        <v>1.55</v>
      </c>
      <c r="DN82" s="768">
        <v>1.53</v>
      </c>
      <c r="DO82" s="768">
        <v>1.58</v>
      </c>
      <c r="DP82" s="768">
        <v>1.59</v>
      </c>
      <c r="DQ82" s="768">
        <v>1.6</v>
      </c>
      <c r="DR82" s="768">
        <v>1.76</v>
      </c>
      <c r="DS82" s="768">
        <v>2.08</v>
      </c>
      <c r="DT82" s="768">
        <v>2.08</v>
      </c>
      <c r="DU82" s="768">
        <v>2.2400000000000002</v>
      </c>
      <c r="DV82" s="768">
        <v>2.2400000000000002</v>
      </c>
      <c r="DW82" s="768">
        <v>2.25</v>
      </c>
      <c r="DX82" s="768">
        <v>2.25</v>
      </c>
      <c r="DY82" s="768">
        <v>2.15</v>
      </c>
      <c r="DZ82" s="768">
        <v>2.14</v>
      </c>
      <c r="EA82" s="768">
        <v>1.6</v>
      </c>
      <c r="EB82" s="768">
        <v>1.64</v>
      </c>
      <c r="EC82" s="768">
        <v>2.0099999999999998</v>
      </c>
      <c r="ED82" s="768">
        <v>2.21</v>
      </c>
      <c r="EE82" s="768">
        <v>2.2200000000000002</v>
      </c>
      <c r="EF82" s="768">
        <v>1.49</v>
      </c>
      <c r="EG82" s="768">
        <v>1.49</v>
      </c>
      <c r="EH82" s="768">
        <v>2.19</v>
      </c>
      <c r="EI82" s="768">
        <v>2.2000000000000002</v>
      </c>
      <c r="EJ82" s="768">
        <v>2.2000000000000002</v>
      </c>
      <c r="EK82" s="768">
        <v>2.2000000000000002</v>
      </c>
      <c r="EL82" s="768">
        <v>2.2000000000000002</v>
      </c>
      <c r="EM82" s="768">
        <v>2.2000000000000002</v>
      </c>
      <c r="EN82" s="768">
        <v>2.21</v>
      </c>
      <c r="EO82" s="768">
        <v>2.21</v>
      </c>
      <c r="EP82" s="768">
        <v>1.85</v>
      </c>
      <c r="EQ82" s="768">
        <v>1.85</v>
      </c>
      <c r="ER82" s="768">
        <v>1.86</v>
      </c>
      <c r="ES82" s="768">
        <v>1.87</v>
      </c>
      <c r="ET82" s="768">
        <v>1.88</v>
      </c>
      <c r="EU82" s="768">
        <v>1.89</v>
      </c>
      <c r="EV82" s="768">
        <v>1.9</v>
      </c>
      <c r="EW82" s="768">
        <v>1.6</v>
      </c>
      <c r="EX82" s="768">
        <v>1.61</v>
      </c>
      <c r="EY82" s="768">
        <v>1.61</v>
      </c>
      <c r="EZ82" s="768">
        <v>1.62</v>
      </c>
      <c r="FA82" s="768">
        <v>1.62</v>
      </c>
      <c r="FB82" s="768">
        <v>1.39</v>
      </c>
      <c r="FC82" s="768">
        <v>1.4</v>
      </c>
      <c r="FD82" s="768">
        <v>1.4</v>
      </c>
      <c r="FE82" s="768">
        <v>1.4</v>
      </c>
      <c r="FF82" s="768">
        <v>1.03</v>
      </c>
      <c r="FG82" s="768">
        <v>1.03</v>
      </c>
      <c r="FH82" s="768">
        <v>1.27</v>
      </c>
      <c r="FI82" s="768">
        <v>1.27</v>
      </c>
      <c r="FJ82" s="768">
        <v>1.39</v>
      </c>
      <c r="FK82" s="768">
        <v>1.39</v>
      </c>
      <c r="FL82" s="768">
        <v>1.39</v>
      </c>
      <c r="FM82" s="768">
        <v>1.39</v>
      </c>
      <c r="FN82" s="768">
        <v>1.98</v>
      </c>
      <c r="FO82" s="768">
        <v>1.94</v>
      </c>
      <c r="FP82" s="768">
        <v>1.99</v>
      </c>
      <c r="FQ82" s="768">
        <v>1.99</v>
      </c>
      <c r="FR82" s="768">
        <v>2.0099999999999998</v>
      </c>
      <c r="FS82" s="768">
        <v>2.0099999999999998</v>
      </c>
      <c r="FT82" s="768">
        <v>2.0099999999999998</v>
      </c>
      <c r="FU82" s="768">
        <v>2.0699999999999998</v>
      </c>
      <c r="FV82" s="768">
        <v>2.2400000000000002</v>
      </c>
      <c r="FW82" s="768">
        <v>2.2400000000000002</v>
      </c>
      <c r="FX82" s="768">
        <v>2.25</v>
      </c>
      <c r="FY82" s="768">
        <v>2.2599999999999998</v>
      </c>
      <c r="FZ82" s="768">
        <v>2.2599999999999998</v>
      </c>
      <c r="GA82" s="768">
        <v>1.1000000000000001</v>
      </c>
      <c r="GB82" s="768">
        <v>1.1499999999999999</v>
      </c>
      <c r="GC82" s="768">
        <v>1.23</v>
      </c>
      <c r="GD82" s="768">
        <v>2.4500000000000002</v>
      </c>
      <c r="GE82" s="768">
        <v>2.5</v>
      </c>
      <c r="GF82" s="768">
        <v>2.0499999999999998</v>
      </c>
      <c r="GG82" s="768">
        <v>2.06</v>
      </c>
      <c r="GH82" s="768">
        <v>2.1800000000000002</v>
      </c>
      <c r="GI82" s="768">
        <v>2.1800000000000002</v>
      </c>
      <c r="GJ82" s="768">
        <v>2.19</v>
      </c>
      <c r="GK82" s="768">
        <v>2.19</v>
      </c>
      <c r="GL82" s="768">
        <v>2.19</v>
      </c>
      <c r="GM82" s="768">
        <v>2.19</v>
      </c>
      <c r="GN82" s="768">
        <v>2.2000000000000002</v>
      </c>
      <c r="GO82" s="768">
        <v>2.2000000000000002</v>
      </c>
      <c r="GP82" s="768">
        <v>1.94</v>
      </c>
      <c r="GQ82" s="768">
        <v>1.94</v>
      </c>
      <c r="GR82" s="768">
        <v>1.95</v>
      </c>
      <c r="GS82" s="768">
        <v>1.96</v>
      </c>
      <c r="GT82" s="768">
        <v>1.97</v>
      </c>
      <c r="GU82" s="768">
        <v>1.98</v>
      </c>
      <c r="GV82" s="768">
        <v>1.99</v>
      </c>
      <c r="GW82" s="768">
        <v>1.58</v>
      </c>
      <c r="GX82" s="768">
        <v>1.58</v>
      </c>
      <c r="GY82" s="768">
        <v>1.59</v>
      </c>
      <c r="GZ82" s="768">
        <v>1.59</v>
      </c>
      <c r="HA82" s="768">
        <v>1.6</v>
      </c>
      <c r="HB82" s="768">
        <v>1.36</v>
      </c>
      <c r="HC82" s="768">
        <v>1.37</v>
      </c>
      <c r="HD82" s="768">
        <v>1.37</v>
      </c>
      <c r="HE82" s="768">
        <v>1.37</v>
      </c>
      <c r="HF82" s="768">
        <v>1</v>
      </c>
      <c r="HG82" s="768">
        <v>1.01</v>
      </c>
      <c r="HH82" s="768">
        <v>1.27</v>
      </c>
      <c r="HI82" s="768">
        <v>1.27</v>
      </c>
      <c r="HJ82" s="768">
        <v>1.39</v>
      </c>
      <c r="HK82" s="768">
        <v>1.39</v>
      </c>
      <c r="HL82" s="768">
        <v>1.38</v>
      </c>
      <c r="HM82" s="768">
        <v>1.39</v>
      </c>
      <c r="HN82" s="768">
        <v>1.97</v>
      </c>
      <c r="HO82" s="768">
        <v>1.98</v>
      </c>
      <c r="HP82" s="768">
        <v>1.99</v>
      </c>
      <c r="HQ82" s="768">
        <v>1.99</v>
      </c>
      <c r="HR82" s="768">
        <v>2.02</v>
      </c>
      <c r="HS82" s="768">
        <v>2.02</v>
      </c>
      <c r="HT82" s="768">
        <v>2.02</v>
      </c>
      <c r="HU82" s="768">
        <v>2.0699999999999998</v>
      </c>
      <c r="HV82" s="768">
        <v>2.2400000000000002</v>
      </c>
      <c r="HW82" s="768">
        <v>2.2400000000000002</v>
      </c>
      <c r="HX82" s="768">
        <v>2.25</v>
      </c>
      <c r="HY82" s="768">
        <v>2.2599999999999998</v>
      </c>
      <c r="HZ82" s="768">
        <v>2.2599999999999998</v>
      </c>
      <c r="IA82" s="768">
        <v>1.0900000000000001</v>
      </c>
      <c r="IB82" s="768">
        <v>1.1100000000000001</v>
      </c>
      <c r="IC82" s="768">
        <v>1.22</v>
      </c>
      <c r="ID82" s="768">
        <v>2.4300000000000002</v>
      </c>
      <c r="IE82" s="768">
        <v>2.4900000000000002</v>
      </c>
      <c r="IF82" s="768">
        <v>2.0499999999999998</v>
      </c>
      <c r="IG82" s="768">
        <v>2.0499999999999998</v>
      </c>
      <c r="IH82" s="768">
        <v>2.1800000000000002</v>
      </c>
      <c r="II82" s="768">
        <v>2.1800000000000002</v>
      </c>
      <c r="IJ82" s="768">
        <v>2.1800000000000002</v>
      </c>
      <c r="IK82" s="768">
        <v>2.19</v>
      </c>
      <c r="IL82" s="768">
        <v>2.19</v>
      </c>
      <c r="IM82" s="768">
        <v>2.19</v>
      </c>
      <c r="IN82" s="768">
        <v>2.19</v>
      </c>
      <c r="IO82" s="768">
        <v>2.2000000000000002</v>
      </c>
      <c r="IP82" s="768">
        <v>1.92</v>
      </c>
      <c r="IQ82" s="768">
        <v>1.93</v>
      </c>
      <c r="IR82" s="768">
        <v>1.94</v>
      </c>
      <c r="IS82" s="768">
        <v>1.95</v>
      </c>
      <c r="IT82" s="768">
        <v>1.95</v>
      </c>
      <c r="IU82" s="768">
        <v>1.96</v>
      </c>
      <c r="IV82" s="768">
        <v>1.97</v>
      </c>
      <c r="IW82" s="768">
        <v>1.57</v>
      </c>
      <c r="IX82" s="768">
        <v>1.58</v>
      </c>
      <c r="IY82" s="768">
        <v>1.58</v>
      </c>
      <c r="IZ82" s="768">
        <v>1.59</v>
      </c>
      <c r="JA82" s="768">
        <v>1.6</v>
      </c>
      <c r="JB82" s="768">
        <v>1.35</v>
      </c>
      <c r="JC82" s="768">
        <v>1.36</v>
      </c>
      <c r="JD82" s="768">
        <v>1.36</v>
      </c>
      <c r="JE82" s="768">
        <v>1.36</v>
      </c>
      <c r="JF82" s="768">
        <v>1</v>
      </c>
      <c r="JG82" s="768">
        <v>0.99</v>
      </c>
      <c r="JH82" s="768">
        <v>1.27</v>
      </c>
      <c r="JI82" s="768">
        <v>1.26</v>
      </c>
      <c r="JJ82" s="768">
        <v>1.39</v>
      </c>
      <c r="JK82" s="768">
        <v>1.39</v>
      </c>
      <c r="JL82" s="768">
        <v>1.39</v>
      </c>
      <c r="JM82" s="768">
        <v>1.39</v>
      </c>
      <c r="JN82" s="768">
        <v>1.97</v>
      </c>
      <c r="JO82" s="768">
        <v>1.97</v>
      </c>
      <c r="JP82" s="768">
        <v>1.97</v>
      </c>
      <c r="JQ82" s="768">
        <v>1.98</v>
      </c>
      <c r="JR82" s="768">
        <v>2.0099999999999998</v>
      </c>
      <c r="JS82" s="768">
        <v>2.0099999999999998</v>
      </c>
      <c r="JT82" s="768">
        <v>2.02</v>
      </c>
      <c r="JU82" s="768">
        <v>2.0699999999999998</v>
      </c>
      <c r="JV82" s="768">
        <v>2.2400000000000002</v>
      </c>
      <c r="JW82" s="768">
        <v>2.2400000000000002</v>
      </c>
      <c r="JX82" s="768">
        <v>2.25</v>
      </c>
      <c r="JY82" s="768">
        <v>2.2599999999999998</v>
      </c>
      <c r="JZ82" s="768">
        <v>2.2599999999999998</v>
      </c>
      <c r="KA82" s="768">
        <v>1.06</v>
      </c>
      <c r="KB82" s="768">
        <v>1.1000000000000001</v>
      </c>
      <c r="KC82" s="768">
        <v>1.18</v>
      </c>
      <c r="KD82" s="768">
        <v>2.41</v>
      </c>
      <c r="KE82" s="768">
        <v>2.4500000000000002</v>
      </c>
      <c r="KF82" s="768">
        <v>2.0499999999999998</v>
      </c>
      <c r="KG82" s="768">
        <v>2.0499999999999998</v>
      </c>
      <c r="KH82" s="768">
        <v>2.1800000000000002</v>
      </c>
      <c r="KI82" s="768">
        <v>2.1800000000000002</v>
      </c>
      <c r="KJ82" s="768">
        <v>2.1800000000000002</v>
      </c>
      <c r="KK82" s="768">
        <v>2.1800000000000002</v>
      </c>
      <c r="KL82" s="768">
        <v>2.19</v>
      </c>
      <c r="KM82" s="768">
        <v>2.19</v>
      </c>
      <c r="KN82" s="768">
        <v>2.19</v>
      </c>
      <c r="KO82" s="768">
        <v>2.19</v>
      </c>
      <c r="KP82" s="768">
        <v>1.9</v>
      </c>
      <c r="KQ82" s="768">
        <v>1.91</v>
      </c>
      <c r="KR82" s="768">
        <v>1.92</v>
      </c>
      <c r="KS82" s="768">
        <v>1.93</v>
      </c>
      <c r="KT82" s="768">
        <v>1.94</v>
      </c>
      <c r="KU82" s="768">
        <v>1.95</v>
      </c>
      <c r="KV82" s="768">
        <v>1.95</v>
      </c>
      <c r="KW82" s="768">
        <v>1.57</v>
      </c>
      <c r="KX82" s="768">
        <v>1.57</v>
      </c>
      <c r="KY82" s="768">
        <v>1.58</v>
      </c>
      <c r="KZ82" s="768">
        <v>1.58</v>
      </c>
      <c r="LA82" s="768">
        <v>1.59</v>
      </c>
      <c r="LB82" s="768">
        <v>1.34</v>
      </c>
      <c r="LC82" s="768">
        <v>1.34</v>
      </c>
      <c r="LD82" s="768">
        <v>1.35</v>
      </c>
      <c r="LE82" s="768">
        <v>1.36</v>
      </c>
      <c r="LF82" s="768">
        <v>0.99</v>
      </c>
      <c r="LG82" s="768">
        <v>0.99</v>
      </c>
      <c r="LH82" s="768">
        <v>1.2</v>
      </c>
      <c r="LI82" s="768">
        <v>1.19</v>
      </c>
      <c r="LJ82" s="768">
        <v>1.29</v>
      </c>
      <c r="LK82" s="768">
        <v>1.29</v>
      </c>
      <c r="LL82" s="768">
        <v>1.3</v>
      </c>
      <c r="LM82" s="768">
        <v>1.3</v>
      </c>
      <c r="LN82" s="768">
        <v>1.84</v>
      </c>
      <c r="LO82" s="768">
        <v>1.84</v>
      </c>
      <c r="LP82" s="768">
        <v>1.84</v>
      </c>
      <c r="LQ82" s="768">
        <v>1.9</v>
      </c>
      <c r="LR82" s="768">
        <v>1.93</v>
      </c>
      <c r="LS82" s="768">
        <v>1.94</v>
      </c>
      <c r="LT82" s="768">
        <v>1.95</v>
      </c>
      <c r="LU82" s="768">
        <v>2.04</v>
      </c>
      <c r="LV82" s="768">
        <v>2.2400000000000002</v>
      </c>
      <c r="LW82" s="768">
        <v>2.2400000000000002</v>
      </c>
      <c r="LX82" s="768">
        <v>2.25</v>
      </c>
      <c r="LY82" s="768">
        <v>2.2400000000000002</v>
      </c>
      <c r="LZ82" s="768">
        <v>2.2599999999999998</v>
      </c>
      <c r="MA82" s="768">
        <v>1.06</v>
      </c>
      <c r="MB82" s="768">
        <v>1.1100000000000001</v>
      </c>
      <c r="MC82" s="768">
        <v>1.17</v>
      </c>
      <c r="MD82" s="768">
        <v>2.39</v>
      </c>
      <c r="ME82" s="768">
        <v>2.44</v>
      </c>
      <c r="MF82" s="768">
        <v>2.33</v>
      </c>
      <c r="MG82" s="768">
        <v>2.33</v>
      </c>
      <c r="MH82" s="768">
        <v>2.1800000000000002</v>
      </c>
      <c r="MI82" s="768">
        <v>2.1800000000000002</v>
      </c>
      <c r="MJ82" s="768">
        <v>2.1800000000000002</v>
      </c>
      <c r="MK82" s="768">
        <v>2.1800000000000002</v>
      </c>
      <c r="ML82" s="768">
        <v>2.1800000000000002</v>
      </c>
      <c r="MM82" s="768">
        <v>2.19</v>
      </c>
      <c r="MN82" s="768">
        <v>2.19</v>
      </c>
      <c r="MO82" s="768">
        <v>2.19</v>
      </c>
      <c r="MP82" s="768">
        <v>1.89</v>
      </c>
      <c r="MQ82" s="768">
        <v>1.9</v>
      </c>
      <c r="MR82" s="768">
        <v>1.9</v>
      </c>
      <c r="MS82" s="768">
        <v>1.91</v>
      </c>
      <c r="MT82" s="768">
        <v>1.92</v>
      </c>
      <c r="MU82" s="768">
        <v>1.93</v>
      </c>
      <c r="MV82" s="768">
        <v>1.94</v>
      </c>
      <c r="MW82" s="768">
        <v>1.57</v>
      </c>
      <c r="MX82" s="768">
        <v>1.57</v>
      </c>
      <c r="MY82" s="768">
        <v>1.57</v>
      </c>
      <c r="MZ82" s="768">
        <v>1.58</v>
      </c>
      <c r="NA82" s="768">
        <v>1.59</v>
      </c>
      <c r="NB82" s="768">
        <v>1.34</v>
      </c>
      <c r="NC82" s="768">
        <v>1.34</v>
      </c>
      <c r="ND82" s="768">
        <v>1.35</v>
      </c>
      <c r="NE82" s="768">
        <v>1.36</v>
      </c>
      <c r="NF82" s="768">
        <v>0.99</v>
      </c>
      <c r="NG82" s="768">
        <v>0.99</v>
      </c>
      <c r="NH82" s="768">
        <v>1.2</v>
      </c>
      <c r="NI82" s="768">
        <v>1.19</v>
      </c>
      <c r="NJ82" s="768">
        <v>1.29</v>
      </c>
      <c r="NK82" s="768">
        <v>1.29</v>
      </c>
      <c r="NL82" s="768">
        <v>1.3</v>
      </c>
      <c r="NM82" s="768">
        <v>1.3</v>
      </c>
      <c r="NN82" s="768">
        <v>1.84</v>
      </c>
      <c r="NO82" s="768">
        <v>1.84</v>
      </c>
      <c r="NP82" s="768">
        <v>1.84</v>
      </c>
      <c r="NQ82" s="768">
        <v>1.9</v>
      </c>
      <c r="NR82" s="768">
        <v>1.93</v>
      </c>
      <c r="NS82" s="768">
        <v>1.94</v>
      </c>
      <c r="NT82" s="768">
        <v>1.95</v>
      </c>
      <c r="NU82" s="768">
        <v>2.04</v>
      </c>
      <c r="NV82" s="768">
        <v>2.2400000000000002</v>
      </c>
      <c r="NW82" s="768">
        <v>2.2400000000000002</v>
      </c>
      <c r="NX82" s="768">
        <v>2.25</v>
      </c>
      <c r="NY82" s="768">
        <v>2.2400000000000002</v>
      </c>
      <c r="NZ82" s="768">
        <v>2.2599999999999998</v>
      </c>
      <c r="OA82" s="768">
        <v>1.06</v>
      </c>
      <c r="OB82" s="768">
        <v>1.1100000000000001</v>
      </c>
      <c r="OC82" s="768">
        <v>1.17</v>
      </c>
      <c r="OD82" s="768">
        <v>2.39</v>
      </c>
      <c r="OE82" s="768">
        <v>2.44</v>
      </c>
      <c r="OF82" s="768">
        <v>2.33</v>
      </c>
      <c r="OG82" s="768">
        <v>2.33</v>
      </c>
      <c r="OH82" s="768">
        <v>2.1800000000000002</v>
      </c>
      <c r="OI82" s="768">
        <v>2.1800000000000002</v>
      </c>
      <c r="OJ82" s="768">
        <v>2.1800000000000002</v>
      </c>
      <c r="OK82" s="768">
        <v>2.1800000000000002</v>
      </c>
      <c r="OL82" s="768">
        <v>2.1800000000000002</v>
      </c>
      <c r="OM82" s="768">
        <v>2.19</v>
      </c>
      <c r="ON82" s="768">
        <v>2.19</v>
      </c>
      <c r="OO82" s="768">
        <v>2.19</v>
      </c>
      <c r="OP82" s="768">
        <v>1.89</v>
      </c>
      <c r="OQ82" s="768">
        <v>1.9</v>
      </c>
      <c r="OR82" s="768">
        <v>1.9</v>
      </c>
      <c r="OS82" s="768">
        <v>1.91</v>
      </c>
      <c r="OT82" s="768">
        <v>1.92</v>
      </c>
      <c r="OU82" s="768">
        <v>1.93</v>
      </c>
      <c r="OV82" s="768">
        <v>1.94</v>
      </c>
      <c r="OW82" s="768">
        <v>1.57</v>
      </c>
      <c r="OX82" s="768">
        <v>1.57</v>
      </c>
      <c r="OY82" s="768">
        <v>1.57</v>
      </c>
      <c r="OZ82" s="768">
        <v>1.58</v>
      </c>
      <c r="PA82" s="768">
        <v>1.59</v>
      </c>
      <c r="PB82" s="768">
        <v>1.34</v>
      </c>
      <c r="PC82" s="768">
        <v>1.34</v>
      </c>
      <c r="PD82" s="768">
        <v>1.35</v>
      </c>
      <c r="PE82" s="768">
        <v>1.36</v>
      </c>
      <c r="PF82" s="768">
        <v>0.99</v>
      </c>
      <c r="PG82" s="768">
        <v>0.99</v>
      </c>
      <c r="PH82" s="768">
        <v>1.2</v>
      </c>
      <c r="PI82" s="768">
        <v>1.19</v>
      </c>
      <c r="PJ82" s="768">
        <v>1.29</v>
      </c>
      <c r="PK82" s="768">
        <v>1.29</v>
      </c>
      <c r="PL82" s="768">
        <v>1.3</v>
      </c>
      <c r="PM82" s="768">
        <v>1.3</v>
      </c>
      <c r="PN82" s="768">
        <v>1.84</v>
      </c>
      <c r="PO82" s="768">
        <v>1.84</v>
      </c>
      <c r="PP82" s="768">
        <v>1.84</v>
      </c>
      <c r="PQ82" s="768">
        <v>1.9</v>
      </c>
      <c r="PR82" s="768">
        <v>1.93</v>
      </c>
      <c r="PS82" s="768">
        <v>1.94</v>
      </c>
      <c r="PT82" s="768">
        <v>1.95</v>
      </c>
      <c r="PU82" s="768">
        <v>2.04</v>
      </c>
      <c r="PV82" s="768">
        <v>2.2400000000000002</v>
      </c>
      <c r="PW82" s="768">
        <v>2.2400000000000002</v>
      </c>
      <c r="PX82" s="768">
        <v>2.25</v>
      </c>
      <c r="PY82" s="768">
        <v>2.2400000000000002</v>
      </c>
      <c r="PZ82" s="768">
        <v>2.2599999999999998</v>
      </c>
      <c r="QA82" s="768">
        <v>1.06</v>
      </c>
      <c r="QB82" s="768">
        <v>1.1100000000000001</v>
      </c>
      <c r="QC82" s="768">
        <v>1.17</v>
      </c>
      <c r="QD82" s="768">
        <v>2.39</v>
      </c>
      <c r="QE82" s="768">
        <v>2.44</v>
      </c>
      <c r="QF82" s="768">
        <v>2.33</v>
      </c>
      <c r="QG82" s="768">
        <v>2.33</v>
      </c>
      <c r="QH82" s="768">
        <v>2.1800000000000002</v>
      </c>
      <c r="QI82" s="768">
        <v>2.1800000000000002</v>
      </c>
      <c r="QJ82" s="768">
        <v>2.1800000000000002</v>
      </c>
      <c r="QK82" s="768">
        <v>2.1800000000000002</v>
      </c>
      <c r="QL82" s="768">
        <v>2.1800000000000002</v>
      </c>
      <c r="QM82" s="768">
        <v>2.19</v>
      </c>
      <c r="QN82" s="768">
        <v>2.19</v>
      </c>
      <c r="QO82" s="768">
        <v>2.19</v>
      </c>
      <c r="QP82" s="768">
        <v>1.89</v>
      </c>
      <c r="QQ82" s="768">
        <v>1.9</v>
      </c>
      <c r="QR82" s="768">
        <v>1.9</v>
      </c>
      <c r="QS82" s="768">
        <v>1.91</v>
      </c>
      <c r="QT82" s="768">
        <v>1.92</v>
      </c>
      <c r="QU82" s="768">
        <v>1.93</v>
      </c>
      <c r="QV82" s="768">
        <v>1.94</v>
      </c>
      <c r="QW82" s="768">
        <v>1.57</v>
      </c>
      <c r="QX82" s="768">
        <v>1.57</v>
      </c>
      <c r="QY82" s="768">
        <v>1.57</v>
      </c>
      <c r="QZ82" s="768">
        <v>1.58</v>
      </c>
      <c r="RA82" s="768">
        <v>1.59</v>
      </c>
      <c r="RB82" s="768">
        <v>1.34</v>
      </c>
      <c r="RC82" s="768">
        <v>1.34</v>
      </c>
      <c r="RD82" s="768">
        <v>1.35</v>
      </c>
      <c r="RE82" s="768">
        <v>1.36</v>
      </c>
      <c r="RF82" s="768">
        <v>0.99</v>
      </c>
      <c r="RG82" s="768">
        <v>0.99</v>
      </c>
      <c r="RH82" s="768">
        <v>1.2</v>
      </c>
      <c r="RI82" s="768">
        <v>1.19</v>
      </c>
      <c r="RJ82" s="768">
        <v>1.29</v>
      </c>
      <c r="RK82" s="768">
        <v>1.29</v>
      </c>
      <c r="RL82" s="768">
        <v>1.3</v>
      </c>
      <c r="RM82" s="768">
        <v>1.3</v>
      </c>
      <c r="RN82" s="768">
        <v>1.84</v>
      </c>
      <c r="RO82" s="768">
        <v>1.84</v>
      </c>
      <c r="RP82" s="768">
        <v>1.84</v>
      </c>
      <c r="RQ82" s="768">
        <v>1.9</v>
      </c>
      <c r="RR82" s="768">
        <v>1.93</v>
      </c>
      <c r="RS82" s="768">
        <v>1.94</v>
      </c>
      <c r="RT82" s="768">
        <v>1.95</v>
      </c>
      <c r="RU82" s="768">
        <v>2.04</v>
      </c>
      <c r="RV82" s="768">
        <v>2.2400000000000002</v>
      </c>
      <c r="RW82" s="768">
        <v>2.2400000000000002</v>
      </c>
      <c r="RX82" s="768">
        <v>2.25</v>
      </c>
      <c r="RY82" s="768">
        <v>2.2400000000000002</v>
      </c>
      <c r="RZ82" s="768">
        <v>2.2599999999999998</v>
      </c>
      <c r="SA82" s="768">
        <v>1.06</v>
      </c>
      <c r="SB82" s="768">
        <v>1.1100000000000001</v>
      </c>
      <c r="SC82" s="768">
        <v>1.17</v>
      </c>
      <c r="SD82" s="768">
        <v>2.39</v>
      </c>
      <c r="SE82" s="768">
        <v>2.44</v>
      </c>
      <c r="SF82" s="768">
        <v>2.33</v>
      </c>
      <c r="SG82" s="768">
        <v>2.33</v>
      </c>
      <c r="SH82" s="768">
        <v>2.1800000000000002</v>
      </c>
      <c r="SI82" s="769">
        <v>2.1800000000000002</v>
      </c>
      <c r="SJ82" s="460">
        <f t="shared" ref="SJ82:SJ98" si="41">SI82</f>
        <v>2.1800000000000002</v>
      </c>
      <c r="SK82" s="441"/>
      <c r="SL82" s="429"/>
      <c r="SM82" s="429"/>
      <c r="SN82" s="429"/>
    </row>
    <row r="83" spans="1:508" hidden="1" outlineLevel="3" x14ac:dyDescent="0.3">
      <c r="A83" s="429"/>
      <c r="B83" s="438"/>
      <c r="C83" s="647">
        <f t="shared" si="32"/>
        <v>4</v>
      </c>
      <c r="D83" s="460"/>
      <c r="E83" s="518"/>
      <c r="F83" s="518"/>
      <c r="G83" s="460"/>
      <c r="H83" s="668"/>
      <c r="I83" s="669" t="s">
        <v>234</v>
      </c>
      <c r="J83" s="670"/>
      <c r="K83" s="770">
        <v>1.74</v>
      </c>
      <c r="L83" s="771">
        <v>1.76</v>
      </c>
      <c r="M83" s="771">
        <v>1.76</v>
      </c>
      <c r="N83" s="771">
        <v>2.09</v>
      </c>
      <c r="O83" s="771">
        <v>2.09</v>
      </c>
      <c r="P83" s="771">
        <v>2.04</v>
      </c>
      <c r="Q83" s="771">
        <v>2.0499999999999998</v>
      </c>
      <c r="R83" s="771">
        <v>2.0099999999999998</v>
      </c>
      <c r="S83" s="771">
        <v>2.02</v>
      </c>
      <c r="T83" s="771">
        <v>2.02</v>
      </c>
      <c r="U83" s="771">
        <v>2.11</v>
      </c>
      <c r="V83" s="771">
        <v>2.11</v>
      </c>
      <c r="W83" s="771">
        <v>2.1</v>
      </c>
      <c r="X83" s="771">
        <v>2.12</v>
      </c>
      <c r="Y83" s="771">
        <v>2.08</v>
      </c>
      <c r="Z83" s="771">
        <v>2.09</v>
      </c>
      <c r="AA83" s="771">
        <v>0.34</v>
      </c>
      <c r="AB83" s="771">
        <v>0.34</v>
      </c>
      <c r="AC83" s="771">
        <v>0.39</v>
      </c>
      <c r="AD83" s="771">
        <v>2.02</v>
      </c>
      <c r="AE83" s="771">
        <v>2.0299999999999998</v>
      </c>
      <c r="AF83" s="771">
        <v>2.0299999999999998</v>
      </c>
      <c r="AG83" s="771">
        <v>2.0299999999999998</v>
      </c>
      <c r="AH83" s="771">
        <v>2.5</v>
      </c>
      <c r="AI83" s="771">
        <v>2.5</v>
      </c>
      <c r="AJ83" s="771">
        <v>2.5099999999999998</v>
      </c>
      <c r="AK83" s="771">
        <v>2.5099999999999998</v>
      </c>
      <c r="AL83" s="771">
        <v>2.5099999999999998</v>
      </c>
      <c r="AM83" s="771">
        <v>2.52</v>
      </c>
      <c r="AN83" s="771">
        <v>2.44</v>
      </c>
      <c r="AO83" s="771">
        <v>2.44</v>
      </c>
      <c r="AP83" s="771">
        <v>2.19</v>
      </c>
      <c r="AQ83" s="771">
        <v>2.19</v>
      </c>
      <c r="AR83" s="771">
        <v>2.19</v>
      </c>
      <c r="AS83" s="771">
        <v>2.19</v>
      </c>
      <c r="AT83" s="771">
        <v>2.19</v>
      </c>
      <c r="AU83" s="771">
        <v>2.19</v>
      </c>
      <c r="AV83" s="771">
        <v>2.19</v>
      </c>
      <c r="AW83" s="771">
        <v>2.0099999999999998</v>
      </c>
      <c r="AX83" s="771">
        <v>2.0099999999999998</v>
      </c>
      <c r="AY83" s="771">
        <v>2.02</v>
      </c>
      <c r="AZ83" s="771">
        <v>2.02</v>
      </c>
      <c r="BA83" s="771">
        <v>2.0299999999999998</v>
      </c>
      <c r="BB83" s="771">
        <v>1.94</v>
      </c>
      <c r="BC83" s="771">
        <v>1.94</v>
      </c>
      <c r="BD83" s="771">
        <v>1.95</v>
      </c>
      <c r="BE83" s="771">
        <v>1.98</v>
      </c>
      <c r="BF83" s="771">
        <v>1.68</v>
      </c>
      <c r="BG83" s="771">
        <v>1.7</v>
      </c>
      <c r="BH83" s="771">
        <v>1.7</v>
      </c>
      <c r="BI83" s="771">
        <v>1.71</v>
      </c>
      <c r="BJ83" s="771">
        <v>1.74</v>
      </c>
      <c r="BK83" s="771">
        <v>1.74</v>
      </c>
      <c r="BL83" s="771">
        <v>1.76</v>
      </c>
      <c r="BM83" s="771">
        <v>1.76</v>
      </c>
      <c r="BN83" s="771">
        <v>2.09</v>
      </c>
      <c r="BO83" s="771">
        <v>2.09</v>
      </c>
      <c r="BP83" s="771">
        <v>2.04</v>
      </c>
      <c r="BQ83" s="771">
        <v>2.0499999999999998</v>
      </c>
      <c r="BR83" s="771">
        <v>2.0099999999999998</v>
      </c>
      <c r="BS83" s="771">
        <v>2.02</v>
      </c>
      <c r="BT83" s="771">
        <v>2.02</v>
      </c>
      <c r="BU83" s="771">
        <v>2.11</v>
      </c>
      <c r="BV83" s="771">
        <v>2.11</v>
      </c>
      <c r="BW83" s="771">
        <v>2.1</v>
      </c>
      <c r="BX83" s="771">
        <v>2.12</v>
      </c>
      <c r="BY83" s="771">
        <v>2.08</v>
      </c>
      <c r="BZ83" s="771">
        <v>2.09</v>
      </c>
      <c r="CA83" s="771">
        <v>0.34</v>
      </c>
      <c r="CB83" s="771">
        <v>0.34</v>
      </c>
      <c r="CC83" s="771">
        <v>0.39</v>
      </c>
      <c r="CD83" s="771">
        <v>2.02</v>
      </c>
      <c r="CE83" s="771">
        <v>2.0299999999999998</v>
      </c>
      <c r="CF83" s="771">
        <v>2.0299999999999998</v>
      </c>
      <c r="CG83" s="771">
        <v>2.0299999999999998</v>
      </c>
      <c r="CH83" s="771">
        <v>2.5</v>
      </c>
      <c r="CI83" s="771">
        <v>2.5</v>
      </c>
      <c r="CJ83" s="771">
        <v>2.5099999999999998</v>
      </c>
      <c r="CK83" s="771">
        <v>2.5099999999999998</v>
      </c>
      <c r="CL83" s="771">
        <v>2.5099999999999998</v>
      </c>
      <c r="CM83" s="771">
        <v>2.52</v>
      </c>
      <c r="CN83" s="771">
        <v>2.44</v>
      </c>
      <c r="CO83" s="771">
        <v>2.44</v>
      </c>
      <c r="CP83" s="771">
        <v>2.19</v>
      </c>
      <c r="CQ83" s="771">
        <v>2.19</v>
      </c>
      <c r="CR83" s="771">
        <v>2.19</v>
      </c>
      <c r="CS83" s="771">
        <v>2.19</v>
      </c>
      <c r="CT83" s="771">
        <v>2.19</v>
      </c>
      <c r="CU83" s="771">
        <v>2.19</v>
      </c>
      <c r="CV83" s="771">
        <v>2.19</v>
      </c>
      <c r="CW83" s="771">
        <v>2.04</v>
      </c>
      <c r="CX83" s="771">
        <v>2.0499999999999998</v>
      </c>
      <c r="CY83" s="771">
        <v>2.0499999999999998</v>
      </c>
      <c r="CZ83" s="771">
        <v>2.0499999999999998</v>
      </c>
      <c r="DA83" s="771">
        <v>2.04</v>
      </c>
      <c r="DB83" s="771">
        <v>1.91</v>
      </c>
      <c r="DC83" s="771">
        <v>1.92</v>
      </c>
      <c r="DD83" s="771">
        <v>1.92</v>
      </c>
      <c r="DE83" s="771">
        <v>1.92</v>
      </c>
      <c r="DF83" s="771">
        <v>1.81</v>
      </c>
      <c r="DG83" s="771">
        <v>1.81</v>
      </c>
      <c r="DH83" s="771">
        <v>2.19</v>
      </c>
      <c r="DI83" s="771">
        <v>2.19</v>
      </c>
      <c r="DJ83" s="771">
        <v>2.1800000000000002</v>
      </c>
      <c r="DK83" s="771">
        <v>2.1800000000000002</v>
      </c>
      <c r="DL83" s="771">
        <v>2.1800000000000002</v>
      </c>
      <c r="DM83" s="771">
        <v>2.1800000000000002</v>
      </c>
      <c r="DN83" s="771">
        <v>2.06</v>
      </c>
      <c r="DO83" s="771">
        <v>2.08</v>
      </c>
      <c r="DP83" s="771">
        <v>2.08</v>
      </c>
      <c r="DQ83" s="771">
        <v>2.08</v>
      </c>
      <c r="DR83" s="771">
        <v>2.12</v>
      </c>
      <c r="DS83" s="771">
        <v>2.2999999999999998</v>
      </c>
      <c r="DT83" s="771">
        <v>2.31</v>
      </c>
      <c r="DU83" s="771">
        <v>2.4500000000000002</v>
      </c>
      <c r="DV83" s="771">
        <v>2.44</v>
      </c>
      <c r="DW83" s="771">
        <v>2.44</v>
      </c>
      <c r="DX83" s="771">
        <v>2.44</v>
      </c>
      <c r="DY83" s="771">
        <v>2.34</v>
      </c>
      <c r="DZ83" s="771">
        <v>2.35</v>
      </c>
      <c r="EA83" s="771">
        <v>2.15</v>
      </c>
      <c r="EB83" s="771">
        <v>2.17</v>
      </c>
      <c r="EC83" s="771">
        <v>2.33</v>
      </c>
      <c r="ED83" s="771">
        <v>2.86</v>
      </c>
      <c r="EE83" s="771">
        <v>2.87</v>
      </c>
      <c r="EF83" s="771">
        <v>2.34</v>
      </c>
      <c r="EG83" s="771">
        <v>2.33</v>
      </c>
      <c r="EH83" s="771">
        <v>2.5</v>
      </c>
      <c r="EI83" s="771">
        <v>2.5099999999999998</v>
      </c>
      <c r="EJ83" s="771">
        <v>2.5099999999999998</v>
      </c>
      <c r="EK83" s="771">
        <v>2.5099999999999998</v>
      </c>
      <c r="EL83" s="771">
        <v>2.5099999999999998</v>
      </c>
      <c r="EM83" s="771">
        <v>2.52</v>
      </c>
      <c r="EN83" s="771">
        <v>2.52</v>
      </c>
      <c r="EO83" s="771">
        <v>2.52</v>
      </c>
      <c r="EP83" s="771">
        <v>2.34</v>
      </c>
      <c r="EQ83" s="771">
        <v>2.35</v>
      </c>
      <c r="ER83" s="771">
        <v>2.36</v>
      </c>
      <c r="ES83" s="771">
        <v>2.36</v>
      </c>
      <c r="ET83" s="771">
        <v>2.38</v>
      </c>
      <c r="EU83" s="771">
        <v>2.38</v>
      </c>
      <c r="EV83" s="771">
        <v>2.39</v>
      </c>
      <c r="EW83" s="771">
        <v>2.14</v>
      </c>
      <c r="EX83" s="771">
        <v>2.14</v>
      </c>
      <c r="EY83" s="771">
        <v>2.15</v>
      </c>
      <c r="EZ83" s="771">
        <v>2.15</v>
      </c>
      <c r="FA83" s="771">
        <v>2.15</v>
      </c>
      <c r="FB83" s="771">
        <v>1.88</v>
      </c>
      <c r="FC83" s="771">
        <v>1.89</v>
      </c>
      <c r="FD83" s="771">
        <v>1.89</v>
      </c>
      <c r="FE83" s="771">
        <v>1.89</v>
      </c>
      <c r="FF83" s="771">
        <v>1.74</v>
      </c>
      <c r="FG83" s="771">
        <v>1.76</v>
      </c>
      <c r="FH83" s="771">
        <v>2.04</v>
      </c>
      <c r="FI83" s="771">
        <v>2.04</v>
      </c>
      <c r="FJ83" s="771">
        <v>2.15</v>
      </c>
      <c r="FK83" s="771">
        <v>2.15</v>
      </c>
      <c r="FL83" s="771">
        <v>2.15</v>
      </c>
      <c r="FM83" s="771">
        <v>2.15</v>
      </c>
      <c r="FN83" s="771">
        <v>2.2400000000000002</v>
      </c>
      <c r="FO83" s="771">
        <v>2.23</v>
      </c>
      <c r="FP83" s="771">
        <v>2.25</v>
      </c>
      <c r="FQ83" s="771">
        <v>2.25</v>
      </c>
      <c r="FR83" s="771">
        <v>2.31</v>
      </c>
      <c r="FS83" s="771">
        <v>2.31</v>
      </c>
      <c r="FT83" s="771">
        <v>2.31</v>
      </c>
      <c r="FU83" s="771">
        <v>2.35</v>
      </c>
      <c r="FV83" s="771">
        <v>2.61</v>
      </c>
      <c r="FW83" s="771">
        <v>2.61</v>
      </c>
      <c r="FX83" s="771">
        <v>2.62</v>
      </c>
      <c r="FY83" s="771">
        <v>2.5099999999999998</v>
      </c>
      <c r="FZ83" s="771">
        <v>2.5099999999999998</v>
      </c>
      <c r="GA83" s="771">
        <v>1.82</v>
      </c>
      <c r="GB83" s="771">
        <v>1.94</v>
      </c>
      <c r="GC83" s="771">
        <v>2.0099999999999998</v>
      </c>
      <c r="GD83" s="771">
        <v>2.96</v>
      </c>
      <c r="GE83" s="771">
        <v>2.89</v>
      </c>
      <c r="GF83" s="771">
        <v>2.38</v>
      </c>
      <c r="GG83" s="771">
        <v>2.39</v>
      </c>
      <c r="GH83" s="771">
        <v>2.4900000000000002</v>
      </c>
      <c r="GI83" s="771">
        <v>2.5</v>
      </c>
      <c r="GJ83" s="771">
        <v>2.5</v>
      </c>
      <c r="GK83" s="771">
        <v>2.5</v>
      </c>
      <c r="GL83" s="771">
        <v>2.5</v>
      </c>
      <c r="GM83" s="771">
        <v>2.5</v>
      </c>
      <c r="GN83" s="771">
        <v>2.5099999999999998</v>
      </c>
      <c r="GO83" s="771">
        <v>2.5099999999999998</v>
      </c>
      <c r="GP83" s="771">
        <v>2.2599999999999998</v>
      </c>
      <c r="GQ83" s="771">
        <v>2.2599999999999998</v>
      </c>
      <c r="GR83" s="771">
        <v>2.27</v>
      </c>
      <c r="GS83" s="771">
        <v>2.2799999999999998</v>
      </c>
      <c r="GT83" s="771">
        <v>2.29</v>
      </c>
      <c r="GU83" s="771">
        <v>2.29</v>
      </c>
      <c r="GV83" s="771">
        <v>2.2999999999999998</v>
      </c>
      <c r="GW83" s="771">
        <v>2.12</v>
      </c>
      <c r="GX83" s="771">
        <v>2.12</v>
      </c>
      <c r="GY83" s="771">
        <v>2.13</v>
      </c>
      <c r="GZ83" s="771">
        <v>2.13</v>
      </c>
      <c r="HA83" s="771">
        <v>2.14</v>
      </c>
      <c r="HB83" s="771">
        <v>1.84</v>
      </c>
      <c r="HC83" s="771">
        <v>1.86</v>
      </c>
      <c r="HD83" s="771">
        <v>1.86</v>
      </c>
      <c r="HE83" s="771">
        <v>1.86</v>
      </c>
      <c r="HF83" s="771">
        <v>1.7</v>
      </c>
      <c r="HG83" s="771">
        <v>1.72</v>
      </c>
      <c r="HH83" s="771">
        <v>2.04</v>
      </c>
      <c r="HI83" s="771">
        <v>2.04</v>
      </c>
      <c r="HJ83" s="771">
        <v>2.15</v>
      </c>
      <c r="HK83" s="771">
        <v>2.15</v>
      </c>
      <c r="HL83" s="771">
        <v>2.14</v>
      </c>
      <c r="HM83" s="771">
        <v>2.14</v>
      </c>
      <c r="HN83" s="771">
        <v>2.2400000000000002</v>
      </c>
      <c r="HO83" s="771">
        <v>2.2400000000000002</v>
      </c>
      <c r="HP83" s="771">
        <v>2.2400000000000002</v>
      </c>
      <c r="HQ83" s="771">
        <v>2.2400000000000002</v>
      </c>
      <c r="HR83" s="771">
        <v>2.3199999999999998</v>
      </c>
      <c r="HS83" s="771">
        <v>2.3199999999999998</v>
      </c>
      <c r="HT83" s="771">
        <v>2.3199999999999998</v>
      </c>
      <c r="HU83" s="771">
        <v>2.34</v>
      </c>
      <c r="HV83" s="771">
        <v>2.61</v>
      </c>
      <c r="HW83" s="771">
        <v>2.61</v>
      </c>
      <c r="HX83" s="771">
        <v>2.62</v>
      </c>
      <c r="HY83" s="771">
        <v>2.5099999999999998</v>
      </c>
      <c r="HZ83" s="771">
        <v>2.5099999999999998</v>
      </c>
      <c r="IA83" s="771">
        <v>1.82</v>
      </c>
      <c r="IB83" s="771">
        <v>1.85</v>
      </c>
      <c r="IC83" s="771">
        <v>2.0099999999999998</v>
      </c>
      <c r="ID83" s="771">
        <v>2.94</v>
      </c>
      <c r="IE83" s="771">
        <v>2.87</v>
      </c>
      <c r="IF83" s="771">
        <v>2.38</v>
      </c>
      <c r="IG83" s="771">
        <v>2.38</v>
      </c>
      <c r="IH83" s="771">
        <v>2.4900000000000002</v>
      </c>
      <c r="II83" s="771">
        <v>2.4900000000000002</v>
      </c>
      <c r="IJ83" s="771">
        <v>2.4900000000000002</v>
      </c>
      <c r="IK83" s="771">
        <v>2.5</v>
      </c>
      <c r="IL83" s="771">
        <v>2.5</v>
      </c>
      <c r="IM83" s="771">
        <v>2.5</v>
      </c>
      <c r="IN83" s="771">
        <v>2.5</v>
      </c>
      <c r="IO83" s="771">
        <v>2.5099999999999998</v>
      </c>
      <c r="IP83" s="771">
        <v>2.25</v>
      </c>
      <c r="IQ83" s="771">
        <v>2.25</v>
      </c>
      <c r="IR83" s="771">
        <v>2.2599999999999998</v>
      </c>
      <c r="IS83" s="771">
        <v>2.27</v>
      </c>
      <c r="IT83" s="771">
        <v>2.27</v>
      </c>
      <c r="IU83" s="771">
        <v>2.2799999999999998</v>
      </c>
      <c r="IV83" s="771">
        <v>2.29</v>
      </c>
      <c r="IW83" s="771">
        <v>2.12</v>
      </c>
      <c r="IX83" s="771">
        <v>2.12</v>
      </c>
      <c r="IY83" s="771">
        <v>2.12</v>
      </c>
      <c r="IZ83" s="771">
        <v>2.13</v>
      </c>
      <c r="JA83" s="771">
        <v>2.13</v>
      </c>
      <c r="JB83" s="771">
        <v>1.83</v>
      </c>
      <c r="JC83" s="771">
        <v>1.85</v>
      </c>
      <c r="JD83" s="771">
        <v>1.85</v>
      </c>
      <c r="JE83" s="771">
        <v>1.85</v>
      </c>
      <c r="JF83" s="771">
        <v>1.7</v>
      </c>
      <c r="JG83" s="771">
        <v>1.7</v>
      </c>
      <c r="JH83" s="771">
        <v>2.04</v>
      </c>
      <c r="JI83" s="771">
        <v>2.04</v>
      </c>
      <c r="JJ83" s="771">
        <v>2.14</v>
      </c>
      <c r="JK83" s="771">
        <v>2.14</v>
      </c>
      <c r="JL83" s="771">
        <v>2.14</v>
      </c>
      <c r="JM83" s="771">
        <v>2.14</v>
      </c>
      <c r="JN83" s="771">
        <v>2.2400000000000002</v>
      </c>
      <c r="JO83" s="771">
        <v>2.2400000000000002</v>
      </c>
      <c r="JP83" s="771">
        <v>2.2400000000000002</v>
      </c>
      <c r="JQ83" s="771">
        <v>2.2400000000000002</v>
      </c>
      <c r="JR83" s="771">
        <v>2.2999999999999998</v>
      </c>
      <c r="JS83" s="771">
        <v>2.2999999999999998</v>
      </c>
      <c r="JT83" s="771">
        <v>2.2999999999999998</v>
      </c>
      <c r="JU83" s="771">
        <v>2.34</v>
      </c>
      <c r="JV83" s="771">
        <v>2.61</v>
      </c>
      <c r="JW83" s="771">
        <v>2.61</v>
      </c>
      <c r="JX83" s="771">
        <v>2.62</v>
      </c>
      <c r="JY83" s="771">
        <v>2.5099999999999998</v>
      </c>
      <c r="JZ83" s="771">
        <v>2.5099999999999998</v>
      </c>
      <c r="KA83" s="771">
        <v>1.74</v>
      </c>
      <c r="KB83" s="771">
        <v>1.84</v>
      </c>
      <c r="KC83" s="771">
        <v>2</v>
      </c>
      <c r="KD83" s="771">
        <v>2.92</v>
      </c>
      <c r="KE83" s="771">
        <v>2.83</v>
      </c>
      <c r="KF83" s="771">
        <v>2.38</v>
      </c>
      <c r="KG83" s="771">
        <v>2.38</v>
      </c>
      <c r="KH83" s="771">
        <v>2.4900000000000002</v>
      </c>
      <c r="KI83" s="771">
        <v>2.4900000000000002</v>
      </c>
      <c r="KJ83" s="771">
        <v>2.4900000000000002</v>
      </c>
      <c r="KK83" s="771">
        <v>2.4900000000000002</v>
      </c>
      <c r="KL83" s="771">
        <v>2.5</v>
      </c>
      <c r="KM83" s="771">
        <v>2.5</v>
      </c>
      <c r="KN83" s="771">
        <v>2.5</v>
      </c>
      <c r="KO83" s="771">
        <v>2.5</v>
      </c>
      <c r="KP83" s="771">
        <v>2.23</v>
      </c>
      <c r="KQ83" s="771">
        <v>2.2400000000000002</v>
      </c>
      <c r="KR83" s="771">
        <v>2.25</v>
      </c>
      <c r="KS83" s="771">
        <v>2.2599999999999998</v>
      </c>
      <c r="KT83" s="771">
        <v>2.2599999999999998</v>
      </c>
      <c r="KU83" s="771">
        <v>2.27</v>
      </c>
      <c r="KV83" s="771">
        <v>2.27</v>
      </c>
      <c r="KW83" s="771">
        <v>2.11</v>
      </c>
      <c r="KX83" s="771">
        <v>2.12</v>
      </c>
      <c r="KY83" s="771">
        <v>2.12</v>
      </c>
      <c r="KZ83" s="771">
        <v>2.12</v>
      </c>
      <c r="LA83" s="771">
        <v>2.13</v>
      </c>
      <c r="LB83" s="771">
        <v>1.82</v>
      </c>
      <c r="LC83" s="771">
        <v>1.82</v>
      </c>
      <c r="LD83" s="771">
        <v>1.84</v>
      </c>
      <c r="LE83" s="771">
        <v>1.85</v>
      </c>
      <c r="LF83" s="771">
        <v>1.69</v>
      </c>
      <c r="LG83" s="771">
        <v>1.68</v>
      </c>
      <c r="LH83" s="771">
        <v>2</v>
      </c>
      <c r="LI83" s="771">
        <v>2</v>
      </c>
      <c r="LJ83" s="771">
        <v>2.09</v>
      </c>
      <c r="LK83" s="771">
        <v>2.09</v>
      </c>
      <c r="LL83" s="771">
        <v>2.09</v>
      </c>
      <c r="LM83" s="771">
        <v>2.09</v>
      </c>
      <c r="LN83" s="771">
        <v>2.2000000000000002</v>
      </c>
      <c r="LO83" s="771">
        <v>2.2000000000000002</v>
      </c>
      <c r="LP83" s="771">
        <v>2.2000000000000002</v>
      </c>
      <c r="LQ83" s="771">
        <v>2.21</v>
      </c>
      <c r="LR83" s="771">
        <v>2.2599999999999998</v>
      </c>
      <c r="LS83" s="771">
        <v>2.2599999999999998</v>
      </c>
      <c r="LT83" s="771">
        <v>2.2599999999999998</v>
      </c>
      <c r="LU83" s="771">
        <v>2.2999999999999998</v>
      </c>
      <c r="LV83" s="771">
        <v>2.61</v>
      </c>
      <c r="LW83" s="771">
        <v>2.61</v>
      </c>
      <c r="LX83" s="771">
        <v>2.62</v>
      </c>
      <c r="LY83" s="771">
        <v>2.48</v>
      </c>
      <c r="LZ83" s="771">
        <v>2.5099999999999998</v>
      </c>
      <c r="MA83" s="771">
        <v>1.73</v>
      </c>
      <c r="MB83" s="771">
        <v>1.83</v>
      </c>
      <c r="MC83" s="771">
        <v>1.97</v>
      </c>
      <c r="MD83" s="771">
        <v>2.9</v>
      </c>
      <c r="ME83" s="771">
        <v>2.82</v>
      </c>
      <c r="MF83" s="771">
        <v>2.69</v>
      </c>
      <c r="MG83" s="771">
        <v>2.7</v>
      </c>
      <c r="MH83" s="771">
        <v>2.4900000000000002</v>
      </c>
      <c r="MI83" s="771">
        <v>2.4900000000000002</v>
      </c>
      <c r="MJ83" s="771">
        <v>2.4900000000000002</v>
      </c>
      <c r="MK83" s="771">
        <v>2.4900000000000002</v>
      </c>
      <c r="ML83" s="771">
        <v>2.4900000000000002</v>
      </c>
      <c r="MM83" s="771">
        <v>2.5</v>
      </c>
      <c r="MN83" s="771">
        <v>2.5</v>
      </c>
      <c r="MO83" s="771">
        <v>2.5</v>
      </c>
      <c r="MP83" s="771">
        <v>2.2200000000000002</v>
      </c>
      <c r="MQ83" s="771">
        <v>2.23</v>
      </c>
      <c r="MR83" s="771">
        <v>2.23</v>
      </c>
      <c r="MS83" s="771">
        <v>2.2400000000000002</v>
      </c>
      <c r="MT83" s="771">
        <v>2.25</v>
      </c>
      <c r="MU83" s="771">
        <v>2.2599999999999998</v>
      </c>
      <c r="MV83" s="771">
        <v>2.2599999999999998</v>
      </c>
      <c r="MW83" s="771">
        <v>2.11</v>
      </c>
      <c r="MX83" s="771">
        <v>2.11</v>
      </c>
      <c r="MY83" s="771">
        <v>2.12</v>
      </c>
      <c r="MZ83" s="771">
        <v>2.12</v>
      </c>
      <c r="NA83" s="771">
        <v>2.13</v>
      </c>
      <c r="NB83" s="771">
        <v>1.82</v>
      </c>
      <c r="NC83" s="771">
        <v>1.82</v>
      </c>
      <c r="ND83" s="771">
        <v>1.84</v>
      </c>
      <c r="NE83" s="771">
        <v>1.85</v>
      </c>
      <c r="NF83" s="771">
        <v>1.69</v>
      </c>
      <c r="NG83" s="771">
        <v>1.68</v>
      </c>
      <c r="NH83" s="771">
        <v>2</v>
      </c>
      <c r="NI83" s="771">
        <v>2</v>
      </c>
      <c r="NJ83" s="771">
        <v>2.09</v>
      </c>
      <c r="NK83" s="771">
        <v>2.09</v>
      </c>
      <c r="NL83" s="771">
        <v>2.09</v>
      </c>
      <c r="NM83" s="771">
        <v>2.09</v>
      </c>
      <c r="NN83" s="771">
        <v>2.2000000000000002</v>
      </c>
      <c r="NO83" s="771">
        <v>2.2000000000000002</v>
      </c>
      <c r="NP83" s="771">
        <v>2.2000000000000002</v>
      </c>
      <c r="NQ83" s="771">
        <v>2.21</v>
      </c>
      <c r="NR83" s="771">
        <v>2.2599999999999998</v>
      </c>
      <c r="NS83" s="771">
        <v>2.2599999999999998</v>
      </c>
      <c r="NT83" s="771">
        <v>2.2599999999999998</v>
      </c>
      <c r="NU83" s="771">
        <v>2.2999999999999998</v>
      </c>
      <c r="NV83" s="771">
        <v>2.61</v>
      </c>
      <c r="NW83" s="771">
        <v>2.61</v>
      </c>
      <c r="NX83" s="771">
        <v>2.62</v>
      </c>
      <c r="NY83" s="771">
        <v>2.48</v>
      </c>
      <c r="NZ83" s="771">
        <v>2.5099999999999998</v>
      </c>
      <c r="OA83" s="771">
        <v>1.73</v>
      </c>
      <c r="OB83" s="771">
        <v>1.83</v>
      </c>
      <c r="OC83" s="771">
        <v>1.97</v>
      </c>
      <c r="OD83" s="771">
        <v>2.9</v>
      </c>
      <c r="OE83" s="771">
        <v>2.82</v>
      </c>
      <c r="OF83" s="771">
        <v>2.69</v>
      </c>
      <c r="OG83" s="771">
        <v>2.7</v>
      </c>
      <c r="OH83" s="771">
        <v>2.4900000000000002</v>
      </c>
      <c r="OI83" s="771">
        <v>2.4900000000000002</v>
      </c>
      <c r="OJ83" s="771">
        <v>2.4900000000000002</v>
      </c>
      <c r="OK83" s="771">
        <v>2.4900000000000002</v>
      </c>
      <c r="OL83" s="771">
        <v>2.4900000000000002</v>
      </c>
      <c r="OM83" s="771">
        <v>2.5</v>
      </c>
      <c r="ON83" s="771">
        <v>2.5</v>
      </c>
      <c r="OO83" s="771">
        <v>2.5</v>
      </c>
      <c r="OP83" s="771">
        <v>2.2200000000000002</v>
      </c>
      <c r="OQ83" s="771">
        <v>2.23</v>
      </c>
      <c r="OR83" s="771">
        <v>2.23</v>
      </c>
      <c r="OS83" s="771">
        <v>2.2400000000000002</v>
      </c>
      <c r="OT83" s="771">
        <v>2.25</v>
      </c>
      <c r="OU83" s="771">
        <v>2.2599999999999998</v>
      </c>
      <c r="OV83" s="771">
        <v>2.2599999999999998</v>
      </c>
      <c r="OW83" s="771">
        <v>2.11</v>
      </c>
      <c r="OX83" s="771">
        <v>2.11</v>
      </c>
      <c r="OY83" s="771">
        <v>2.12</v>
      </c>
      <c r="OZ83" s="771">
        <v>2.12</v>
      </c>
      <c r="PA83" s="771">
        <v>2.13</v>
      </c>
      <c r="PB83" s="771">
        <v>1.82</v>
      </c>
      <c r="PC83" s="771">
        <v>1.82</v>
      </c>
      <c r="PD83" s="771">
        <v>1.84</v>
      </c>
      <c r="PE83" s="771">
        <v>1.85</v>
      </c>
      <c r="PF83" s="771">
        <v>1.69</v>
      </c>
      <c r="PG83" s="771">
        <v>1.68</v>
      </c>
      <c r="PH83" s="771">
        <v>2</v>
      </c>
      <c r="PI83" s="771">
        <v>2</v>
      </c>
      <c r="PJ83" s="771">
        <v>2.09</v>
      </c>
      <c r="PK83" s="771">
        <v>2.09</v>
      </c>
      <c r="PL83" s="771">
        <v>2.09</v>
      </c>
      <c r="PM83" s="771">
        <v>2.09</v>
      </c>
      <c r="PN83" s="771">
        <v>2.2000000000000002</v>
      </c>
      <c r="PO83" s="771">
        <v>2.2000000000000002</v>
      </c>
      <c r="PP83" s="771">
        <v>2.2000000000000002</v>
      </c>
      <c r="PQ83" s="771">
        <v>2.21</v>
      </c>
      <c r="PR83" s="771">
        <v>2.2599999999999998</v>
      </c>
      <c r="PS83" s="771">
        <v>2.2599999999999998</v>
      </c>
      <c r="PT83" s="771">
        <v>2.2599999999999998</v>
      </c>
      <c r="PU83" s="771">
        <v>2.2999999999999998</v>
      </c>
      <c r="PV83" s="771">
        <v>2.61</v>
      </c>
      <c r="PW83" s="771">
        <v>2.61</v>
      </c>
      <c r="PX83" s="771">
        <v>2.62</v>
      </c>
      <c r="PY83" s="771">
        <v>2.48</v>
      </c>
      <c r="PZ83" s="771">
        <v>2.5099999999999998</v>
      </c>
      <c r="QA83" s="771">
        <v>1.73</v>
      </c>
      <c r="QB83" s="771">
        <v>1.83</v>
      </c>
      <c r="QC83" s="771">
        <v>1.97</v>
      </c>
      <c r="QD83" s="771">
        <v>2.9</v>
      </c>
      <c r="QE83" s="771">
        <v>2.82</v>
      </c>
      <c r="QF83" s="771">
        <v>2.69</v>
      </c>
      <c r="QG83" s="771">
        <v>2.7</v>
      </c>
      <c r="QH83" s="771">
        <v>2.4900000000000002</v>
      </c>
      <c r="QI83" s="771">
        <v>2.4900000000000002</v>
      </c>
      <c r="QJ83" s="771">
        <v>2.4900000000000002</v>
      </c>
      <c r="QK83" s="771">
        <v>2.4900000000000002</v>
      </c>
      <c r="QL83" s="771">
        <v>2.4900000000000002</v>
      </c>
      <c r="QM83" s="771">
        <v>2.5</v>
      </c>
      <c r="QN83" s="771">
        <v>2.5</v>
      </c>
      <c r="QO83" s="771">
        <v>2.5</v>
      </c>
      <c r="QP83" s="771">
        <v>2.2200000000000002</v>
      </c>
      <c r="QQ83" s="771">
        <v>2.23</v>
      </c>
      <c r="QR83" s="771">
        <v>2.23</v>
      </c>
      <c r="QS83" s="771">
        <v>2.2400000000000002</v>
      </c>
      <c r="QT83" s="771">
        <v>2.25</v>
      </c>
      <c r="QU83" s="771">
        <v>2.2599999999999998</v>
      </c>
      <c r="QV83" s="771">
        <v>2.2599999999999998</v>
      </c>
      <c r="QW83" s="771">
        <v>2.11</v>
      </c>
      <c r="QX83" s="771">
        <v>2.11</v>
      </c>
      <c r="QY83" s="771">
        <v>2.12</v>
      </c>
      <c r="QZ83" s="771">
        <v>2.12</v>
      </c>
      <c r="RA83" s="771">
        <v>2.13</v>
      </c>
      <c r="RB83" s="771">
        <v>1.82</v>
      </c>
      <c r="RC83" s="771">
        <v>1.82</v>
      </c>
      <c r="RD83" s="771">
        <v>1.84</v>
      </c>
      <c r="RE83" s="771">
        <v>1.85</v>
      </c>
      <c r="RF83" s="771">
        <v>1.69</v>
      </c>
      <c r="RG83" s="771">
        <v>1.68</v>
      </c>
      <c r="RH83" s="771">
        <v>2</v>
      </c>
      <c r="RI83" s="771">
        <v>2</v>
      </c>
      <c r="RJ83" s="771">
        <v>2.09</v>
      </c>
      <c r="RK83" s="771">
        <v>2.09</v>
      </c>
      <c r="RL83" s="771">
        <v>2.09</v>
      </c>
      <c r="RM83" s="771">
        <v>2.09</v>
      </c>
      <c r="RN83" s="771">
        <v>2.2000000000000002</v>
      </c>
      <c r="RO83" s="771">
        <v>2.2000000000000002</v>
      </c>
      <c r="RP83" s="771">
        <v>2.2000000000000002</v>
      </c>
      <c r="RQ83" s="771">
        <v>2.21</v>
      </c>
      <c r="RR83" s="771">
        <v>2.2599999999999998</v>
      </c>
      <c r="RS83" s="771">
        <v>2.2599999999999998</v>
      </c>
      <c r="RT83" s="771">
        <v>2.2599999999999998</v>
      </c>
      <c r="RU83" s="771">
        <v>2.2999999999999998</v>
      </c>
      <c r="RV83" s="771">
        <v>2.61</v>
      </c>
      <c r="RW83" s="771">
        <v>2.61</v>
      </c>
      <c r="RX83" s="771">
        <v>2.62</v>
      </c>
      <c r="RY83" s="771">
        <v>2.48</v>
      </c>
      <c r="RZ83" s="771">
        <v>2.5099999999999998</v>
      </c>
      <c r="SA83" s="771">
        <v>1.73</v>
      </c>
      <c r="SB83" s="771">
        <v>1.83</v>
      </c>
      <c r="SC83" s="771">
        <v>1.97</v>
      </c>
      <c r="SD83" s="771">
        <v>2.9</v>
      </c>
      <c r="SE83" s="771">
        <v>2.82</v>
      </c>
      <c r="SF83" s="771">
        <v>2.69</v>
      </c>
      <c r="SG83" s="771">
        <v>2.7</v>
      </c>
      <c r="SH83" s="771">
        <v>2.4900000000000002</v>
      </c>
      <c r="SI83" s="772">
        <v>2.4900000000000002</v>
      </c>
      <c r="SJ83" s="460">
        <f t="shared" si="41"/>
        <v>2.4900000000000002</v>
      </c>
      <c r="SK83" s="441"/>
      <c r="SL83" s="429"/>
      <c r="SM83" s="429"/>
      <c r="SN83" s="429"/>
    </row>
    <row r="84" spans="1:508" outlineLevel="2" collapsed="1" x14ac:dyDescent="0.3">
      <c r="A84" s="429"/>
      <c r="B84" s="438"/>
      <c r="C84" s="647">
        <f>INT($C$40)+2</f>
        <v>3</v>
      </c>
      <c r="D84" s="460"/>
      <c r="E84" s="518"/>
      <c r="F84" s="518"/>
      <c r="G84" s="460"/>
      <c r="H84" s="465" t="s">
        <v>1021</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hidden="1" outlineLevel="3" x14ac:dyDescent="0.3">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hidden="1" outlineLevel="3" x14ac:dyDescent="0.3">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collapsed="1" x14ac:dyDescent="0.3">
      <c r="A87" s="429"/>
      <c r="B87" s="438"/>
      <c r="C87" s="647">
        <f>INT($C$40)+2</f>
        <v>3</v>
      </c>
      <c r="D87" s="460"/>
      <c r="E87" s="518"/>
      <c r="F87" s="518"/>
      <c r="G87" s="460"/>
      <c r="H87" s="465" t="s">
        <v>1022</v>
      </c>
      <c r="I87" s="481" t="s">
        <v>844</v>
      </c>
      <c r="J87" s="481">
        <f t="shared" ref="J87" si="43">J84+1</f>
        <v>9</v>
      </c>
      <c r="K87" s="764">
        <v>1.68</v>
      </c>
      <c r="L87" s="765">
        <v>1.69</v>
      </c>
      <c r="M87" s="765">
        <v>1.7</v>
      </c>
      <c r="N87" s="765">
        <v>2.1</v>
      </c>
      <c r="O87" s="765">
        <v>2.1</v>
      </c>
      <c r="P87" s="765">
        <v>2.1</v>
      </c>
      <c r="Q87" s="765">
        <v>1.96</v>
      </c>
      <c r="R87" s="765">
        <v>1.77</v>
      </c>
      <c r="S87" s="765">
        <v>1.78</v>
      </c>
      <c r="T87" s="765">
        <v>1.8</v>
      </c>
      <c r="U87" s="765">
        <v>2.06</v>
      </c>
      <c r="V87" s="765">
        <v>2.06</v>
      </c>
      <c r="W87" s="765">
        <v>2.06</v>
      </c>
      <c r="X87" s="765">
        <v>2.06</v>
      </c>
      <c r="Y87" s="765">
        <v>2.0499999999999998</v>
      </c>
      <c r="Z87" s="765">
        <v>2.0699999999999998</v>
      </c>
      <c r="AA87" s="765">
        <v>0.56000000000000005</v>
      </c>
      <c r="AB87" s="765">
        <v>0.56999999999999995</v>
      </c>
      <c r="AC87" s="765">
        <v>1.03</v>
      </c>
      <c r="AD87" s="765">
        <v>1.51</v>
      </c>
      <c r="AE87" s="765">
        <v>1.51</v>
      </c>
      <c r="AF87" s="765">
        <v>1.51</v>
      </c>
      <c r="AG87" s="765">
        <v>1.52</v>
      </c>
      <c r="AH87" s="765">
        <v>2.4700000000000002</v>
      </c>
      <c r="AI87" s="765">
        <v>2.4700000000000002</v>
      </c>
      <c r="AJ87" s="765">
        <v>2.48</v>
      </c>
      <c r="AK87" s="765">
        <v>2.48</v>
      </c>
      <c r="AL87" s="765">
        <v>2.48</v>
      </c>
      <c r="AM87" s="765">
        <v>2.4900000000000002</v>
      </c>
      <c r="AN87" s="765">
        <v>2.4900000000000002</v>
      </c>
      <c r="AO87" s="765">
        <v>2.4</v>
      </c>
      <c r="AP87" s="765">
        <v>1.9</v>
      </c>
      <c r="AQ87" s="765">
        <v>1.92</v>
      </c>
      <c r="AR87" s="765">
        <v>1.86</v>
      </c>
      <c r="AS87" s="765">
        <v>1.87</v>
      </c>
      <c r="AT87" s="765">
        <v>1.88</v>
      </c>
      <c r="AU87" s="765">
        <v>1.89</v>
      </c>
      <c r="AV87" s="765">
        <v>1.99</v>
      </c>
      <c r="AW87" s="765">
        <v>2.02</v>
      </c>
      <c r="AX87" s="765">
        <v>2.02</v>
      </c>
      <c r="AY87" s="765">
        <v>2.02</v>
      </c>
      <c r="AZ87" s="765">
        <v>2.0299999999999998</v>
      </c>
      <c r="BA87" s="765">
        <v>2.0299999999999998</v>
      </c>
      <c r="BB87" s="765">
        <v>1.8</v>
      </c>
      <c r="BC87" s="765">
        <v>1.8</v>
      </c>
      <c r="BD87" s="765">
        <v>1.82</v>
      </c>
      <c r="BE87" s="765">
        <v>1.82</v>
      </c>
      <c r="BF87" s="765">
        <v>1.64</v>
      </c>
      <c r="BG87" s="765">
        <v>1.64</v>
      </c>
      <c r="BH87" s="765">
        <v>1.65</v>
      </c>
      <c r="BI87" s="765">
        <v>1.65</v>
      </c>
      <c r="BJ87" s="765">
        <v>1.68</v>
      </c>
      <c r="BK87" s="765">
        <v>1.68</v>
      </c>
      <c r="BL87" s="765">
        <v>1.69</v>
      </c>
      <c r="BM87" s="765">
        <v>1.7</v>
      </c>
      <c r="BN87" s="765">
        <v>2.1</v>
      </c>
      <c r="BO87" s="765">
        <v>2.1</v>
      </c>
      <c r="BP87" s="765">
        <v>2.1</v>
      </c>
      <c r="BQ87" s="765">
        <v>1.96</v>
      </c>
      <c r="BR87" s="765">
        <v>1.77</v>
      </c>
      <c r="BS87" s="765">
        <v>1.78</v>
      </c>
      <c r="BT87" s="765">
        <v>1.8</v>
      </c>
      <c r="BU87" s="765">
        <v>2.06</v>
      </c>
      <c r="BV87" s="765">
        <v>2.06</v>
      </c>
      <c r="BW87" s="765">
        <v>2.06</v>
      </c>
      <c r="BX87" s="765">
        <v>2.06</v>
      </c>
      <c r="BY87" s="765">
        <v>2.0499999999999998</v>
      </c>
      <c r="BZ87" s="765">
        <v>2.0699999999999998</v>
      </c>
      <c r="CA87" s="765">
        <v>0.56000000000000005</v>
      </c>
      <c r="CB87" s="765">
        <v>0.56999999999999995</v>
      </c>
      <c r="CC87" s="765">
        <v>1.03</v>
      </c>
      <c r="CD87" s="765">
        <v>1.51</v>
      </c>
      <c r="CE87" s="765">
        <v>1.51</v>
      </c>
      <c r="CF87" s="765">
        <v>1.51</v>
      </c>
      <c r="CG87" s="765">
        <v>1.52</v>
      </c>
      <c r="CH87" s="765">
        <v>2.4700000000000002</v>
      </c>
      <c r="CI87" s="765">
        <v>2.4700000000000002</v>
      </c>
      <c r="CJ87" s="765">
        <v>2.48</v>
      </c>
      <c r="CK87" s="765">
        <v>2.48</v>
      </c>
      <c r="CL87" s="765">
        <v>2.48</v>
      </c>
      <c r="CM87" s="765">
        <v>2.4900000000000002</v>
      </c>
      <c r="CN87" s="765">
        <v>2.4900000000000002</v>
      </c>
      <c r="CO87" s="765">
        <v>2.4</v>
      </c>
      <c r="CP87" s="765">
        <v>1.9</v>
      </c>
      <c r="CQ87" s="765">
        <v>1.92</v>
      </c>
      <c r="CR87" s="765">
        <v>1.86</v>
      </c>
      <c r="CS87" s="765">
        <v>1.87</v>
      </c>
      <c r="CT87" s="765">
        <v>1.88</v>
      </c>
      <c r="CU87" s="765">
        <v>1.89</v>
      </c>
      <c r="CV87" s="765">
        <v>1.89</v>
      </c>
      <c r="CW87" s="765">
        <v>2.02</v>
      </c>
      <c r="CX87" s="765">
        <v>2.0299999999999998</v>
      </c>
      <c r="CY87" s="765">
        <v>2.0299999999999998</v>
      </c>
      <c r="CZ87" s="765">
        <v>2.04</v>
      </c>
      <c r="DA87" s="765">
        <v>2.04</v>
      </c>
      <c r="DB87" s="765">
        <v>1.63</v>
      </c>
      <c r="DC87" s="765">
        <v>1.64</v>
      </c>
      <c r="DD87" s="765">
        <v>1.64</v>
      </c>
      <c r="DE87" s="765">
        <v>1.65</v>
      </c>
      <c r="DF87" s="765">
        <v>1.43</v>
      </c>
      <c r="DG87" s="765">
        <v>1.43</v>
      </c>
      <c r="DH87" s="765">
        <v>1.44</v>
      </c>
      <c r="DI87" s="765">
        <v>1.44</v>
      </c>
      <c r="DJ87" s="765">
        <v>1.41</v>
      </c>
      <c r="DK87" s="765">
        <v>1.42</v>
      </c>
      <c r="DL87" s="765">
        <v>1.42</v>
      </c>
      <c r="DM87" s="765">
        <v>2</v>
      </c>
      <c r="DN87" s="765">
        <v>1.97</v>
      </c>
      <c r="DO87" s="765">
        <v>1.98</v>
      </c>
      <c r="DP87" s="765">
        <v>2</v>
      </c>
      <c r="DQ87" s="765">
        <v>2.0099999999999998</v>
      </c>
      <c r="DR87" s="765">
        <v>2.0499999999999998</v>
      </c>
      <c r="DS87" s="765">
        <v>2.0499999999999998</v>
      </c>
      <c r="DT87" s="765">
        <v>2.0499999999999998</v>
      </c>
      <c r="DU87" s="765">
        <v>2.2000000000000002</v>
      </c>
      <c r="DV87" s="765">
        <v>2.2000000000000002</v>
      </c>
      <c r="DW87" s="765">
        <v>2.2000000000000002</v>
      </c>
      <c r="DX87" s="765">
        <v>2.17</v>
      </c>
      <c r="DY87" s="765">
        <v>2.12</v>
      </c>
      <c r="DZ87" s="765">
        <v>2.12</v>
      </c>
      <c r="EA87" s="765">
        <v>0.56000000000000005</v>
      </c>
      <c r="EB87" s="765">
        <v>0.56999999999999995</v>
      </c>
      <c r="EC87" s="765">
        <v>1.03</v>
      </c>
      <c r="ED87" s="765">
        <v>2.16</v>
      </c>
      <c r="EE87" s="765">
        <v>2.16</v>
      </c>
      <c r="EF87" s="765">
        <v>2.1800000000000002</v>
      </c>
      <c r="EG87" s="765">
        <v>2.1800000000000002</v>
      </c>
      <c r="EH87" s="765">
        <v>2.63</v>
      </c>
      <c r="EI87" s="765">
        <v>2.63</v>
      </c>
      <c r="EJ87" s="765">
        <v>2.63</v>
      </c>
      <c r="EK87" s="765">
        <v>2.52</v>
      </c>
      <c r="EL87" s="765">
        <v>2.52</v>
      </c>
      <c r="EM87" s="765">
        <v>2.4900000000000002</v>
      </c>
      <c r="EN87" s="765">
        <v>2.4900000000000002</v>
      </c>
      <c r="EO87" s="765">
        <v>2.5</v>
      </c>
      <c r="EP87" s="765">
        <v>2.19</v>
      </c>
      <c r="EQ87" s="765">
        <v>2.2000000000000002</v>
      </c>
      <c r="ER87" s="765">
        <v>2.21</v>
      </c>
      <c r="ES87" s="765">
        <v>2.21</v>
      </c>
      <c r="ET87" s="765">
        <v>2.2200000000000002</v>
      </c>
      <c r="EU87" s="765">
        <v>2.23</v>
      </c>
      <c r="EV87" s="765">
        <v>2.23</v>
      </c>
      <c r="EW87" s="765">
        <v>2.1</v>
      </c>
      <c r="EX87" s="765">
        <v>2.1</v>
      </c>
      <c r="EY87" s="765">
        <v>2.11</v>
      </c>
      <c r="EZ87" s="765">
        <v>2.11</v>
      </c>
      <c r="FA87" s="765">
        <v>2.11</v>
      </c>
      <c r="FB87" s="765">
        <v>1.71</v>
      </c>
      <c r="FC87" s="765">
        <v>1.71</v>
      </c>
      <c r="FD87" s="765">
        <v>1.72</v>
      </c>
      <c r="FE87" s="765">
        <v>1.72</v>
      </c>
      <c r="FF87" s="765">
        <v>1.42</v>
      </c>
      <c r="FG87" s="765">
        <v>1.42</v>
      </c>
      <c r="FH87" s="765">
        <v>1.43</v>
      </c>
      <c r="FI87" s="765">
        <v>1.43</v>
      </c>
      <c r="FJ87" s="765">
        <v>1.4</v>
      </c>
      <c r="FK87" s="765">
        <v>1.4</v>
      </c>
      <c r="FL87" s="765">
        <v>1.4</v>
      </c>
      <c r="FM87" s="765">
        <v>1.8</v>
      </c>
      <c r="FN87" s="765">
        <v>2.0699999999999998</v>
      </c>
      <c r="FO87" s="765">
        <v>2.0699999999999998</v>
      </c>
      <c r="FP87" s="765">
        <v>2.0699999999999998</v>
      </c>
      <c r="FQ87" s="765">
        <v>2.08</v>
      </c>
      <c r="FR87" s="765">
        <v>2.1</v>
      </c>
      <c r="FS87" s="765">
        <v>2.1</v>
      </c>
      <c r="FT87" s="765">
        <v>2.1</v>
      </c>
      <c r="FU87" s="765">
        <v>2.15</v>
      </c>
      <c r="FV87" s="765">
        <v>2.15</v>
      </c>
      <c r="FW87" s="765">
        <v>2.15</v>
      </c>
      <c r="FX87" s="765">
        <v>2.17</v>
      </c>
      <c r="FY87" s="765">
        <v>2.16</v>
      </c>
      <c r="FZ87" s="765">
        <v>2.16</v>
      </c>
      <c r="GA87" s="765">
        <v>0.45</v>
      </c>
      <c r="GB87" s="765">
        <v>0.47</v>
      </c>
      <c r="GC87" s="765">
        <v>0.47</v>
      </c>
      <c r="GD87" s="765">
        <v>2.1800000000000002</v>
      </c>
      <c r="GE87" s="765">
        <v>2.2599999999999998</v>
      </c>
      <c r="GF87" s="765">
        <v>2.2599999999999998</v>
      </c>
      <c r="GG87" s="765">
        <v>2.2599999999999998</v>
      </c>
      <c r="GH87" s="765">
        <v>2.59</v>
      </c>
      <c r="GI87" s="765">
        <v>2.6</v>
      </c>
      <c r="GJ87" s="765">
        <v>2.6</v>
      </c>
      <c r="GK87" s="765">
        <v>2.52</v>
      </c>
      <c r="GL87" s="765">
        <v>2.52</v>
      </c>
      <c r="GM87" s="765">
        <v>2.4900000000000002</v>
      </c>
      <c r="GN87" s="765">
        <v>2.4900000000000002</v>
      </c>
      <c r="GO87" s="765">
        <v>2.4900000000000002</v>
      </c>
      <c r="GP87" s="765">
        <v>2.19</v>
      </c>
      <c r="GQ87" s="765">
        <v>2.2000000000000002</v>
      </c>
      <c r="GR87" s="765">
        <v>2.21</v>
      </c>
      <c r="GS87" s="765">
        <v>2.21</v>
      </c>
      <c r="GT87" s="765">
        <v>2.2200000000000002</v>
      </c>
      <c r="GU87" s="765">
        <v>2.23</v>
      </c>
      <c r="GV87" s="765">
        <v>2.23</v>
      </c>
      <c r="GW87" s="765">
        <v>2.1</v>
      </c>
      <c r="GX87" s="765">
        <v>2.1</v>
      </c>
      <c r="GY87" s="765">
        <v>2.1</v>
      </c>
      <c r="GZ87" s="765">
        <v>2.11</v>
      </c>
      <c r="HA87" s="765">
        <v>2.11</v>
      </c>
      <c r="HB87" s="765">
        <v>1.7</v>
      </c>
      <c r="HC87" s="765">
        <v>1.7</v>
      </c>
      <c r="HD87" s="765">
        <v>1.7</v>
      </c>
      <c r="HE87" s="765">
        <v>1.72</v>
      </c>
      <c r="HF87" s="765">
        <v>1.41</v>
      </c>
      <c r="HG87" s="765">
        <v>1.41</v>
      </c>
      <c r="HH87" s="765">
        <v>1.43</v>
      </c>
      <c r="HI87" s="765">
        <v>1.43</v>
      </c>
      <c r="HJ87" s="765">
        <v>1.38</v>
      </c>
      <c r="HK87" s="765">
        <v>1.39</v>
      </c>
      <c r="HL87" s="765">
        <v>1.4</v>
      </c>
      <c r="HM87" s="765">
        <v>1.8</v>
      </c>
      <c r="HN87" s="765">
        <v>2.0699999999999998</v>
      </c>
      <c r="HO87" s="765">
        <v>2.0699999999999998</v>
      </c>
      <c r="HP87" s="765">
        <v>2.0699999999999998</v>
      </c>
      <c r="HQ87" s="765">
        <v>2.0699999999999998</v>
      </c>
      <c r="HR87" s="765">
        <v>2.1</v>
      </c>
      <c r="HS87" s="765">
        <v>2.1</v>
      </c>
      <c r="HT87" s="765">
        <v>2.1</v>
      </c>
      <c r="HU87" s="765">
        <v>2.15</v>
      </c>
      <c r="HV87" s="765">
        <v>2.15</v>
      </c>
      <c r="HW87" s="765">
        <v>2.15</v>
      </c>
      <c r="HX87" s="765">
        <v>2.15</v>
      </c>
      <c r="HY87" s="765">
        <v>2.16</v>
      </c>
      <c r="HZ87" s="765">
        <v>2.16</v>
      </c>
      <c r="IA87" s="765">
        <v>0.34</v>
      </c>
      <c r="IB87" s="765">
        <v>0.34</v>
      </c>
      <c r="IC87" s="765">
        <v>0.36</v>
      </c>
      <c r="ID87" s="765">
        <v>2.0699999999999998</v>
      </c>
      <c r="IE87" s="765">
        <v>2.1800000000000002</v>
      </c>
      <c r="IF87" s="765">
        <v>2.1800000000000002</v>
      </c>
      <c r="IG87" s="765">
        <v>2.1800000000000002</v>
      </c>
      <c r="IH87" s="765">
        <v>2.6</v>
      </c>
      <c r="II87" s="765">
        <v>2.6</v>
      </c>
      <c r="IJ87" s="765">
        <v>2.6</v>
      </c>
      <c r="IK87" s="765">
        <v>2.52</v>
      </c>
      <c r="IL87" s="765">
        <v>2.52</v>
      </c>
      <c r="IM87" s="765">
        <v>2.4900000000000002</v>
      </c>
      <c r="IN87" s="765">
        <v>2.4900000000000002</v>
      </c>
      <c r="IO87" s="765">
        <v>2.4900000000000002</v>
      </c>
      <c r="IP87" s="765">
        <v>2.19</v>
      </c>
      <c r="IQ87" s="765">
        <v>2.2000000000000002</v>
      </c>
      <c r="IR87" s="765">
        <v>2.2000000000000002</v>
      </c>
      <c r="IS87" s="765">
        <v>2.21</v>
      </c>
      <c r="IT87" s="765">
        <v>2.2200000000000002</v>
      </c>
      <c r="IU87" s="765">
        <v>2.2200000000000002</v>
      </c>
      <c r="IV87" s="765">
        <v>2.23</v>
      </c>
      <c r="IW87" s="765">
        <v>2.1</v>
      </c>
      <c r="IX87" s="765">
        <v>2.1</v>
      </c>
      <c r="IY87" s="765">
        <v>2.1</v>
      </c>
      <c r="IZ87" s="765">
        <v>2.11</v>
      </c>
      <c r="JA87" s="765">
        <v>2.11</v>
      </c>
      <c r="JB87" s="765">
        <v>1.7</v>
      </c>
      <c r="JC87" s="765">
        <v>1.7</v>
      </c>
      <c r="JD87" s="765">
        <v>1.7</v>
      </c>
      <c r="JE87" s="765">
        <v>1.71</v>
      </c>
      <c r="JF87" s="765">
        <v>1.41</v>
      </c>
      <c r="JG87" s="765">
        <v>1.41</v>
      </c>
      <c r="JH87" s="765">
        <v>1.42</v>
      </c>
      <c r="JI87" s="765">
        <v>1.43</v>
      </c>
      <c r="JJ87" s="765">
        <v>1.38</v>
      </c>
      <c r="JK87" s="765">
        <v>1.39</v>
      </c>
      <c r="JL87" s="765">
        <v>1.39</v>
      </c>
      <c r="JM87" s="765">
        <v>1.8</v>
      </c>
      <c r="JN87" s="765">
        <v>2.06</v>
      </c>
      <c r="JO87" s="765">
        <v>2.0699999999999998</v>
      </c>
      <c r="JP87" s="765">
        <v>2.0699999999999998</v>
      </c>
      <c r="JQ87" s="765">
        <v>2.0699999999999998</v>
      </c>
      <c r="JR87" s="765">
        <v>2.1</v>
      </c>
      <c r="JS87" s="765">
        <v>2.1</v>
      </c>
      <c r="JT87" s="765">
        <v>2.1</v>
      </c>
      <c r="JU87" s="765">
        <v>2.15</v>
      </c>
      <c r="JV87" s="765">
        <v>2.15</v>
      </c>
      <c r="JW87" s="765">
        <v>2.15</v>
      </c>
      <c r="JX87" s="765">
        <v>2.15</v>
      </c>
      <c r="JY87" s="765">
        <v>2.16</v>
      </c>
      <c r="JZ87" s="765">
        <v>2.16</v>
      </c>
      <c r="KA87" s="765">
        <v>0.24</v>
      </c>
      <c r="KB87" s="765">
        <v>0.25</v>
      </c>
      <c r="KC87" s="765">
        <v>0.26</v>
      </c>
      <c r="KD87" s="765">
        <v>1.84</v>
      </c>
      <c r="KE87" s="765">
        <v>2.0699999999999998</v>
      </c>
      <c r="KF87" s="765">
        <v>2.09</v>
      </c>
      <c r="KG87" s="765">
        <v>2.09</v>
      </c>
      <c r="KH87" s="765">
        <v>2.6</v>
      </c>
      <c r="KI87" s="765">
        <v>2.61</v>
      </c>
      <c r="KJ87" s="765">
        <v>2.61</v>
      </c>
      <c r="KK87" s="765">
        <v>2.52</v>
      </c>
      <c r="KL87" s="765">
        <v>2.52</v>
      </c>
      <c r="KM87" s="765">
        <v>2.4900000000000002</v>
      </c>
      <c r="KN87" s="765">
        <v>2.4900000000000002</v>
      </c>
      <c r="KO87" s="765">
        <v>2.4900000000000002</v>
      </c>
      <c r="KP87" s="765">
        <v>2.1800000000000002</v>
      </c>
      <c r="KQ87" s="765">
        <v>2.19</v>
      </c>
      <c r="KR87" s="765">
        <v>2.2000000000000002</v>
      </c>
      <c r="KS87" s="765">
        <v>2.2000000000000002</v>
      </c>
      <c r="KT87" s="765">
        <v>2.21</v>
      </c>
      <c r="KU87" s="765">
        <v>2.2200000000000002</v>
      </c>
      <c r="KV87" s="765">
        <v>2.2200000000000002</v>
      </c>
      <c r="KW87" s="765">
        <v>2.09</v>
      </c>
      <c r="KX87" s="765">
        <v>2.1</v>
      </c>
      <c r="KY87" s="765">
        <v>2.1</v>
      </c>
      <c r="KZ87" s="765">
        <v>2.1</v>
      </c>
      <c r="LA87" s="765">
        <v>2.11</v>
      </c>
      <c r="LB87" s="765">
        <v>1.69</v>
      </c>
      <c r="LC87" s="765">
        <v>1.7</v>
      </c>
      <c r="LD87" s="765">
        <v>1.7</v>
      </c>
      <c r="LE87" s="765">
        <v>1.7</v>
      </c>
      <c r="LF87" s="765">
        <v>1.41</v>
      </c>
      <c r="LG87" s="765">
        <v>1.41</v>
      </c>
      <c r="LH87" s="765">
        <v>1.41</v>
      </c>
      <c r="LI87" s="765">
        <v>1.42</v>
      </c>
      <c r="LJ87" s="765">
        <v>1.38</v>
      </c>
      <c r="LK87" s="765">
        <v>1.38</v>
      </c>
      <c r="LL87" s="765">
        <v>1.39</v>
      </c>
      <c r="LM87" s="765">
        <v>1.8</v>
      </c>
      <c r="LN87" s="765">
        <v>2.0699999999999998</v>
      </c>
      <c r="LO87" s="765">
        <v>2.0699999999999998</v>
      </c>
      <c r="LP87" s="765">
        <v>2.0699999999999998</v>
      </c>
      <c r="LQ87" s="765">
        <v>2.0699999999999998</v>
      </c>
      <c r="LR87" s="765">
        <v>2.1</v>
      </c>
      <c r="LS87" s="765">
        <v>2.1</v>
      </c>
      <c r="LT87" s="765">
        <v>2.1</v>
      </c>
      <c r="LU87" s="765">
        <v>2.15</v>
      </c>
      <c r="LV87" s="765">
        <v>2.15</v>
      </c>
      <c r="LW87" s="765">
        <v>2.15</v>
      </c>
      <c r="LX87" s="765">
        <v>2.15</v>
      </c>
      <c r="LY87" s="765">
        <v>2.15</v>
      </c>
      <c r="LZ87" s="765">
        <v>2.16</v>
      </c>
      <c r="MA87" s="765">
        <v>0.46</v>
      </c>
      <c r="MB87" s="765">
        <v>0.47</v>
      </c>
      <c r="MC87" s="765">
        <v>0.48</v>
      </c>
      <c r="MD87" s="765">
        <v>2.17</v>
      </c>
      <c r="ME87" s="765">
        <v>2.25</v>
      </c>
      <c r="MF87" s="765">
        <v>2.25</v>
      </c>
      <c r="MG87" s="765">
        <v>2.2599999999999998</v>
      </c>
      <c r="MH87" s="765">
        <v>2.58</v>
      </c>
      <c r="MI87" s="765">
        <v>2.58</v>
      </c>
      <c r="MJ87" s="765">
        <v>2.59</v>
      </c>
      <c r="MK87" s="765">
        <v>2.56</v>
      </c>
      <c r="ML87" s="765">
        <v>2.57</v>
      </c>
      <c r="MM87" s="765">
        <v>2.48</v>
      </c>
      <c r="MN87" s="765">
        <v>2.48</v>
      </c>
      <c r="MO87" s="765">
        <v>2.4900000000000002</v>
      </c>
      <c r="MP87" s="765">
        <v>2.17</v>
      </c>
      <c r="MQ87" s="765">
        <v>2.1800000000000002</v>
      </c>
      <c r="MR87" s="765">
        <v>2.1800000000000002</v>
      </c>
      <c r="MS87" s="765">
        <v>2.19</v>
      </c>
      <c r="MT87" s="765">
        <v>2.2000000000000002</v>
      </c>
      <c r="MU87" s="765">
        <v>2.2000000000000002</v>
      </c>
      <c r="MV87" s="765">
        <v>2.21</v>
      </c>
      <c r="MW87" s="765">
        <v>2.09</v>
      </c>
      <c r="MX87" s="765">
        <v>2.09</v>
      </c>
      <c r="MY87" s="765">
        <v>2.09</v>
      </c>
      <c r="MZ87" s="765">
        <v>2.1</v>
      </c>
      <c r="NA87" s="765">
        <v>2.1</v>
      </c>
      <c r="NB87" s="765">
        <v>1.68</v>
      </c>
      <c r="NC87" s="765">
        <v>1.69</v>
      </c>
      <c r="ND87" s="765">
        <v>1.7</v>
      </c>
      <c r="NE87" s="765">
        <v>1.7</v>
      </c>
      <c r="NF87" s="765">
        <v>1.41</v>
      </c>
      <c r="NG87" s="765">
        <v>1.41</v>
      </c>
      <c r="NH87" s="765">
        <v>1.41</v>
      </c>
      <c r="NI87" s="765">
        <v>1.41</v>
      </c>
      <c r="NJ87" s="765">
        <v>1.38</v>
      </c>
      <c r="NK87" s="765">
        <v>1.38</v>
      </c>
      <c r="NL87" s="765">
        <v>1.38</v>
      </c>
      <c r="NM87" s="765">
        <v>1.38</v>
      </c>
      <c r="NN87" s="765">
        <v>2.0699999999999998</v>
      </c>
      <c r="NO87" s="765">
        <v>2.0699999999999998</v>
      </c>
      <c r="NP87" s="765">
        <v>2.0699999999999998</v>
      </c>
      <c r="NQ87" s="765">
        <v>2.0699999999999998</v>
      </c>
      <c r="NR87" s="765">
        <v>2.1</v>
      </c>
      <c r="NS87" s="765">
        <v>2.1</v>
      </c>
      <c r="NT87" s="765">
        <v>2.1</v>
      </c>
      <c r="NU87" s="765">
        <v>2.15</v>
      </c>
      <c r="NV87" s="765">
        <v>2.15</v>
      </c>
      <c r="NW87" s="765">
        <v>2.15</v>
      </c>
      <c r="NX87" s="765">
        <v>2.15</v>
      </c>
      <c r="NY87" s="765">
        <v>2.15</v>
      </c>
      <c r="NZ87" s="765">
        <v>2.16</v>
      </c>
      <c r="OA87" s="765">
        <v>0.46</v>
      </c>
      <c r="OB87" s="765">
        <v>0.47</v>
      </c>
      <c r="OC87" s="765">
        <v>0.48</v>
      </c>
      <c r="OD87" s="765">
        <v>2.17</v>
      </c>
      <c r="OE87" s="765">
        <v>2.25</v>
      </c>
      <c r="OF87" s="765">
        <v>2.25</v>
      </c>
      <c r="OG87" s="765">
        <v>2.2599999999999998</v>
      </c>
      <c r="OH87" s="765">
        <v>2.58</v>
      </c>
      <c r="OI87" s="765">
        <v>2.58</v>
      </c>
      <c r="OJ87" s="765">
        <v>2.59</v>
      </c>
      <c r="OK87" s="765">
        <v>2.56</v>
      </c>
      <c r="OL87" s="765">
        <v>2.57</v>
      </c>
      <c r="OM87" s="765">
        <v>2.48</v>
      </c>
      <c r="ON87" s="765">
        <v>2.48</v>
      </c>
      <c r="OO87" s="765">
        <v>2.4900000000000002</v>
      </c>
      <c r="OP87" s="765">
        <v>2.17</v>
      </c>
      <c r="OQ87" s="765">
        <v>2.1800000000000002</v>
      </c>
      <c r="OR87" s="765">
        <v>2.1800000000000002</v>
      </c>
      <c r="OS87" s="765">
        <v>2.19</v>
      </c>
      <c r="OT87" s="765">
        <v>2.2000000000000002</v>
      </c>
      <c r="OU87" s="765">
        <v>2.2000000000000002</v>
      </c>
      <c r="OV87" s="765">
        <v>2.21</v>
      </c>
      <c r="OW87" s="765">
        <v>2.09</v>
      </c>
      <c r="OX87" s="765">
        <v>2.09</v>
      </c>
      <c r="OY87" s="765">
        <v>2.09</v>
      </c>
      <c r="OZ87" s="765">
        <v>2.1</v>
      </c>
      <c r="PA87" s="765">
        <v>2.1</v>
      </c>
      <c r="PB87" s="765">
        <v>1.68</v>
      </c>
      <c r="PC87" s="765">
        <v>1.69</v>
      </c>
      <c r="PD87" s="765">
        <v>1.7</v>
      </c>
      <c r="PE87" s="765">
        <v>1.7</v>
      </c>
      <c r="PF87" s="765">
        <v>1.41</v>
      </c>
      <c r="PG87" s="765">
        <v>1.41</v>
      </c>
      <c r="PH87" s="765">
        <v>1.41</v>
      </c>
      <c r="PI87" s="765">
        <v>1.41</v>
      </c>
      <c r="PJ87" s="765">
        <v>1.38</v>
      </c>
      <c r="PK87" s="765">
        <v>1.38</v>
      </c>
      <c r="PL87" s="765">
        <v>1.38</v>
      </c>
      <c r="PM87" s="765">
        <v>1.38</v>
      </c>
      <c r="PN87" s="765">
        <v>2.0699999999999998</v>
      </c>
      <c r="PO87" s="765">
        <v>2.0699999999999998</v>
      </c>
      <c r="PP87" s="765">
        <v>2.0699999999999998</v>
      </c>
      <c r="PQ87" s="765">
        <v>2.0699999999999998</v>
      </c>
      <c r="PR87" s="765">
        <v>2.1</v>
      </c>
      <c r="PS87" s="765">
        <v>2.1</v>
      </c>
      <c r="PT87" s="765">
        <v>2.1</v>
      </c>
      <c r="PU87" s="765">
        <v>2.15</v>
      </c>
      <c r="PV87" s="765">
        <v>2.15</v>
      </c>
      <c r="PW87" s="765">
        <v>2.15</v>
      </c>
      <c r="PX87" s="765">
        <v>2.15</v>
      </c>
      <c r="PY87" s="765">
        <v>2.15</v>
      </c>
      <c r="PZ87" s="765">
        <v>2.16</v>
      </c>
      <c r="QA87" s="765">
        <v>0.46</v>
      </c>
      <c r="QB87" s="765">
        <v>0.47</v>
      </c>
      <c r="QC87" s="765">
        <v>0.48</v>
      </c>
      <c r="QD87" s="765">
        <v>2.17</v>
      </c>
      <c r="QE87" s="765">
        <v>2.25</v>
      </c>
      <c r="QF87" s="765">
        <v>2.25</v>
      </c>
      <c r="QG87" s="765">
        <v>2.2599999999999998</v>
      </c>
      <c r="QH87" s="765">
        <v>2.58</v>
      </c>
      <c r="QI87" s="765">
        <v>2.58</v>
      </c>
      <c r="QJ87" s="765">
        <v>2.59</v>
      </c>
      <c r="QK87" s="765">
        <v>2.56</v>
      </c>
      <c r="QL87" s="765">
        <v>2.57</v>
      </c>
      <c r="QM87" s="765">
        <v>2.48</v>
      </c>
      <c r="QN87" s="765">
        <v>2.48</v>
      </c>
      <c r="QO87" s="765">
        <v>2.4900000000000002</v>
      </c>
      <c r="QP87" s="765">
        <v>2.17</v>
      </c>
      <c r="QQ87" s="765">
        <v>2.1800000000000002</v>
      </c>
      <c r="QR87" s="765">
        <v>2.1800000000000002</v>
      </c>
      <c r="QS87" s="765">
        <v>2.19</v>
      </c>
      <c r="QT87" s="765">
        <v>2.2000000000000002</v>
      </c>
      <c r="QU87" s="765">
        <v>2.2000000000000002</v>
      </c>
      <c r="QV87" s="765">
        <v>2.21</v>
      </c>
      <c r="QW87" s="765">
        <v>2.09</v>
      </c>
      <c r="QX87" s="765">
        <v>2.09</v>
      </c>
      <c r="QY87" s="765">
        <v>2.09</v>
      </c>
      <c r="QZ87" s="765">
        <v>2.1</v>
      </c>
      <c r="RA87" s="765">
        <v>2.1</v>
      </c>
      <c r="RB87" s="765">
        <v>1.68</v>
      </c>
      <c r="RC87" s="765">
        <v>1.69</v>
      </c>
      <c r="RD87" s="765">
        <v>1.7</v>
      </c>
      <c r="RE87" s="765">
        <v>1.7</v>
      </c>
      <c r="RF87" s="765">
        <v>1.41</v>
      </c>
      <c r="RG87" s="765">
        <v>1.41</v>
      </c>
      <c r="RH87" s="765">
        <v>1.41</v>
      </c>
      <c r="RI87" s="765">
        <v>1.41</v>
      </c>
      <c r="RJ87" s="765">
        <v>1.38</v>
      </c>
      <c r="RK87" s="765">
        <v>1.38</v>
      </c>
      <c r="RL87" s="765">
        <v>1.38</v>
      </c>
      <c r="RM87" s="765">
        <v>1.38</v>
      </c>
      <c r="RN87" s="765">
        <v>2.0699999999999998</v>
      </c>
      <c r="RO87" s="765">
        <v>2.0699999999999998</v>
      </c>
      <c r="RP87" s="765">
        <v>2.0699999999999998</v>
      </c>
      <c r="RQ87" s="765">
        <v>2.0699999999999998</v>
      </c>
      <c r="RR87" s="765">
        <v>2.1</v>
      </c>
      <c r="RS87" s="765">
        <v>2.1</v>
      </c>
      <c r="RT87" s="765">
        <v>2.1</v>
      </c>
      <c r="RU87" s="765">
        <v>2.15</v>
      </c>
      <c r="RV87" s="765">
        <v>2.15</v>
      </c>
      <c r="RW87" s="765">
        <v>2.15</v>
      </c>
      <c r="RX87" s="765">
        <v>2.15</v>
      </c>
      <c r="RY87" s="765">
        <v>2.15</v>
      </c>
      <c r="RZ87" s="765">
        <v>2.16</v>
      </c>
      <c r="SA87" s="765">
        <v>0.46</v>
      </c>
      <c r="SB87" s="765">
        <v>0.47</v>
      </c>
      <c r="SC87" s="765">
        <v>0.48</v>
      </c>
      <c r="SD87" s="765">
        <v>2.17</v>
      </c>
      <c r="SE87" s="765">
        <v>2.25</v>
      </c>
      <c r="SF87" s="765">
        <v>2.25</v>
      </c>
      <c r="SG87" s="765">
        <v>2.2599999999999998</v>
      </c>
      <c r="SH87" s="765">
        <v>2.58</v>
      </c>
      <c r="SI87" s="766">
        <v>2.58</v>
      </c>
      <c r="SJ87" s="460">
        <f t="shared" si="41"/>
        <v>2.58</v>
      </c>
      <c r="SK87" s="441"/>
      <c r="SL87" s="429"/>
      <c r="SM87" s="429"/>
      <c r="SN87" s="429"/>
    </row>
    <row r="88" spans="1:508" hidden="1" outlineLevel="3" x14ac:dyDescent="0.3">
      <c r="A88" s="429"/>
      <c r="B88" s="438"/>
      <c r="C88" s="647">
        <f t="shared" si="32"/>
        <v>4</v>
      </c>
      <c r="D88" s="460"/>
      <c r="E88" s="518"/>
      <c r="F88" s="518"/>
      <c r="G88" s="460"/>
      <c r="H88" s="467"/>
      <c r="I88" s="481" t="s">
        <v>233</v>
      </c>
      <c r="J88" s="667"/>
      <c r="K88" s="767">
        <v>1.23</v>
      </c>
      <c r="L88" s="768">
        <v>1.24</v>
      </c>
      <c r="M88" s="768">
        <v>1.24</v>
      </c>
      <c r="N88" s="768">
        <v>1.78</v>
      </c>
      <c r="O88" s="768">
        <v>1.79</v>
      </c>
      <c r="P88" s="768">
        <v>1.79</v>
      </c>
      <c r="Q88" s="768">
        <v>1.36</v>
      </c>
      <c r="R88" s="768">
        <v>1.1200000000000001</v>
      </c>
      <c r="S88" s="768">
        <v>1.1299999999999999</v>
      </c>
      <c r="T88" s="768">
        <v>1.1399999999999999</v>
      </c>
      <c r="U88" s="768">
        <v>1.61</v>
      </c>
      <c r="V88" s="768">
        <v>1.64</v>
      </c>
      <c r="W88" s="768">
        <v>1.66</v>
      </c>
      <c r="X88" s="768">
        <v>1.69</v>
      </c>
      <c r="Y88" s="768">
        <v>1.71</v>
      </c>
      <c r="Z88" s="768">
        <v>1.86</v>
      </c>
      <c r="AA88" s="768">
        <v>0.36</v>
      </c>
      <c r="AB88" s="768">
        <v>0.37</v>
      </c>
      <c r="AC88" s="768">
        <v>0.37</v>
      </c>
      <c r="AD88" s="768">
        <v>1.31</v>
      </c>
      <c r="AE88" s="768">
        <v>1.32</v>
      </c>
      <c r="AF88" s="768">
        <v>1.31</v>
      </c>
      <c r="AG88" s="768">
        <v>1.31</v>
      </c>
      <c r="AH88" s="768">
        <v>2.29</v>
      </c>
      <c r="AI88" s="768">
        <v>2.29</v>
      </c>
      <c r="AJ88" s="768">
        <v>2.29</v>
      </c>
      <c r="AK88" s="768">
        <v>2.29</v>
      </c>
      <c r="AL88" s="768">
        <v>2.2999999999999998</v>
      </c>
      <c r="AM88" s="768">
        <v>2.2999999999999998</v>
      </c>
      <c r="AN88" s="768">
        <v>2.31</v>
      </c>
      <c r="AO88" s="768">
        <v>2.2200000000000002</v>
      </c>
      <c r="AP88" s="768">
        <v>1.73</v>
      </c>
      <c r="AQ88" s="768">
        <v>1.74</v>
      </c>
      <c r="AR88" s="768">
        <v>1.69</v>
      </c>
      <c r="AS88" s="768">
        <v>1.71</v>
      </c>
      <c r="AT88" s="768">
        <v>1.72</v>
      </c>
      <c r="AU88" s="768">
        <v>1.71</v>
      </c>
      <c r="AV88" s="768">
        <v>1.8</v>
      </c>
      <c r="AW88" s="768">
        <v>1.77</v>
      </c>
      <c r="AX88" s="768">
        <v>1.78</v>
      </c>
      <c r="AY88" s="768">
        <v>1.78</v>
      </c>
      <c r="AZ88" s="768">
        <v>1.79</v>
      </c>
      <c r="BA88" s="768">
        <v>1.79</v>
      </c>
      <c r="BB88" s="768">
        <v>1.4</v>
      </c>
      <c r="BC88" s="768">
        <v>1.4</v>
      </c>
      <c r="BD88" s="768">
        <v>1.41</v>
      </c>
      <c r="BE88" s="768">
        <v>1.42</v>
      </c>
      <c r="BF88" s="768">
        <v>1.2</v>
      </c>
      <c r="BG88" s="768">
        <v>1.2</v>
      </c>
      <c r="BH88" s="768">
        <v>1.2</v>
      </c>
      <c r="BI88" s="768">
        <v>1.21</v>
      </c>
      <c r="BJ88" s="768">
        <v>1.22</v>
      </c>
      <c r="BK88" s="768">
        <v>1.23</v>
      </c>
      <c r="BL88" s="768">
        <v>1.24</v>
      </c>
      <c r="BM88" s="768">
        <v>1.24</v>
      </c>
      <c r="BN88" s="768">
        <v>1.78</v>
      </c>
      <c r="BO88" s="768">
        <v>1.79</v>
      </c>
      <c r="BP88" s="768">
        <v>1.79</v>
      </c>
      <c r="BQ88" s="768">
        <v>1.36</v>
      </c>
      <c r="BR88" s="768">
        <v>1.1200000000000001</v>
      </c>
      <c r="BS88" s="768">
        <v>1.1299999999999999</v>
      </c>
      <c r="BT88" s="768">
        <v>1.1399999999999999</v>
      </c>
      <c r="BU88" s="768">
        <v>1.61</v>
      </c>
      <c r="BV88" s="768">
        <v>1.64</v>
      </c>
      <c r="BW88" s="768">
        <v>1.66</v>
      </c>
      <c r="BX88" s="768">
        <v>1.69</v>
      </c>
      <c r="BY88" s="768">
        <v>1.71</v>
      </c>
      <c r="BZ88" s="768">
        <v>1.86</v>
      </c>
      <c r="CA88" s="768">
        <v>0.36</v>
      </c>
      <c r="CB88" s="768">
        <v>0.37</v>
      </c>
      <c r="CC88" s="768">
        <v>0.37</v>
      </c>
      <c r="CD88" s="768">
        <v>1.31</v>
      </c>
      <c r="CE88" s="768">
        <v>1.32</v>
      </c>
      <c r="CF88" s="768">
        <v>1.31</v>
      </c>
      <c r="CG88" s="768">
        <v>1.31</v>
      </c>
      <c r="CH88" s="768">
        <v>2.29</v>
      </c>
      <c r="CI88" s="768">
        <v>2.29</v>
      </c>
      <c r="CJ88" s="768">
        <v>2.29</v>
      </c>
      <c r="CK88" s="768">
        <v>2.29</v>
      </c>
      <c r="CL88" s="768">
        <v>2.2999999999999998</v>
      </c>
      <c r="CM88" s="768">
        <v>2.2999999999999998</v>
      </c>
      <c r="CN88" s="768">
        <v>2.31</v>
      </c>
      <c r="CO88" s="768">
        <v>2.2200000000000002</v>
      </c>
      <c r="CP88" s="768">
        <v>1.73</v>
      </c>
      <c r="CQ88" s="768">
        <v>1.74</v>
      </c>
      <c r="CR88" s="768">
        <v>1.69</v>
      </c>
      <c r="CS88" s="768">
        <v>1.71</v>
      </c>
      <c r="CT88" s="768">
        <v>1.72</v>
      </c>
      <c r="CU88" s="768">
        <v>1.71</v>
      </c>
      <c r="CV88" s="768">
        <v>1.72</v>
      </c>
      <c r="CW88" s="768">
        <v>1.78</v>
      </c>
      <c r="CX88" s="768">
        <v>1.79</v>
      </c>
      <c r="CY88" s="768">
        <v>1.79</v>
      </c>
      <c r="CZ88" s="768">
        <v>1.8</v>
      </c>
      <c r="DA88" s="768">
        <v>1.81</v>
      </c>
      <c r="DB88" s="768">
        <v>1.38</v>
      </c>
      <c r="DC88" s="768">
        <v>1.39</v>
      </c>
      <c r="DD88" s="768">
        <v>1.4</v>
      </c>
      <c r="DE88" s="768">
        <v>1.4</v>
      </c>
      <c r="DF88" s="768">
        <v>1.1499999999999999</v>
      </c>
      <c r="DG88" s="768">
        <v>1.17</v>
      </c>
      <c r="DH88" s="768">
        <v>1.17</v>
      </c>
      <c r="DI88" s="768">
        <v>1.17</v>
      </c>
      <c r="DJ88" s="768">
        <v>1.1499999999999999</v>
      </c>
      <c r="DK88" s="768">
        <v>1.1399999999999999</v>
      </c>
      <c r="DL88" s="768">
        <v>1.1499999999999999</v>
      </c>
      <c r="DM88" s="768">
        <v>1.64</v>
      </c>
      <c r="DN88" s="768">
        <v>1.62</v>
      </c>
      <c r="DO88" s="768">
        <v>1.63</v>
      </c>
      <c r="DP88" s="768">
        <v>1.71</v>
      </c>
      <c r="DQ88" s="768">
        <v>1.69</v>
      </c>
      <c r="DR88" s="768">
        <v>1.91</v>
      </c>
      <c r="DS88" s="768">
        <v>1.91</v>
      </c>
      <c r="DT88" s="768">
        <v>1.92</v>
      </c>
      <c r="DU88" s="768">
        <v>2.14</v>
      </c>
      <c r="DV88" s="768">
        <v>2.14</v>
      </c>
      <c r="DW88" s="768">
        <v>2.14</v>
      </c>
      <c r="DX88" s="768">
        <v>2.11</v>
      </c>
      <c r="DY88" s="768">
        <v>2.0299999999999998</v>
      </c>
      <c r="DZ88" s="768">
        <v>2.0299999999999998</v>
      </c>
      <c r="EA88" s="768">
        <v>0.36</v>
      </c>
      <c r="EB88" s="768">
        <v>0.37</v>
      </c>
      <c r="EC88" s="768">
        <v>0.37</v>
      </c>
      <c r="ED88" s="768">
        <v>1.63</v>
      </c>
      <c r="EE88" s="768">
        <v>1.63</v>
      </c>
      <c r="EF88" s="768">
        <v>1.68</v>
      </c>
      <c r="EG88" s="768">
        <v>1.68</v>
      </c>
      <c r="EH88" s="768">
        <v>2.31</v>
      </c>
      <c r="EI88" s="768">
        <v>2.31</v>
      </c>
      <c r="EJ88" s="768">
        <v>2.31</v>
      </c>
      <c r="EK88" s="768">
        <v>2.2000000000000002</v>
      </c>
      <c r="EL88" s="768">
        <v>2.21</v>
      </c>
      <c r="EM88" s="768">
        <v>2.1800000000000002</v>
      </c>
      <c r="EN88" s="768">
        <v>2.1800000000000002</v>
      </c>
      <c r="EO88" s="768">
        <v>2.1800000000000002</v>
      </c>
      <c r="EP88" s="768">
        <v>1.69</v>
      </c>
      <c r="EQ88" s="768">
        <v>1.7</v>
      </c>
      <c r="ER88" s="768">
        <v>1.71</v>
      </c>
      <c r="ES88" s="768">
        <v>1.71</v>
      </c>
      <c r="ET88" s="768">
        <v>1.72</v>
      </c>
      <c r="EU88" s="768">
        <v>1.72</v>
      </c>
      <c r="EV88" s="768">
        <v>1.73</v>
      </c>
      <c r="EW88" s="768">
        <v>1.55</v>
      </c>
      <c r="EX88" s="768">
        <v>1.56</v>
      </c>
      <c r="EY88" s="768">
        <v>1.56</v>
      </c>
      <c r="EZ88" s="768">
        <v>1.57</v>
      </c>
      <c r="FA88" s="768">
        <v>1.57</v>
      </c>
      <c r="FB88" s="768">
        <v>1.33</v>
      </c>
      <c r="FC88" s="768">
        <v>1.33</v>
      </c>
      <c r="FD88" s="768">
        <v>1.33</v>
      </c>
      <c r="FE88" s="768">
        <v>1.33</v>
      </c>
      <c r="FF88" s="768">
        <v>0.96</v>
      </c>
      <c r="FG88" s="768">
        <v>0.97</v>
      </c>
      <c r="FH88" s="768">
        <v>0.96</v>
      </c>
      <c r="FI88" s="768">
        <v>0.98</v>
      </c>
      <c r="FJ88" s="768">
        <v>0.96</v>
      </c>
      <c r="FK88" s="768">
        <v>0.96</v>
      </c>
      <c r="FL88" s="768">
        <v>0.98</v>
      </c>
      <c r="FM88" s="768">
        <v>1.28</v>
      </c>
      <c r="FN88" s="768">
        <v>1.83</v>
      </c>
      <c r="FO88" s="768">
        <v>1.83</v>
      </c>
      <c r="FP88" s="768">
        <v>1.84</v>
      </c>
      <c r="FQ88" s="768">
        <v>1.85</v>
      </c>
      <c r="FR88" s="768">
        <v>1.87</v>
      </c>
      <c r="FS88" s="768">
        <v>1.87</v>
      </c>
      <c r="FT88" s="768">
        <v>1.88</v>
      </c>
      <c r="FU88" s="768">
        <v>2.04</v>
      </c>
      <c r="FV88" s="768">
        <v>2.04</v>
      </c>
      <c r="FW88" s="768">
        <v>2.04</v>
      </c>
      <c r="FX88" s="768">
        <v>2.0499999999999998</v>
      </c>
      <c r="FY88" s="768">
        <v>2.08</v>
      </c>
      <c r="FZ88" s="768">
        <v>2.08</v>
      </c>
      <c r="GA88" s="768">
        <v>0.3</v>
      </c>
      <c r="GB88" s="768">
        <v>0.31</v>
      </c>
      <c r="GC88" s="768">
        <v>0.32</v>
      </c>
      <c r="GD88" s="768">
        <v>2.0299999999999998</v>
      </c>
      <c r="GE88" s="768">
        <v>2.1</v>
      </c>
      <c r="GF88" s="768">
        <v>2.11</v>
      </c>
      <c r="GG88" s="768">
        <v>2.11</v>
      </c>
      <c r="GH88" s="768">
        <v>2.27</v>
      </c>
      <c r="GI88" s="768">
        <v>2.2799999999999998</v>
      </c>
      <c r="GJ88" s="768">
        <v>2.2799999999999998</v>
      </c>
      <c r="GK88" s="768">
        <v>2.2000000000000002</v>
      </c>
      <c r="GL88" s="768">
        <v>2.21</v>
      </c>
      <c r="GM88" s="768">
        <v>2.1800000000000002</v>
      </c>
      <c r="GN88" s="768">
        <v>2.1800000000000002</v>
      </c>
      <c r="GO88" s="768">
        <v>2.1800000000000002</v>
      </c>
      <c r="GP88" s="768">
        <v>1.85</v>
      </c>
      <c r="GQ88" s="768">
        <v>1.86</v>
      </c>
      <c r="GR88" s="768">
        <v>1.87</v>
      </c>
      <c r="GS88" s="768">
        <v>1.88</v>
      </c>
      <c r="GT88" s="768">
        <v>1.89</v>
      </c>
      <c r="GU88" s="768">
        <v>1.89</v>
      </c>
      <c r="GV88" s="768">
        <v>1.9</v>
      </c>
      <c r="GW88" s="768">
        <v>1.55</v>
      </c>
      <c r="GX88" s="768">
        <v>1.55</v>
      </c>
      <c r="GY88" s="768">
        <v>1.56</v>
      </c>
      <c r="GZ88" s="768">
        <v>1.56</v>
      </c>
      <c r="HA88" s="768">
        <v>1.57</v>
      </c>
      <c r="HB88" s="768">
        <v>1.32</v>
      </c>
      <c r="HC88" s="768">
        <v>1.32</v>
      </c>
      <c r="HD88" s="768">
        <v>1.32</v>
      </c>
      <c r="HE88" s="768">
        <v>1.33</v>
      </c>
      <c r="HF88" s="768">
        <v>0.93</v>
      </c>
      <c r="HG88" s="768">
        <v>0.95</v>
      </c>
      <c r="HH88" s="768">
        <v>0.96</v>
      </c>
      <c r="HI88" s="768">
        <v>0.97</v>
      </c>
      <c r="HJ88" s="768">
        <v>0.95</v>
      </c>
      <c r="HK88" s="768">
        <v>0.95</v>
      </c>
      <c r="HL88" s="768">
        <v>0.98</v>
      </c>
      <c r="HM88" s="768">
        <v>1.28</v>
      </c>
      <c r="HN88" s="768">
        <v>1.83</v>
      </c>
      <c r="HO88" s="768">
        <v>1.83</v>
      </c>
      <c r="HP88" s="768">
        <v>1.84</v>
      </c>
      <c r="HQ88" s="768">
        <v>1.85</v>
      </c>
      <c r="HR88" s="768">
        <v>1.86</v>
      </c>
      <c r="HS88" s="768">
        <v>1.87</v>
      </c>
      <c r="HT88" s="768">
        <v>1.87</v>
      </c>
      <c r="HU88" s="768">
        <v>2.04</v>
      </c>
      <c r="HV88" s="768">
        <v>2.04</v>
      </c>
      <c r="HW88" s="768">
        <v>2.04</v>
      </c>
      <c r="HX88" s="768">
        <v>2.04</v>
      </c>
      <c r="HY88" s="768">
        <v>2.08</v>
      </c>
      <c r="HZ88" s="768">
        <v>2.08</v>
      </c>
      <c r="IA88" s="768">
        <v>0.22</v>
      </c>
      <c r="IB88" s="768">
        <v>0.22</v>
      </c>
      <c r="IC88" s="768">
        <v>0.23</v>
      </c>
      <c r="ID88" s="768">
        <v>1.81</v>
      </c>
      <c r="IE88" s="768">
        <v>2.0299999999999998</v>
      </c>
      <c r="IF88" s="768">
        <v>2.02</v>
      </c>
      <c r="IG88" s="768">
        <v>2.0299999999999998</v>
      </c>
      <c r="IH88" s="768">
        <v>2.2799999999999998</v>
      </c>
      <c r="II88" s="768">
        <v>2.2799999999999998</v>
      </c>
      <c r="IJ88" s="768">
        <v>2.29</v>
      </c>
      <c r="IK88" s="768">
        <v>2.21</v>
      </c>
      <c r="IL88" s="768">
        <v>2.21</v>
      </c>
      <c r="IM88" s="768">
        <v>2.1800000000000002</v>
      </c>
      <c r="IN88" s="768">
        <v>2.1800000000000002</v>
      </c>
      <c r="IO88" s="768">
        <v>2.1800000000000002</v>
      </c>
      <c r="IP88" s="768">
        <v>1.85</v>
      </c>
      <c r="IQ88" s="768">
        <v>1.86</v>
      </c>
      <c r="IR88" s="768">
        <v>1.86</v>
      </c>
      <c r="IS88" s="768">
        <v>1.88</v>
      </c>
      <c r="IT88" s="768">
        <v>1.88</v>
      </c>
      <c r="IU88" s="768">
        <v>1.89</v>
      </c>
      <c r="IV88" s="768">
        <v>1.9</v>
      </c>
      <c r="IW88" s="768">
        <v>1.55</v>
      </c>
      <c r="IX88" s="768">
        <v>1.55</v>
      </c>
      <c r="IY88" s="768">
        <v>1.56</v>
      </c>
      <c r="IZ88" s="768">
        <v>1.56</v>
      </c>
      <c r="JA88" s="768">
        <v>1.57</v>
      </c>
      <c r="JB88" s="768">
        <v>1.32</v>
      </c>
      <c r="JC88" s="768">
        <v>1.32</v>
      </c>
      <c r="JD88" s="768">
        <v>1.32</v>
      </c>
      <c r="JE88" s="768">
        <v>1.32</v>
      </c>
      <c r="JF88" s="768">
        <v>0.93</v>
      </c>
      <c r="JG88" s="768">
        <v>0.95</v>
      </c>
      <c r="JH88" s="768">
        <v>0.95</v>
      </c>
      <c r="JI88" s="768">
        <v>0.96</v>
      </c>
      <c r="JJ88" s="768">
        <v>0.95</v>
      </c>
      <c r="JK88" s="768">
        <v>0.94</v>
      </c>
      <c r="JL88" s="768">
        <v>0.95</v>
      </c>
      <c r="JM88" s="768">
        <v>1.27</v>
      </c>
      <c r="JN88" s="768">
        <v>1.77</v>
      </c>
      <c r="JO88" s="768">
        <v>1.82</v>
      </c>
      <c r="JP88" s="768">
        <v>1.82</v>
      </c>
      <c r="JQ88" s="768">
        <v>1.83</v>
      </c>
      <c r="JR88" s="768">
        <v>1.88</v>
      </c>
      <c r="JS88" s="768">
        <v>1.88</v>
      </c>
      <c r="JT88" s="768">
        <v>1.89</v>
      </c>
      <c r="JU88" s="768">
        <v>2.0299999999999998</v>
      </c>
      <c r="JV88" s="768">
        <v>2.04</v>
      </c>
      <c r="JW88" s="768">
        <v>2.04</v>
      </c>
      <c r="JX88" s="768">
        <v>2.04</v>
      </c>
      <c r="JY88" s="768">
        <v>2.08</v>
      </c>
      <c r="JZ88" s="768">
        <v>2.0699999999999998</v>
      </c>
      <c r="KA88" s="768">
        <v>0.14000000000000001</v>
      </c>
      <c r="KB88" s="768">
        <v>0.16</v>
      </c>
      <c r="KC88" s="768">
        <v>0.17</v>
      </c>
      <c r="KD88" s="768">
        <v>1.54</v>
      </c>
      <c r="KE88" s="768">
        <v>1.81</v>
      </c>
      <c r="KF88" s="768">
        <v>1.82</v>
      </c>
      <c r="KG88" s="768">
        <v>1.84</v>
      </c>
      <c r="KH88" s="768">
        <v>2.2799999999999998</v>
      </c>
      <c r="KI88" s="768">
        <v>2.29</v>
      </c>
      <c r="KJ88" s="768">
        <v>2.29</v>
      </c>
      <c r="KK88" s="768">
        <v>2.21</v>
      </c>
      <c r="KL88" s="768">
        <v>2.21</v>
      </c>
      <c r="KM88" s="768">
        <v>2.1800000000000002</v>
      </c>
      <c r="KN88" s="768">
        <v>2.1800000000000002</v>
      </c>
      <c r="KO88" s="768">
        <v>2.1800000000000002</v>
      </c>
      <c r="KP88" s="768">
        <v>1.84</v>
      </c>
      <c r="KQ88" s="768">
        <v>1.85</v>
      </c>
      <c r="KR88" s="768">
        <v>1.86</v>
      </c>
      <c r="KS88" s="768">
        <v>1.87</v>
      </c>
      <c r="KT88" s="768">
        <v>1.88</v>
      </c>
      <c r="KU88" s="768">
        <v>1.88</v>
      </c>
      <c r="KV88" s="768">
        <v>1.89</v>
      </c>
      <c r="KW88" s="768">
        <v>1.55</v>
      </c>
      <c r="KX88" s="768">
        <v>1.55</v>
      </c>
      <c r="KY88" s="768">
        <v>1.55</v>
      </c>
      <c r="KZ88" s="768">
        <v>1.56</v>
      </c>
      <c r="LA88" s="768">
        <v>1.56</v>
      </c>
      <c r="LB88" s="768">
        <v>1.31</v>
      </c>
      <c r="LC88" s="768">
        <v>1.32</v>
      </c>
      <c r="LD88" s="768">
        <v>1.32</v>
      </c>
      <c r="LE88" s="768">
        <v>1.32</v>
      </c>
      <c r="LF88" s="768">
        <v>0.93</v>
      </c>
      <c r="LG88" s="768">
        <v>0.95</v>
      </c>
      <c r="LH88" s="768">
        <v>0.95</v>
      </c>
      <c r="LI88" s="768">
        <v>0.94</v>
      </c>
      <c r="LJ88" s="768">
        <v>0.93</v>
      </c>
      <c r="LK88" s="768">
        <v>0.95</v>
      </c>
      <c r="LL88" s="768">
        <v>0.94</v>
      </c>
      <c r="LM88" s="768">
        <v>1.28</v>
      </c>
      <c r="LN88" s="768">
        <v>1.82</v>
      </c>
      <c r="LO88" s="768">
        <v>1.83</v>
      </c>
      <c r="LP88" s="768">
        <v>1.84</v>
      </c>
      <c r="LQ88" s="768">
        <v>1.84</v>
      </c>
      <c r="LR88" s="768">
        <v>1.86</v>
      </c>
      <c r="LS88" s="768">
        <v>1.86</v>
      </c>
      <c r="LT88" s="768">
        <v>1.87</v>
      </c>
      <c r="LU88" s="768">
        <v>2.04</v>
      </c>
      <c r="LV88" s="768">
        <v>2.04</v>
      </c>
      <c r="LW88" s="768">
        <v>2.04</v>
      </c>
      <c r="LX88" s="768">
        <v>2.04</v>
      </c>
      <c r="LY88" s="768">
        <v>2.08</v>
      </c>
      <c r="LZ88" s="768">
        <v>2.08</v>
      </c>
      <c r="MA88" s="768">
        <v>0.31</v>
      </c>
      <c r="MB88" s="768">
        <v>0.31</v>
      </c>
      <c r="MC88" s="768">
        <v>0.32</v>
      </c>
      <c r="MD88" s="768">
        <v>2.02</v>
      </c>
      <c r="ME88" s="768">
        <v>2.1</v>
      </c>
      <c r="MF88" s="768">
        <v>2.1</v>
      </c>
      <c r="MG88" s="768">
        <v>2.11</v>
      </c>
      <c r="MH88" s="768">
        <v>2.2599999999999998</v>
      </c>
      <c r="MI88" s="768">
        <v>2.27</v>
      </c>
      <c r="MJ88" s="768">
        <v>2.27</v>
      </c>
      <c r="MK88" s="768">
        <v>2.25</v>
      </c>
      <c r="ML88" s="768">
        <v>2.25</v>
      </c>
      <c r="MM88" s="768">
        <v>2.17</v>
      </c>
      <c r="MN88" s="768">
        <v>2.17</v>
      </c>
      <c r="MO88" s="768">
        <v>2.1800000000000002</v>
      </c>
      <c r="MP88" s="768">
        <v>1.83</v>
      </c>
      <c r="MQ88" s="768">
        <v>1.84</v>
      </c>
      <c r="MR88" s="768">
        <v>1.84</v>
      </c>
      <c r="MS88" s="768">
        <v>1.85</v>
      </c>
      <c r="MT88" s="768">
        <v>1.86</v>
      </c>
      <c r="MU88" s="768">
        <v>1.86</v>
      </c>
      <c r="MV88" s="768">
        <v>1.88</v>
      </c>
      <c r="MW88" s="768">
        <v>1.53</v>
      </c>
      <c r="MX88" s="768">
        <v>1.54</v>
      </c>
      <c r="MY88" s="768">
        <v>1.54</v>
      </c>
      <c r="MZ88" s="768">
        <v>1.55</v>
      </c>
      <c r="NA88" s="768">
        <v>1.55</v>
      </c>
      <c r="NB88" s="768">
        <v>1.3</v>
      </c>
      <c r="NC88" s="768">
        <v>1.31</v>
      </c>
      <c r="ND88" s="768">
        <v>1.32</v>
      </c>
      <c r="NE88" s="768">
        <v>1.32</v>
      </c>
      <c r="NF88" s="768">
        <v>0.93</v>
      </c>
      <c r="NG88" s="768">
        <v>0.94</v>
      </c>
      <c r="NH88" s="768">
        <v>0.93</v>
      </c>
      <c r="NI88" s="768">
        <v>0.93</v>
      </c>
      <c r="NJ88" s="768">
        <v>0.92</v>
      </c>
      <c r="NK88" s="768">
        <v>0.92</v>
      </c>
      <c r="NL88" s="768">
        <v>0.93</v>
      </c>
      <c r="NM88" s="768">
        <v>0.94</v>
      </c>
      <c r="NN88" s="768">
        <v>1.82</v>
      </c>
      <c r="NO88" s="768">
        <v>1.83</v>
      </c>
      <c r="NP88" s="768">
        <v>1.84</v>
      </c>
      <c r="NQ88" s="768">
        <v>1.84</v>
      </c>
      <c r="NR88" s="768">
        <v>1.86</v>
      </c>
      <c r="NS88" s="768">
        <v>1.86</v>
      </c>
      <c r="NT88" s="768">
        <v>1.87</v>
      </c>
      <c r="NU88" s="768">
        <v>2.04</v>
      </c>
      <c r="NV88" s="768">
        <v>2.04</v>
      </c>
      <c r="NW88" s="768">
        <v>2.04</v>
      </c>
      <c r="NX88" s="768">
        <v>2.04</v>
      </c>
      <c r="NY88" s="768">
        <v>2.08</v>
      </c>
      <c r="NZ88" s="768">
        <v>2.08</v>
      </c>
      <c r="OA88" s="768">
        <v>0.31</v>
      </c>
      <c r="OB88" s="768">
        <v>0.31</v>
      </c>
      <c r="OC88" s="768">
        <v>0.32</v>
      </c>
      <c r="OD88" s="768">
        <v>2.02</v>
      </c>
      <c r="OE88" s="768">
        <v>2.1</v>
      </c>
      <c r="OF88" s="768">
        <v>2.1</v>
      </c>
      <c r="OG88" s="768">
        <v>2.11</v>
      </c>
      <c r="OH88" s="768">
        <v>2.2599999999999998</v>
      </c>
      <c r="OI88" s="768">
        <v>2.27</v>
      </c>
      <c r="OJ88" s="768">
        <v>2.27</v>
      </c>
      <c r="OK88" s="768">
        <v>2.25</v>
      </c>
      <c r="OL88" s="768">
        <v>2.25</v>
      </c>
      <c r="OM88" s="768">
        <v>2.17</v>
      </c>
      <c r="ON88" s="768">
        <v>2.17</v>
      </c>
      <c r="OO88" s="768">
        <v>2.1800000000000002</v>
      </c>
      <c r="OP88" s="768">
        <v>1.83</v>
      </c>
      <c r="OQ88" s="768">
        <v>1.84</v>
      </c>
      <c r="OR88" s="768">
        <v>1.84</v>
      </c>
      <c r="OS88" s="768">
        <v>1.85</v>
      </c>
      <c r="OT88" s="768">
        <v>1.86</v>
      </c>
      <c r="OU88" s="768">
        <v>1.86</v>
      </c>
      <c r="OV88" s="768">
        <v>1.88</v>
      </c>
      <c r="OW88" s="768">
        <v>1.53</v>
      </c>
      <c r="OX88" s="768">
        <v>1.54</v>
      </c>
      <c r="OY88" s="768">
        <v>1.54</v>
      </c>
      <c r="OZ88" s="768">
        <v>1.55</v>
      </c>
      <c r="PA88" s="768">
        <v>1.55</v>
      </c>
      <c r="PB88" s="768">
        <v>1.3</v>
      </c>
      <c r="PC88" s="768">
        <v>1.31</v>
      </c>
      <c r="PD88" s="768">
        <v>1.32</v>
      </c>
      <c r="PE88" s="768">
        <v>1.32</v>
      </c>
      <c r="PF88" s="768">
        <v>0.93</v>
      </c>
      <c r="PG88" s="768">
        <v>0.94</v>
      </c>
      <c r="PH88" s="768">
        <v>0.93</v>
      </c>
      <c r="PI88" s="768">
        <v>0.93</v>
      </c>
      <c r="PJ88" s="768">
        <v>0.92</v>
      </c>
      <c r="PK88" s="768">
        <v>0.92</v>
      </c>
      <c r="PL88" s="768">
        <v>0.93</v>
      </c>
      <c r="PM88" s="768">
        <v>0.94</v>
      </c>
      <c r="PN88" s="768">
        <v>1.82</v>
      </c>
      <c r="PO88" s="768">
        <v>1.83</v>
      </c>
      <c r="PP88" s="768">
        <v>1.84</v>
      </c>
      <c r="PQ88" s="768">
        <v>1.84</v>
      </c>
      <c r="PR88" s="768">
        <v>1.86</v>
      </c>
      <c r="PS88" s="768">
        <v>1.86</v>
      </c>
      <c r="PT88" s="768">
        <v>1.87</v>
      </c>
      <c r="PU88" s="768">
        <v>2.04</v>
      </c>
      <c r="PV88" s="768">
        <v>2.04</v>
      </c>
      <c r="PW88" s="768">
        <v>2.04</v>
      </c>
      <c r="PX88" s="768">
        <v>2.04</v>
      </c>
      <c r="PY88" s="768">
        <v>2.08</v>
      </c>
      <c r="PZ88" s="768">
        <v>2.08</v>
      </c>
      <c r="QA88" s="768">
        <v>0.31</v>
      </c>
      <c r="QB88" s="768">
        <v>0.31</v>
      </c>
      <c r="QC88" s="768">
        <v>0.32</v>
      </c>
      <c r="QD88" s="768">
        <v>2.02</v>
      </c>
      <c r="QE88" s="768">
        <v>2.1</v>
      </c>
      <c r="QF88" s="768">
        <v>2.1</v>
      </c>
      <c r="QG88" s="768">
        <v>2.11</v>
      </c>
      <c r="QH88" s="768">
        <v>2.2599999999999998</v>
      </c>
      <c r="QI88" s="768">
        <v>2.27</v>
      </c>
      <c r="QJ88" s="768">
        <v>2.27</v>
      </c>
      <c r="QK88" s="768">
        <v>2.25</v>
      </c>
      <c r="QL88" s="768">
        <v>2.25</v>
      </c>
      <c r="QM88" s="768">
        <v>2.17</v>
      </c>
      <c r="QN88" s="768">
        <v>2.17</v>
      </c>
      <c r="QO88" s="768">
        <v>2.1800000000000002</v>
      </c>
      <c r="QP88" s="768">
        <v>1.83</v>
      </c>
      <c r="QQ88" s="768">
        <v>1.84</v>
      </c>
      <c r="QR88" s="768">
        <v>1.84</v>
      </c>
      <c r="QS88" s="768">
        <v>1.85</v>
      </c>
      <c r="QT88" s="768">
        <v>1.86</v>
      </c>
      <c r="QU88" s="768">
        <v>1.86</v>
      </c>
      <c r="QV88" s="768">
        <v>1.88</v>
      </c>
      <c r="QW88" s="768">
        <v>1.53</v>
      </c>
      <c r="QX88" s="768">
        <v>1.54</v>
      </c>
      <c r="QY88" s="768">
        <v>1.54</v>
      </c>
      <c r="QZ88" s="768">
        <v>1.55</v>
      </c>
      <c r="RA88" s="768">
        <v>1.55</v>
      </c>
      <c r="RB88" s="768">
        <v>1.3</v>
      </c>
      <c r="RC88" s="768">
        <v>1.31</v>
      </c>
      <c r="RD88" s="768">
        <v>1.32</v>
      </c>
      <c r="RE88" s="768">
        <v>1.32</v>
      </c>
      <c r="RF88" s="768">
        <v>0.93</v>
      </c>
      <c r="RG88" s="768">
        <v>0.94</v>
      </c>
      <c r="RH88" s="768">
        <v>0.93</v>
      </c>
      <c r="RI88" s="768">
        <v>0.93</v>
      </c>
      <c r="RJ88" s="768">
        <v>0.92</v>
      </c>
      <c r="RK88" s="768">
        <v>0.92</v>
      </c>
      <c r="RL88" s="768">
        <v>0.93</v>
      </c>
      <c r="RM88" s="768">
        <v>0.94</v>
      </c>
      <c r="RN88" s="768">
        <v>1.82</v>
      </c>
      <c r="RO88" s="768">
        <v>1.83</v>
      </c>
      <c r="RP88" s="768">
        <v>1.84</v>
      </c>
      <c r="RQ88" s="768">
        <v>1.84</v>
      </c>
      <c r="RR88" s="768">
        <v>1.86</v>
      </c>
      <c r="RS88" s="768">
        <v>1.86</v>
      </c>
      <c r="RT88" s="768">
        <v>1.87</v>
      </c>
      <c r="RU88" s="768">
        <v>2.04</v>
      </c>
      <c r="RV88" s="768">
        <v>2.04</v>
      </c>
      <c r="RW88" s="768">
        <v>2.04</v>
      </c>
      <c r="RX88" s="768">
        <v>2.04</v>
      </c>
      <c r="RY88" s="768">
        <v>2.08</v>
      </c>
      <c r="RZ88" s="768">
        <v>2.08</v>
      </c>
      <c r="SA88" s="768">
        <v>0.31</v>
      </c>
      <c r="SB88" s="768">
        <v>0.31</v>
      </c>
      <c r="SC88" s="768">
        <v>0.32</v>
      </c>
      <c r="SD88" s="768">
        <v>2.02</v>
      </c>
      <c r="SE88" s="768">
        <v>2.1</v>
      </c>
      <c r="SF88" s="768">
        <v>2.1</v>
      </c>
      <c r="SG88" s="768">
        <v>2.11</v>
      </c>
      <c r="SH88" s="768">
        <v>2.2599999999999998</v>
      </c>
      <c r="SI88" s="769">
        <v>2.27</v>
      </c>
      <c r="SJ88" s="460">
        <f t="shared" si="41"/>
        <v>2.27</v>
      </c>
      <c r="SK88" s="441"/>
      <c r="SL88" s="429"/>
      <c r="SM88" s="429"/>
      <c r="SN88" s="429"/>
    </row>
    <row r="89" spans="1:508" hidden="1" outlineLevel="3" x14ac:dyDescent="0.3">
      <c r="A89" s="429"/>
      <c r="B89" s="438"/>
      <c r="C89" s="647">
        <f t="shared" si="32"/>
        <v>4</v>
      </c>
      <c r="D89" s="460"/>
      <c r="E89" s="518"/>
      <c r="F89" s="518"/>
      <c r="G89" s="460"/>
      <c r="H89" s="668"/>
      <c r="I89" s="669" t="s">
        <v>234</v>
      </c>
      <c r="J89" s="670"/>
      <c r="K89" s="770">
        <v>2.11</v>
      </c>
      <c r="L89" s="771">
        <v>2.12</v>
      </c>
      <c r="M89" s="771">
        <v>2.12</v>
      </c>
      <c r="N89" s="771">
        <v>2.23</v>
      </c>
      <c r="O89" s="771">
        <v>2.23</v>
      </c>
      <c r="P89" s="771">
        <v>2.23</v>
      </c>
      <c r="Q89" s="771">
        <v>2.1</v>
      </c>
      <c r="R89" s="771">
        <v>2.0699999999999998</v>
      </c>
      <c r="S89" s="771">
        <v>2.0699999999999998</v>
      </c>
      <c r="T89" s="771">
        <v>2.08</v>
      </c>
      <c r="U89" s="771">
        <v>2.17</v>
      </c>
      <c r="V89" s="771">
        <v>2.17</v>
      </c>
      <c r="W89" s="771">
        <v>2.17</v>
      </c>
      <c r="X89" s="771">
        <v>2.1800000000000002</v>
      </c>
      <c r="Y89" s="771">
        <v>2.13</v>
      </c>
      <c r="Z89" s="771">
        <v>2.14</v>
      </c>
      <c r="AA89" s="771">
        <v>0.08</v>
      </c>
      <c r="AB89" s="771">
        <v>1.25</v>
      </c>
      <c r="AC89" s="771">
        <v>1.4</v>
      </c>
      <c r="AD89" s="771">
        <v>2</v>
      </c>
      <c r="AE89" s="771">
        <v>2.0099999999999998</v>
      </c>
      <c r="AF89" s="771">
        <v>2</v>
      </c>
      <c r="AG89" s="771">
        <v>2.0099999999999998</v>
      </c>
      <c r="AH89" s="771">
        <v>2.4700000000000002</v>
      </c>
      <c r="AI89" s="771">
        <v>2.4700000000000002</v>
      </c>
      <c r="AJ89" s="771">
        <v>2.48</v>
      </c>
      <c r="AK89" s="771">
        <v>2.48</v>
      </c>
      <c r="AL89" s="771">
        <v>2.48</v>
      </c>
      <c r="AM89" s="771">
        <v>2.4900000000000002</v>
      </c>
      <c r="AN89" s="771">
        <v>2.4900000000000002</v>
      </c>
      <c r="AO89" s="771">
        <v>2.4</v>
      </c>
      <c r="AP89" s="771">
        <v>2.2200000000000002</v>
      </c>
      <c r="AQ89" s="771">
        <v>2.2200000000000002</v>
      </c>
      <c r="AR89" s="771">
        <v>2.25</v>
      </c>
      <c r="AS89" s="771">
        <v>2.25</v>
      </c>
      <c r="AT89" s="771">
        <v>2.25</v>
      </c>
      <c r="AU89" s="771">
        <v>2.25</v>
      </c>
      <c r="AV89" s="771">
        <v>2.19</v>
      </c>
      <c r="AW89" s="771">
        <v>2.02</v>
      </c>
      <c r="AX89" s="771">
        <v>2.02</v>
      </c>
      <c r="AY89" s="771">
        <v>2.02</v>
      </c>
      <c r="AZ89" s="771">
        <v>2.0299999999999998</v>
      </c>
      <c r="BA89" s="771">
        <v>2.0299999999999998</v>
      </c>
      <c r="BB89" s="771">
        <v>2.29</v>
      </c>
      <c r="BC89" s="771">
        <v>2.29</v>
      </c>
      <c r="BD89" s="771">
        <v>2.2999999999999998</v>
      </c>
      <c r="BE89" s="771">
        <v>2.2999999999999998</v>
      </c>
      <c r="BF89" s="771">
        <v>2.09</v>
      </c>
      <c r="BG89" s="771">
        <v>2.1</v>
      </c>
      <c r="BH89" s="771">
        <v>2.1</v>
      </c>
      <c r="BI89" s="771">
        <v>2.1</v>
      </c>
      <c r="BJ89" s="771">
        <v>2.11</v>
      </c>
      <c r="BK89" s="771">
        <v>2.11</v>
      </c>
      <c r="BL89" s="771">
        <v>2.12</v>
      </c>
      <c r="BM89" s="771">
        <v>2.12</v>
      </c>
      <c r="BN89" s="771">
        <v>2.23</v>
      </c>
      <c r="BO89" s="771">
        <v>2.23</v>
      </c>
      <c r="BP89" s="771">
        <v>2.23</v>
      </c>
      <c r="BQ89" s="771">
        <v>2.1</v>
      </c>
      <c r="BR89" s="771">
        <v>2.0699999999999998</v>
      </c>
      <c r="BS89" s="771">
        <v>2.0699999999999998</v>
      </c>
      <c r="BT89" s="771">
        <v>2.08</v>
      </c>
      <c r="BU89" s="771">
        <v>2.17</v>
      </c>
      <c r="BV89" s="771">
        <v>2.17</v>
      </c>
      <c r="BW89" s="771">
        <v>2.17</v>
      </c>
      <c r="BX89" s="771">
        <v>2.1800000000000002</v>
      </c>
      <c r="BY89" s="771">
        <v>2.13</v>
      </c>
      <c r="BZ89" s="771">
        <v>2.14</v>
      </c>
      <c r="CA89" s="771">
        <v>0.08</v>
      </c>
      <c r="CB89" s="771">
        <v>1.25</v>
      </c>
      <c r="CC89" s="771">
        <v>1.4</v>
      </c>
      <c r="CD89" s="771">
        <v>2</v>
      </c>
      <c r="CE89" s="771">
        <v>2.0099999999999998</v>
      </c>
      <c r="CF89" s="771">
        <v>2</v>
      </c>
      <c r="CG89" s="771">
        <v>2.0099999999999998</v>
      </c>
      <c r="CH89" s="771">
        <v>2.4700000000000002</v>
      </c>
      <c r="CI89" s="771">
        <v>2.4700000000000002</v>
      </c>
      <c r="CJ89" s="771">
        <v>2.48</v>
      </c>
      <c r="CK89" s="771">
        <v>2.48</v>
      </c>
      <c r="CL89" s="771">
        <v>2.48</v>
      </c>
      <c r="CM89" s="771">
        <v>2.4900000000000002</v>
      </c>
      <c r="CN89" s="771">
        <v>2.4900000000000002</v>
      </c>
      <c r="CO89" s="771">
        <v>2.4</v>
      </c>
      <c r="CP89" s="771">
        <v>2.2200000000000002</v>
      </c>
      <c r="CQ89" s="771">
        <v>2.2200000000000002</v>
      </c>
      <c r="CR89" s="771">
        <v>2.25</v>
      </c>
      <c r="CS89" s="771">
        <v>2.25</v>
      </c>
      <c r="CT89" s="771">
        <v>2.25</v>
      </c>
      <c r="CU89" s="771">
        <v>2.25</v>
      </c>
      <c r="CV89" s="771">
        <v>2.2400000000000002</v>
      </c>
      <c r="CW89" s="771">
        <v>2.02</v>
      </c>
      <c r="CX89" s="771">
        <v>2.0299999999999998</v>
      </c>
      <c r="CY89" s="771">
        <v>2.0299999999999998</v>
      </c>
      <c r="CZ89" s="771">
        <v>2.04</v>
      </c>
      <c r="DA89" s="771">
        <v>2.04</v>
      </c>
      <c r="DB89" s="771">
        <v>2</v>
      </c>
      <c r="DC89" s="771">
        <v>2</v>
      </c>
      <c r="DD89" s="771">
        <v>2</v>
      </c>
      <c r="DE89" s="771">
        <v>2.0099999999999998</v>
      </c>
      <c r="DF89" s="771">
        <v>1.92</v>
      </c>
      <c r="DG89" s="771">
        <v>1.93</v>
      </c>
      <c r="DH89" s="771">
        <v>1.94</v>
      </c>
      <c r="DI89" s="771">
        <v>1.94</v>
      </c>
      <c r="DJ89" s="771">
        <v>1.93</v>
      </c>
      <c r="DK89" s="771">
        <v>1.92</v>
      </c>
      <c r="DL89" s="771">
        <v>1.94</v>
      </c>
      <c r="DM89" s="771">
        <v>2.23</v>
      </c>
      <c r="DN89" s="771">
        <v>2.09</v>
      </c>
      <c r="DO89" s="771">
        <v>2.09</v>
      </c>
      <c r="DP89" s="771">
        <v>2.11</v>
      </c>
      <c r="DQ89" s="771">
        <v>2.11</v>
      </c>
      <c r="DR89" s="771">
        <v>2.16</v>
      </c>
      <c r="DS89" s="771">
        <v>2.16</v>
      </c>
      <c r="DT89" s="771">
        <v>2.16</v>
      </c>
      <c r="DU89" s="771">
        <v>2.31</v>
      </c>
      <c r="DV89" s="771">
        <v>2.31</v>
      </c>
      <c r="DW89" s="771">
        <v>2.31</v>
      </c>
      <c r="DX89" s="771">
        <v>2.2599999999999998</v>
      </c>
      <c r="DY89" s="771">
        <v>2.1800000000000002</v>
      </c>
      <c r="DZ89" s="771">
        <v>2.1800000000000002</v>
      </c>
      <c r="EA89" s="771">
        <v>1.24</v>
      </c>
      <c r="EB89" s="771">
        <v>1.25</v>
      </c>
      <c r="EC89" s="771">
        <v>1.4</v>
      </c>
      <c r="ED89" s="771">
        <v>2.4300000000000002</v>
      </c>
      <c r="EE89" s="771">
        <v>2.4300000000000002</v>
      </c>
      <c r="EF89" s="771">
        <v>2.46</v>
      </c>
      <c r="EG89" s="771">
        <v>2.46</v>
      </c>
      <c r="EH89" s="771">
        <v>2.63</v>
      </c>
      <c r="EI89" s="771">
        <v>2.63</v>
      </c>
      <c r="EJ89" s="771">
        <v>2.63</v>
      </c>
      <c r="EK89" s="771">
        <v>2.52</v>
      </c>
      <c r="EL89" s="771">
        <v>2.52</v>
      </c>
      <c r="EM89" s="771">
        <v>2.4900000000000002</v>
      </c>
      <c r="EN89" s="771">
        <v>2.4900000000000002</v>
      </c>
      <c r="EO89" s="771">
        <v>2.5</v>
      </c>
      <c r="EP89" s="771">
        <v>2.19</v>
      </c>
      <c r="EQ89" s="771">
        <v>2.2000000000000002</v>
      </c>
      <c r="ER89" s="771">
        <v>2.21</v>
      </c>
      <c r="ES89" s="771">
        <v>2.21</v>
      </c>
      <c r="ET89" s="771">
        <v>2.2200000000000002</v>
      </c>
      <c r="EU89" s="771">
        <v>2.23</v>
      </c>
      <c r="EV89" s="771">
        <v>2.23</v>
      </c>
      <c r="EW89" s="771">
        <v>2.1</v>
      </c>
      <c r="EX89" s="771">
        <v>2.1</v>
      </c>
      <c r="EY89" s="771">
        <v>2.11</v>
      </c>
      <c r="EZ89" s="771">
        <v>2.11</v>
      </c>
      <c r="FA89" s="771">
        <v>2.11</v>
      </c>
      <c r="FB89" s="771">
        <v>1.81</v>
      </c>
      <c r="FC89" s="771">
        <v>1.81</v>
      </c>
      <c r="FD89" s="771">
        <v>1.81</v>
      </c>
      <c r="FE89" s="771">
        <v>1.81</v>
      </c>
      <c r="FF89" s="771">
        <v>1.67</v>
      </c>
      <c r="FG89" s="771">
        <v>1.68</v>
      </c>
      <c r="FH89" s="771">
        <v>1.67</v>
      </c>
      <c r="FI89" s="771">
        <v>1.68</v>
      </c>
      <c r="FJ89" s="771">
        <v>1.77</v>
      </c>
      <c r="FK89" s="771">
        <v>1.77</v>
      </c>
      <c r="FL89" s="771">
        <v>1.78</v>
      </c>
      <c r="FM89" s="771">
        <v>2.09</v>
      </c>
      <c r="FN89" s="771">
        <v>2.19</v>
      </c>
      <c r="FO89" s="771">
        <v>2.19</v>
      </c>
      <c r="FP89" s="771">
        <v>2.21</v>
      </c>
      <c r="FQ89" s="771">
        <v>2.21</v>
      </c>
      <c r="FR89" s="771">
        <v>2.2400000000000002</v>
      </c>
      <c r="FS89" s="771">
        <v>2.25</v>
      </c>
      <c r="FT89" s="771">
        <v>2.25</v>
      </c>
      <c r="FU89" s="771">
        <v>2.29</v>
      </c>
      <c r="FV89" s="771">
        <v>2.29</v>
      </c>
      <c r="FW89" s="771">
        <v>2.2999999999999998</v>
      </c>
      <c r="FX89" s="771">
        <v>2.31</v>
      </c>
      <c r="FY89" s="771">
        <v>2.25</v>
      </c>
      <c r="FZ89" s="771">
        <v>2.2599999999999998</v>
      </c>
      <c r="GA89" s="771">
        <v>1.08</v>
      </c>
      <c r="GB89" s="771">
        <v>1.1100000000000001</v>
      </c>
      <c r="GC89" s="771">
        <v>1.1100000000000001</v>
      </c>
      <c r="GD89" s="771">
        <v>2.4700000000000002</v>
      </c>
      <c r="GE89" s="771">
        <v>2.44</v>
      </c>
      <c r="GF89" s="771">
        <v>2.44</v>
      </c>
      <c r="GG89" s="771">
        <v>2.44</v>
      </c>
      <c r="GH89" s="771">
        <v>2.59</v>
      </c>
      <c r="GI89" s="771">
        <v>2.6</v>
      </c>
      <c r="GJ89" s="771">
        <v>2.6</v>
      </c>
      <c r="GK89" s="771">
        <v>2.52</v>
      </c>
      <c r="GL89" s="771">
        <v>2.52</v>
      </c>
      <c r="GM89" s="771">
        <v>2.4900000000000002</v>
      </c>
      <c r="GN89" s="771">
        <v>2.4900000000000002</v>
      </c>
      <c r="GO89" s="771">
        <v>2.4900000000000002</v>
      </c>
      <c r="GP89" s="771">
        <v>2.19</v>
      </c>
      <c r="GQ89" s="771">
        <v>2.2000000000000002</v>
      </c>
      <c r="GR89" s="771">
        <v>2.21</v>
      </c>
      <c r="GS89" s="771">
        <v>2.21</v>
      </c>
      <c r="GT89" s="771">
        <v>2.2200000000000002</v>
      </c>
      <c r="GU89" s="771">
        <v>2.23</v>
      </c>
      <c r="GV89" s="771">
        <v>2.23</v>
      </c>
      <c r="GW89" s="771">
        <v>2.1</v>
      </c>
      <c r="GX89" s="771">
        <v>2.1</v>
      </c>
      <c r="GY89" s="771">
        <v>2.1</v>
      </c>
      <c r="GZ89" s="771">
        <v>2.11</v>
      </c>
      <c r="HA89" s="771">
        <v>2.11</v>
      </c>
      <c r="HB89" s="771">
        <v>1.79</v>
      </c>
      <c r="HC89" s="771">
        <v>1.8</v>
      </c>
      <c r="HD89" s="771">
        <v>1.8</v>
      </c>
      <c r="HE89" s="771">
        <v>1.81</v>
      </c>
      <c r="HF89" s="771">
        <v>1.65</v>
      </c>
      <c r="HG89" s="771">
        <v>1.66</v>
      </c>
      <c r="HH89" s="771">
        <v>1.67</v>
      </c>
      <c r="HI89" s="771">
        <v>1.67</v>
      </c>
      <c r="HJ89" s="771">
        <v>1.76</v>
      </c>
      <c r="HK89" s="771">
        <v>1.76</v>
      </c>
      <c r="HL89" s="771">
        <v>1.77</v>
      </c>
      <c r="HM89" s="771">
        <v>2.09</v>
      </c>
      <c r="HN89" s="771">
        <v>2.19</v>
      </c>
      <c r="HO89" s="771">
        <v>2.19</v>
      </c>
      <c r="HP89" s="771">
        <v>2.21</v>
      </c>
      <c r="HQ89" s="771">
        <v>2.21</v>
      </c>
      <c r="HR89" s="771">
        <v>2.2400000000000002</v>
      </c>
      <c r="HS89" s="771">
        <v>2.25</v>
      </c>
      <c r="HT89" s="771">
        <v>2.25</v>
      </c>
      <c r="HU89" s="771">
        <v>2.29</v>
      </c>
      <c r="HV89" s="771">
        <v>2.29</v>
      </c>
      <c r="HW89" s="771">
        <v>2.29</v>
      </c>
      <c r="HX89" s="771">
        <v>2.2999999999999998</v>
      </c>
      <c r="HY89" s="771">
        <v>2.25</v>
      </c>
      <c r="HZ89" s="771">
        <v>2.25</v>
      </c>
      <c r="IA89" s="771">
        <v>0.63</v>
      </c>
      <c r="IB89" s="771">
        <v>0.65</v>
      </c>
      <c r="IC89" s="771">
        <v>0.71</v>
      </c>
      <c r="ID89" s="771">
        <v>2.37</v>
      </c>
      <c r="IE89" s="771">
        <v>2.36</v>
      </c>
      <c r="IF89" s="771">
        <v>2.36</v>
      </c>
      <c r="IG89" s="771">
        <v>2.36</v>
      </c>
      <c r="IH89" s="771">
        <v>2.6</v>
      </c>
      <c r="II89" s="771">
        <v>2.6</v>
      </c>
      <c r="IJ89" s="771">
        <v>2.6</v>
      </c>
      <c r="IK89" s="771">
        <v>2.52</v>
      </c>
      <c r="IL89" s="771">
        <v>2.52</v>
      </c>
      <c r="IM89" s="771">
        <v>2.4900000000000002</v>
      </c>
      <c r="IN89" s="771">
        <v>2.4900000000000002</v>
      </c>
      <c r="IO89" s="771">
        <v>2.4900000000000002</v>
      </c>
      <c r="IP89" s="771">
        <v>2.19</v>
      </c>
      <c r="IQ89" s="771">
        <v>2.2000000000000002</v>
      </c>
      <c r="IR89" s="771">
        <v>2.2000000000000002</v>
      </c>
      <c r="IS89" s="771">
        <v>2.21</v>
      </c>
      <c r="IT89" s="771">
        <v>2.2200000000000002</v>
      </c>
      <c r="IU89" s="771">
        <v>2.2200000000000002</v>
      </c>
      <c r="IV89" s="771">
        <v>2.23</v>
      </c>
      <c r="IW89" s="771">
        <v>2.1</v>
      </c>
      <c r="IX89" s="771">
        <v>2.1</v>
      </c>
      <c r="IY89" s="771">
        <v>2.1</v>
      </c>
      <c r="IZ89" s="771">
        <v>2.11</v>
      </c>
      <c r="JA89" s="771">
        <v>2.11</v>
      </c>
      <c r="JB89" s="771">
        <v>1.79</v>
      </c>
      <c r="JC89" s="771">
        <v>1.8</v>
      </c>
      <c r="JD89" s="771">
        <v>1.8</v>
      </c>
      <c r="JE89" s="771">
        <v>1.8</v>
      </c>
      <c r="JF89" s="771">
        <v>1.65</v>
      </c>
      <c r="JG89" s="771">
        <v>1.66</v>
      </c>
      <c r="JH89" s="771">
        <v>1.67</v>
      </c>
      <c r="JI89" s="771">
        <v>1.67</v>
      </c>
      <c r="JJ89" s="771">
        <v>1.75</v>
      </c>
      <c r="JK89" s="771">
        <v>1.75</v>
      </c>
      <c r="JL89" s="771">
        <v>1.76</v>
      </c>
      <c r="JM89" s="771">
        <v>2.09</v>
      </c>
      <c r="JN89" s="771">
        <v>2.1800000000000002</v>
      </c>
      <c r="JO89" s="771">
        <v>2.2000000000000002</v>
      </c>
      <c r="JP89" s="771">
        <v>2.2000000000000002</v>
      </c>
      <c r="JQ89" s="771">
        <v>2.2000000000000002</v>
      </c>
      <c r="JR89" s="771">
        <v>2.25</v>
      </c>
      <c r="JS89" s="771">
        <v>2.25</v>
      </c>
      <c r="JT89" s="771">
        <v>2.25</v>
      </c>
      <c r="JU89" s="771">
        <v>2.29</v>
      </c>
      <c r="JV89" s="771">
        <v>2.29</v>
      </c>
      <c r="JW89" s="771">
        <v>2.29</v>
      </c>
      <c r="JX89" s="771">
        <v>2.2999999999999998</v>
      </c>
      <c r="JY89" s="771">
        <v>2.2599999999999998</v>
      </c>
      <c r="JZ89" s="771">
        <v>2.25</v>
      </c>
      <c r="KA89" s="771">
        <v>0.43</v>
      </c>
      <c r="KB89" s="771">
        <v>0.46</v>
      </c>
      <c r="KC89" s="771">
        <v>0.48</v>
      </c>
      <c r="KD89" s="771">
        <v>2.2200000000000002</v>
      </c>
      <c r="KE89" s="771">
        <v>2.25</v>
      </c>
      <c r="KF89" s="771">
        <v>2.25</v>
      </c>
      <c r="KG89" s="771">
        <v>2.2599999999999998</v>
      </c>
      <c r="KH89" s="771">
        <v>2.6</v>
      </c>
      <c r="KI89" s="771">
        <v>2.61</v>
      </c>
      <c r="KJ89" s="771">
        <v>2.61</v>
      </c>
      <c r="KK89" s="771">
        <v>2.52</v>
      </c>
      <c r="KL89" s="771">
        <v>2.52</v>
      </c>
      <c r="KM89" s="771">
        <v>2.4900000000000002</v>
      </c>
      <c r="KN89" s="771">
        <v>2.4900000000000002</v>
      </c>
      <c r="KO89" s="771">
        <v>2.4900000000000002</v>
      </c>
      <c r="KP89" s="771">
        <v>2.1800000000000002</v>
      </c>
      <c r="KQ89" s="771">
        <v>2.19</v>
      </c>
      <c r="KR89" s="771">
        <v>2.2000000000000002</v>
      </c>
      <c r="KS89" s="771">
        <v>2.2000000000000002</v>
      </c>
      <c r="KT89" s="771">
        <v>2.21</v>
      </c>
      <c r="KU89" s="771">
        <v>2.2200000000000002</v>
      </c>
      <c r="KV89" s="771">
        <v>2.2200000000000002</v>
      </c>
      <c r="KW89" s="771">
        <v>2.09</v>
      </c>
      <c r="KX89" s="771">
        <v>2.1</v>
      </c>
      <c r="KY89" s="771">
        <v>2.1</v>
      </c>
      <c r="KZ89" s="771">
        <v>2.1</v>
      </c>
      <c r="LA89" s="771">
        <v>2.11</v>
      </c>
      <c r="LB89" s="771">
        <v>1.78</v>
      </c>
      <c r="LC89" s="771">
        <v>1.8</v>
      </c>
      <c r="LD89" s="771">
        <v>1.8</v>
      </c>
      <c r="LE89" s="771">
        <v>1.8</v>
      </c>
      <c r="LF89" s="771">
        <v>1.65</v>
      </c>
      <c r="LG89" s="771">
        <v>1.65</v>
      </c>
      <c r="LH89" s="771">
        <v>1.67</v>
      </c>
      <c r="LI89" s="771">
        <v>1.66</v>
      </c>
      <c r="LJ89" s="771">
        <v>1.75</v>
      </c>
      <c r="LK89" s="771">
        <v>1.76</v>
      </c>
      <c r="LL89" s="771">
        <v>1.76</v>
      </c>
      <c r="LM89" s="771">
        <v>2.09</v>
      </c>
      <c r="LN89" s="771">
        <v>2.19</v>
      </c>
      <c r="LO89" s="771">
        <v>2.19</v>
      </c>
      <c r="LP89" s="771">
        <v>2.21</v>
      </c>
      <c r="LQ89" s="771">
        <v>2.21</v>
      </c>
      <c r="LR89" s="771">
        <v>2.2400000000000002</v>
      </c>
      <c r="LS89" s="771">
        <v>2.2400000000000002</v>
      </c>
      <c r="LT89" s="771">
        <v>2.25</v>
      </c>
      <c r="LU89" s="771">
        <v>2.29</v>
      </c>
      <c r="LV89" s="771">
        <v>2.29</v>
      </c>
      <c r="LW89" s="771">
        <v>2.29</v>
      </c>
      <c r="LX89" s="771">
        <v>2.29</v>
      </c>
      <c r="LY89" s="771">
        <v>2.2599999999999998</v>
      </c>
      <c r="LZ89" s="771">
        <v>2.25</v>
      </c>
      <c r="MA89" s="771">
        <v>1.1000000000000001</v>
      </c>
      <c r="MB89" s="771">
        <v>1.1100000000000001</v>
      </c>
      <c r="MC89" s="771">
        <v>1.1200000000000001</v>
      </c>
      <c r="MD89" s="771">
        <v>2.46</v>
      </c>
      <c r="ME89" s="771">
        <v>2.4300000000000002</v>
      </c>
      <c r="MF89" s="771">
        <v>2.4300000000000002</v>
      </c>
      <c r="MG89" s="771">
        <v>2.44</v>
      </c>
      <c r="MH89" s="771">
        <v>2.58</v>
      </c>
      <c r="MI89" s="771">
        <v>2.58</v>
      </c>
      <c r="MJ89" s="771">
        <v>2.59</v>
      </c>
      <c r="MK89" s="771">
        <v>2.56</v>
      </c>
      <c r="ML89" s="771">
        <v>2.57</v>
      </c>
      <c r="MM89" s="771">
        <v>2.48</v>
      </c>
      <c r="MN89" s="771">
        <v>2.48</v>
      </c>
      <c r="MO89" s="771">
        <v>2.4900000000000002</v>
      </c>
      <c r="MP89" s="771">
        <v>2.17</v>
      </c>
      <c r="MQ89" s="771">
        <v>2.1800000000000002</v>
      </c>
      <c r="MR89" s="771">
        <v>2.1800000000000002</v>
      </c>
      <c r="MS89" s="771">
        <v>2.19</v>
      </c>
      <c r="MT89" s="771">
        <v>2.2000000000000002</v>
      </c>
      <c r="MU89" s="771">
        <v>2.2000000000000002</v>
      </c>
      <c r="MV89" s="771">
        <v>2.21</v>
      </c>
      <c r="MW89" s="771">
        <v>2.09</v>
      </c>
      <c r="MX89" s="771">
        <v>2.09</v>
      </c>
      <c r="MY89" s="771">
        <v>2.09</v>
      </c>
      <c r="MZ89" s="771">
        <v>2.1</v>
      </c>
      <c r="NA89" s="771">
        <v>2.1</v>
      </c>
      <c r="NB89" s="771">
        <v>1.77</v>
      </c>
      <c r="NC89" s="771">
        <v>1.77</v>
      </c>
      <c r="ND89" s="771">
        <v>1.79</v>
      </c>
      <c r="NE89" s="771">
        <v>1.8</v>
      </c>
      <c r="NF89" s="771">
        <v>1.65</v>
      </c>
      <c r="NG89" s="771">
        <v>1.65</v>
      </c>
      <c r="NH89" s="771">
        <v>1.65</v>
      </c>
      <c r="NI89" s="771">
        <v>1.65</v>
      </c>
      <c r="NJ89" s="771">
        <v>1.74</v>
      </c>
      <c r="NK89" s="771">
        <v>1.74</v>
      </c>
      <c r="NL89" s="771">
        <v>1.74</v>
      </c>
      <c r="NM89" s="771">
        <v>1.75</v>
      </c>
      <c r="NN89" s="771">
        <v>2.19</v>
      </c>
      <c r="NO89" s="771">
        <v>2.19</v>
      </c>
      <c r="NP89" s="771">
        <v>2.21</v>
      </c>
      <c r="NQ89" s="771">
        <v>2.21</v>
      </c>
      <c r="NR89" s="771">
        <v>2.2400000000000002</v>
      </c>
      <c r="NS89" s="771">
        <v>2.2400000000000002</v>
      </c>
      <c r="NT89" s="771">
        <v>2.25</v>
      </c>
      <c r="NU89" s="771">
        <v>2.29</v>
      </c>
      <c r="NV89" s="771">
        <v>2.29</v>
      </c>
      <c r="NW89" s="771">
        <v>2.29</v>
      </c>
      <c r="NX89" s="771">
        <v>2.29</v>
      </c>
      <c r="NY89" s="771">
        <v>2.2599999999999998</v>
      </c>
      <c r="NZ89" s="771">
        <v>2.25</v>
      </c>
      <c r="OA89" s="771">
        <v>1.1000000000000001</v>
      </c>
      <c r="OB89" s="771">
        <v>1.1100000000000001</v>
      </c>
      <c r="OC89" s="771">
        <v>1.1200000000000001</v>
      </c>
      <c r="OD89" s="771">
        <v>2.46</v>
      </c>
      <c r="OE89" s="771">
        <v>2.4300000000000002</v>
      </c>
      <c r="OF89" s="771">
        <v>2.4300000000000002</v>
      </c>
      <c r="OG89" s="771">
        <v>2.44</v>
      </c>
      <c r="OH89" s="771">
        <v>2.58</v>
      </c>
      <c r="OI89" s="771">
        <v>2.58</v>
      </c>
      <c r="OJ89" s="771">
        <v>2.59</v>
      </c>
      <c r="OK89" s="771">
        <v>2.56</v>
      </c>
      <c r="OL89" s="771">
        <v>2.57</v>
      </c>
      <c r="OM89" s="771">
        <v>2.48</v>
      </c>
      <c r="ON89" s="771">
        <v>2.48</v>
      </c>
      <c r="OO89" s="771">
        <v>2.4900000000000002</v>
      </c>
      <c r="OP89" s="771">
        <v>2.17</v>
      </c>
      <c r="OQ89" s="771">
        <v>2.1800000000000002</v>
      </c>
      <c r="OR89" s="771">
        <v>2.1800000000000002</v>
      </c>
      <c r="OS89" s="771">
        <v>2.19</v>
      </c>
      <c r="OT89" s="771">
        <v>2.2000000000000002</v>
      </c>
      <c r="OU89" s="771">
        <v>2.2000000000000002</v>
      </c>
      <c r="OV89" s="771">
        <v>2.21</v>
      </c>
      <c r="OW89" s="771">
        <v>2.09</v>
      </c>
      <c r="OX89" s="771">
        <v>2.09</v>
      </c>
      <c r="OY89" s="771">
        <v>2.09</v>
      </c>
      <c r="OZ89" s="771">
        <v>2.1</v>
      </c>
      <c r="PA89" s="771">
        <v>2.1</v>
      </c>
      <c r="PB89" s="771">
        <v>1.77</v>
      </c>
      <c r="PC89" s="771">
        <v>1.77</v>
      </c>
      <c r="PD89" s="771">
        <v>1.79</v>
      </c>
      <c r="PE89" s="771">
        <v>1.8</v>
      </c>
      <c r="PF89" s="771">
        <v>1.65</v>
      </c>
      <c r="PG89" s="771">
        <v>1.65</v>
      </c>
      <c r="PH89" s="771">
        <v>1.65</v>
      </c>
      <c r="PI89" s="771">
        <v>1.65</v>
      </c>
      <c r="PJ89" s="771">
        <v>1.74</v>
      </c>
      <c r="PK89" s="771">
        <v>1.74</v>
      </c>
      <c r="PL89" s="771">
        <v>1.74</v>
      </c>
      <c r="PM89" s="771">
        <v>1.75</v>
      </c>
      <c r="PN89" s="771">
        <v>2.19</v>
      </c>
      <c r="PO89" s="771">
        <v>2.19</v>
      </c>
      <c r="PP89" s="771">
        <v>2.21</v>
      </c>
      <c r="PQ89" s="771">
        <v>2.21</v>
      </c>
      <c r="PR89" s="771">
        <v>2.2400000000000002</v>
      </c>
      <c r="PS89" s="771">
        <v>2.2400000000000002</v>
      </c>
      <c r="PT89" s="771">
        <v>2.25</v>
      </c>
      <c r="PU89" s="771">
        <v>2.29</v>
      </c>
      <c r="PV89" s="771">
        <v>2.29</v>
      </c>
      <c r="PW89" s="771">
        <v>2.29</v>
      </c>
      <c r="PX89" s="771">
        <v>2.29</v>
      </c>
      <c r="PY89" s="771">
        <v>2.2599999999999998</v>
      </c>
      <c r="PZ89" s="771">
        <v>2.25</v>
      </c>
      <c r="QA89" s="771">
        <v>1.1000000000000001</v>
      </c>
      <c r="QB89" s="771">
        <v>1.1100000000000001</v>
      </c>
      <c r="QC89" s="771">
        <v>1.1200000000000001</v>
      </c>
      <c r="QD89" s="771">
        <v>2.46</v>
      </c>
      <c r="QE89" s="771">
        <v>2.4300000000000002</v>
      </c>
      <c r="QF89" s="771">
        <v>2.4300000000000002</v>
      </c>
      <c r="QG89" s="771">
        <v>2.44</v>
      </c>
      <c r="QH89" s="771">
        <v>2.58</v>
      </c>
      <c r="QI89" s="771">
        <v>2.58</v>
      </c>
      <c r="QJ89" s="771">
        <v>2.59</v>
      </c>
      <c r="QK89" s="771">
        <v>2.56</v>
      </c>
      <c r="QL89" s="771">
        <v>2.57</v>
      </c>
      <c r="QM89" s="771">
        <v>2.48</v>
      </c>
      <c r="QN89" s="771">
        <v>2.48</v>
      </c>
      <c r="QO89" s="771">
        <v>2.4900000000000002</v>
      </c>
      <c r="QP89" s="771">
        <v>2.17</v>
      </c>
      <c r="QQ89" s="771">
        <v>2.1800000000000002</v>
      </c>
      <c r="QR89" s="771">
        <v>2.1800000000000002</v>
      </c>
      <c r="QS89" s="771">
        <v>2.19</v>
      </c>
      <c r="QT89" s="771">
        <v>2.2000000000000002</v>
      </c>
      <c r="QU89" s="771">
        <v>2.2000000000000002</v>
      </c>
      <c r="QV89" s="771">
        <v>2.21</v>
      </c>
      <c r="QW89" s="771">
        <v>2.09</v>
      </c>
      <c r="QX89" s="771">
        <v>2.09</v>
      </c>
      <c r="QY89" s="771">
        <v>2.09</v>
      </c>
      <c r="QZ89" s="771">
        <v>2.1</v>
      </c>
      <c r="RA89" s="771">
        <v>2.1</v>
      </c>
      <c r="RB89" s="771">
        <v>1.77</v>
      </c>
      <c r="RC89" s="771">
        <v>1.77</v>
      </c>
      <c r="RD89" s="771">
        <v>1.79</v>
      </c>
      <c r="RE89" s="771">
        <v>1.8</v>
      </c>
      <c r="RF89" s="771">
        <v>1.65</v>
      </c>
      <c r="RG89" s="771">
        <v>1.65</v>
      </c>
      <c r="RH89" s="771">
        <v>1.65</v>
      </c>
      <c r="RI89" s="771">
        <v>1.65</v>
      </c>
      <c r="RJ89" s="771">
        <v>1.74</v>
      </c>
      <c r="RK89" s="771">
        <v>1.74</v>
      </c>
      <c r="RL89" s="771">
        <v>1.74</v>
      </c>
      <c r="RM89" s="771">
        <v>1.75</v>
      </c>
      <c r="RN89" s="771">
        <v>2.19</v>
      </c>
      <c r="RO89" s="771">
        <v>2.19</v>
      </c>
      <c r="RP89" s="771">
        <v>2.21</v>
      </c>
      <c r="RQ89" s="771">
        <v>2.21</v>
      </c>
      <c r="RR89" s="771">
        <v>2.2400000000000002</v>
      </c>
      <c r="RS89" s="771">
        <v>2.2400000000000002</v>
      </c>
      <c r="RT89" s="771">
        <v>2.25</v>
      </c>
      <c r="RU89" s="771">
        <v>2.29</v>
      </c>
      <c r="RV89" s="771">
        <v>2.29</v>
      </c>
      <c r="RW89" s="771">
        <v>2.29</v>
      </c>
      <c r="RX89" s="771">
        <v>2.29</v>
      </c>
      <c r="RY89" s="771">
        <v>2.2599999999999998</v>
      </c>
      <c r="RZ89" s="771">
        <v>2.25</v>
      </c>
      <c r="SA89" s="771">
        <v>1.1000000000000001</v>
      </c>
      <c r="SB89" s="771">
        <v>1.1100000000000001</v>
      </c>
      <c r="SC89" s="771">
        <v>1.1200000000000001</v>
      </c>
      <c r="SD89" s="771">
        <v>2.46</v>
      </c>
      <c r="SE89" s="771">
        <v>2.4300000000000002</v>
      </c>
      <c r="SF89" s="771">
        <v>2.4300000000000002</v>
      </c>
      <c r="SG89" s="771">
        <v>2.44</v>
      </c>
      <c r="SH89" s="771">
        <v>2.58</v>
      </c>
      <c r="SI89" s="772">
        <v>2.58</v>
      </c>
      <c r="SJ89" s="460">
        <f t="shared" si="41"/>
        <v>2.58</v>
      </c>
      <c r="SK89" s="441"/>
      <c r="SL89" s="429"/>
      <c r="SM89" s="429"/>
      <c r="SN89" s="429"/>
    </row>
    <row r="90" spans="1:508" outlineLevel="2" collapsed="1" x14ac:dyDescent="0.3">
      <c r="A90" s="429"/>
      <c r="B90" s="438"/>
      <c r="C90" s="647">
        <f>INT($C$40)+2</f>
        <v>3</v>
      </c>
      <c r="D90" s="460"/>
      <c r="E90" s="518"/>
      <c r="F90" s="518"/>
      <c r="G90" s="460"/>
      <c r="H90" s="465" t="s">
        <v>1023</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hidden="1" outlineLevel="3" x14ac:dyDescent="0.3">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hidden="1" outlineLevel="3" x14ac:dyDescent="0.3">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collapsed="1" x14ac:dyDescent="0.3">
      <c r="A93" s="429"/>
      <c r="B93" s="438"/>
      <c r="C93" s="647">
        <f t="shared" ref="C93" si="45">INT($C$40)+2</f>
        <v>3</v>
      </c>
      <c r="D93" s="460"/>
      <c r="E93" s="518"/>
      <c r="F93" s="518"/>
      <c r="G93" s="460"/>
      <c r="H93" s="465" t="s">
        <v>1024</v>
      </c>
      <c r="I93" s="481" t="s">
        <v>844</v>
      </c>
      <c r="J93" s="481">
        <f t="shared" ref="J93" si="46">J90+1</f>
        <v>11</v>
      </c>
      <c r="K93" s="764">
        <v>1.71</v>
      </c>
      <c r="L93" s="765">
        <v>1.72</v>
      </c>
      <c r="M93" s="765">
        <v>1.73</v>
      </c>
      <c r="N93" s="765">
        <v>2.1</v>
      </c>
      <c r="O93" s="765">
        <v>2.12</v>
      </c>
      <c r="P93" s="765">
        <v>2.12</v>
      </c>
      <c r="Q93" s="765">
        <v>2.11</v>
      </c>
      <c r="R93" s="765">
        <v>2.02</v>
      </c>
      <c r="S93" s="765">
        <v>2.02</v>
      </c>
      <c r="T93" s="765">
        <v>2.02</v>
      </c>
      <c r="U93" s="765">
        <v>2.13</v>
      </c>
      <c r="V93" s="765">
        <v>2.13</v>
      </c>
      <c r="W93" s="765">
        <v>2.13</v>
      </c>
      <c r="X93" s="765">
        <v>2.13</v>
      </c>
      <c r="Y93" s="765">
        <v>2.12</v>
      </c>
      <c r="Z93" s="765">
        <v>2.12</v>
      </c>
      <c r="AA93" s="765">
        <v>0.25</v>
      </c>
      <c r="AB93" s="765">
        <v>0.25</v>
      </c>
      <c r="AC93" s="765">
        <v>0</v>
      </c>
      <c r="AD93" s="765">
        <v>1.45</v>
      </c>
      <c r="AE93" s="765">
        <v>1.46</v>
      </c>
      <c r="AF93" s="765">
        <v>1.46</v>
      </c>
      <c r="AG93" s="765">
        <v>1.46</v>
      </c>
      <c r="AH93" s="765">
        <v>2.41</v>
      </c>
      <c r="AI93" s="765">
        <v>2.42</v>
      </c>
      <c r="AJ93" s="765">
        <v>2.42</v>
      </c>
      <c r="AK93" s="765">
        <v>2.42</v>
      </c>
      <c r="AL93" s="765">
        <v>2.4300000000000002</v>
      </c>
      <c r="AM93" s="765">
        <v>2.4300000000000002</v>
      </c>
      <c r="AN93" s="765">
        <v>2.44</v>
      </c>
      <c r="AO93" s="765">
        <v>2.44</v>
      </c>
      <c r="AP93" s="765">
        <v>2.0100000000000002</v>
      </c>
      <c r="AQ93" s="765">
        <v>2.0100000000000002</v>
      </c>
      <c r="AR93" s="765">
        <v>2.0900000000000003</v>
      </c>
      <c r="AS93" s="765">
        <v>2.09</v>
      </c>
      <c r="AT93" s="765">
        <v>2.1</v>
      </c>
      <c r="AU93" s="765">
        <v>2.1</v>
      </c>
      <c r="AV93" s="765">
        <v>2.11</v>
      </c>
      <c r="AW93" s="765">
        <v>2.0299999999999998</v>
      </c>
      <c r="AX93" s="765">
        <v>2.0499999999999998</v>
      </c>
      <c r="AY93" s="765">
        <v>2.04</v>
      </c>
      <c r="AZ93" s="765">
        <v>2.0499999999999998</v>
      </c>
      <c r="BA93" s="765">
        <v>2.02</v>
      </c>
      <c r="BB93" s="765">
        <v>1.78</v>
      </c>
      <c r="BC93" s="765">
        <v>1.79</v>
      </c>
      <c r="BD93" s="765">
        <v>1.8099999999999998</v>
      </c>
      <c r="BE93" s="765">
        <v>1.8299999999999998</v>
      </c>
      <c r="BF93" s="765">
        <v>1.64</v>
      </c>
      <c r="BG93" s="765">
        <v>1.64</v>
      </c>
      <c r="BH93" s="765">
        <v>1.67</v>
      </c>
      <c r="BI93" s="765">
        <v>1.68</v>
      </c>
      <c r="BJ93" s="765">
        <v>1.69</v>
      </c>
      <c r="BK93" s="765">
        <v>1.71</v>
      </c>
      <c r="BL93" s="765">
        <v>1.72</v>
      </c>
      <c r="BM93" s="765">
        <v>1.73</v>
      </c>
      <c r="BN93" s="765">
        <v>2.1</v>
      </c>
      <c r="BO93" s="765">
        <v>2.12</v>
      </c>
      <c r="BP93" s="765">
        <v>2.12</v>
      </c>
      <c r="BQ93" s="765">
        <v>2.11</v>
      </c>
      <c r="BR93" s="765">
        <v>2.02</v>
      </c>
      <c r="BS93" s="765">
        <v>2.02</v>
      </c>
      <c r="BT93" s="765">
        <v>2.02</v>
      </c>
      <c r="BU93" s="765">
        <v>2.13</v>
      </c>
      <c r="BV93" s="765">
        <v>2.13</v>
      </c>
      <c r="BW93" s="765">
        <v>2.13</v>
      </c>
      <c r="BX93" s="765">
        <v>2.13</v>
      </c>
      <c r="BY93" s="765">
        <v>2.12</v>
      </c>
      <c r="BZ93" s="765">
        <v>2.12</v>
      </c>
      <c r="CA93" s="765">
        <v>0.25</v>
      </c>
      <c r="CB93" s="765">
        <v>0.25</v>
      </c>
      <c r="CC93" s="765">
        <v>0</v>
      </c>
      <c r="CD93" s="765">
        <v>1.45</v>
      </c>
      <c r="CE93" s="765">
        <v>1.46</v>
      </c>
      <c r="CF93" s="765">
        <v>1.46</v>
      </c>
      <c r="CG93" s="765">
        <v>1.46</v>
      </c>
      <c r="CH93" s="765">
        <v>2.41</v>
      </c>
      <c r="CI93" s="765">
        <v>2.42</v>
      </c>
      <c r="CJ93" s="765">
        <v>2.42</v>
      </c>
      <c r="CK93" s="765">
        <v>2.42</v>
      </c>
      <c r="CL93" s="765">
        <v>2.4300000000000002</v>
      </c>
      <c r="CM93" s="765">
        <v>2.4300000000000002</v>
      </c>
      <c r="CN93" s="765">
        <v>2.44</v>
      </c>
      <c r="CO93" s="765">
        <v>2.44</v>
      </c>
      <c r="CP93" s="765">
        <v>2.0100000000000002</v>
      </c>
      <c r="CQ93" s="765">
        <v>2.0100000000000002</v>
      </c>
      <c r="CR93" s="765">
        <v>2.0900000000000003</v>
      </c>
      <c r="CS93" s="765">
        <v>2.09</v>
      </c>
      <c r="CT93" s="765">
        <v>2.1</v>
      </c>
      <c r="CU93" s="765">
        <v>2.1</v>
      </c>
      <c r="CV93" s="765">
        <v>2.11</v>
      </c>
      <c r="CW93" s="765">
        <v>2.0299999999999998</v>
      </c>
      <c r="CX93" s="765">
        <v>2.0499999999999998</v>
      </c>
      <c r="CY93" s="765">
        <v>2.04</v>
      </c>
      <c r="CZ93" s="765">
        <v>2.0499999999999998</v>
      </c>
      <c r="DA93" s="765">
        <v>2.06</v>
      </c>
      <c r="DB93" s="765">
        <v>1.99</v>
      </c>
      <c r="DC93" s="765">
        <v>1.99</v>
      </c>
      <c r="DD93" s="765">
        <v>2.0099999999999998</v>
      </c>
      <c r="DE93" s="765">
        <v>2.0099999999999998</v>
      </c>
      <c r="DF93" s="765">
        <v>1.88</v>
      </c>
      <c r="DG93" s="765">
        <v>1.88</v>
      </c>
      <c r="DH93" s="765">
        <v>1.89</v>
      </c>
      <c r="DI93" s="765">
        <v>1.89</v>
      </c>
      <c r="DJ93" s="765">
        <v>1.85</v>
      </c>
      <c r="DK93" s="765">
        <v>1.85</v>
      </c>
      <c r="DL93" s="765">
        <v>1.86</v>
      </c>
      <c r="DM93" s="765">
        <v>1.87</v>
      </c>
      <c r="DN93" s="765">
        <v>1.91</v>
      </c>
      <c r="DO93" s="765">
        <v>1.93</v>
      </c>
      <c r="DP93" s="765">
        <v>1.94</v>
      </c>
      <c r="DQ93" s="765">
        <v>1.99</v>
      </c>
      <c r="DR93" s="765">
        <v>2.02</v>
      </c>
      <c r="DS93" s="765">
        <v>2.02</v>
      </c>
      <c r="DT93" s="765">
        <v>2.0299999999999998</v>
      </c>
      <c r="DU93" s="765">
        <v>2.17</v>
      </c>
      <c r="DV93" s="765">
        <v>2.17</v>
      </c>
      <c r="DW93" s="765">
        <v>2.17</v>
      </c>
      <c r="DX93" s="765">
        <v>2.17</v>
      </c>
      <c r="DY93" s="765">
        <v>2.14</v>
      </c>
      <c r="DZ93" s="765">
        <v>2.14</v>
      </c>
      <c r="EA93" s="765">
        <v>0.56000000000000005</v>
      </c>
      <c r="EB93" s="765">
        <v>0.56999999999999995</v>
      </c>
      <c r="EC93" s="765">
        <v>0</v>
      </c>
      <c r="ED93" s="765">
        <v>1.46</v>
      </c>
      <c r="EE93" s="765">
        <v>1.47</v>
      </c>
      <c r="EF93" s="765">
        <v>1.47</v>
      </c>
      <c r="EG93" s="765">
        <v>1.47</v>
      </c>
      <c r="EH93" s="765">
        <v>2.4500000000000002</v>
      </c>
      <c r="EI93" s="765">
        <v>2.4500000000000002</v>
      </c>
      <c r="EJ93" s="765">
        <v>2.46</v>
      </c>
      <c r="EK93" s="765">
        <v>2.46</v>
      </c>
      <c r="EL93" s="765">
        <v>2.4700000000000002</v>
      </c>
      <c r="EM93" s="765">
        <v>2.4700000000000002</v>
      </c>
      <c r="EN93" s="765">
        <v>2.4700000000000002</v>
      </c>
      <c r="EO93" s="765">
        <v>2.4900000000000002</v>
      </c>
      <c r="EP93" s="765">
        <v>2.0900000000000003</v>
      </c>
      <c r="EQ93" s="765">
        <v>2.0900000000000003</v>
      </c>
      <c r="ER93" s="765">
        <v>2.1500000000000004</v>
      </c>
      <c r="ES93" s="765">
        <v>2.1599999999999997</v>
      </c>
      <c r="ET93" s="765">
        <v>2.1700000000000004</v>
      </c>
      <c r="EU93" s="765">
        <v>2.17</v>
      </c>
      <c r="EV93" s="765">
        <v>2.1799999999999997</v>
      </c>
      <c r="EW93" s="765">
        <v>2.0699999999999998</v>
      </c>
      <c r="EX93" s="765">
        <v>2.0799999999999996</v>
      </c>
      <c r="EY93" s="765">
        <v>2.08</v>
      </c>
      <c r="EZ93" s="765">
        <v>2.08</v>
      </c>
      <c r="FA93" s="765">
        <v>2.0900000000000003</v>
      </c>
      <c r="FB93" s="765">
        <v>1.67</v>
      </c>
      <c r="FC93" s="765">
        <v>1.68</v>
      </c>
      <c r="FD93" s="765">
        <v>1.69</v>
      </c>
      <c r="FE93" s="765">
        <v>1.69</v>
      </c>
      <c r="FF93" s="765">
        <v>1.39</v>
      </c>
      <c r="FG93" s="765">
        <v>1.39</v>
      </c>
      <c r="FH93" s="765">
        <v>1.4</v>
      </c>
      <c r="FI93" s="765">
        <v>1.41</v>
      </c>
      <c r="FJ93" s="765">
        <v>1.37</v>
      </c>
      <c r="FK93" s="765">
        <v>1.37</v>
      </c>
      <c r="FL93" s="765">
        <v>1.37</v>
      </c>
      <c r="FM93" s="765">
        <v>1.39</v>
      </c>
      <c r="FN93" s="765">
        <v>1.86</v>
      </c>
      <c r="FO93" s="765">
        <v>1.89</v>
      </c>
      <c r="FP93" s="765">
        <v>1.9</v>
      </c>
      <c r="FQ93" s="765">
        <v>1.9</v>
      </c>
      <c r="FR93" s="765">
        <v>2.15</v>
      </c>
      <c r="FS93" s="765">
        <v>2.15</v>
      </c>
      <c r="FT93" s="765">
        <v>2.15</v>
      </c>
      <c r="FU93" s="765">
        <v>2.2000000000000002</v>
      </c>
      <c r="FV93" s="765">
        <v>2.2000000000000002</v>
      </c>
      <c r="FW93" s="765">
        <v>2.2000000000000002</v>
      </c>
      <c r="FX93" s="765">
        <v>2.21</v>
      </c>
      <c r="FY93" s="765">
        <v>2.19</v>
      </c>
      <c r="FZ93" s="765">
        <v>2.19</v>
      </c>
      <c r="GA93" s="765">
        <v>0.44</v>
      </c>
      <c r="GB93" s="765">
        <v>0.44</v>
      </c>
      <c r="GC93" s="765">
        <v>0.45</v>
      </c>
      <c r="GD93" s="765">
        <v>2.14</v>
      </c>
      <c r="GE93" s="765">
        <v>2.2599999999999998</v>
      </c>
      <c r="GF93" s="765">
        <v>1.69</v>
      </c>
      <c r="GG93" s="765">
        <v>1.69</v>
      </c>
      <c r="GH93" s="765">
        <v>2.4500000000000002</v>
      </c>
      <c r="GI93" s="765">
        <v>2.4500000000000002</v>
      </c>
      <c r="GJ93" s="765">
        <v>2.4500000000000002</v>
      </c>
      <c r="GK93" s="765">
        <v>2.46</v>
      </c>
      <c r="GL93" s="765">
        <v>2.46</v>
      </c>
      <c r="GM93" s="765">
        <v>2.46</v>
      </c>
      <c r="GN93" s="765">
        <v>2.46</v>
      </c>
      <c r="GO93" s="765">
        <v>2.4700000000000002</v>
      </c>
      <c r="GP93" s="765">
        <v>2.08</v>
      </c>
      <c r="GQ93" s="765">
        <v>2.08</v>
      </c>
      <c r="GR93" s="765">
        <v>2.16</v>
      </c>
      <c r="GS93" s="765">
        <v>2.17</v>
      </c>
      <c r="GT93" s="765">
        <v>2.1700000000000004</v>
      </c>
      <c r="GU93" s="765">
        <v>2.17</v>
      </c>
      <c r="GV93" s="765">
        <v>2.19</v>
      </c>
      <c r="GW93" s="765">
        <v>2.0699999999999998</v>
      </c>
      <c r="GX93" s="765">
        <v>2.0799999999999996</v>
      </c>
      <c r="GY93" s="765">
        <v>2.0699999999999998</v>
      </c>
      <c r="GZ93" s="765">
        <v>2.08</v>
      </c>
      <c r="HA93" s="765">
        <v>2.0900000000000003</v>
      </c>
      <c r="HB93" s="765">
        <v>1.66</v>
      </c>
      <c r="HC93" s="765">
        <v>1.67</v>
      </c>
      <c r="HD93" s="765">
        <v>1.69</v>
      </c>
      <c r="HE93" s="765">
        <v>1.69</v>
      </c>
      <c r="HF93" s="765">
        <v>1.39</v>
      </c>
      <c r="HG93" s="765">
        <v>1.39</v>
      </c>
      <c r="HH93" s="765">
        <v>1.4</v>
      </c>
      <c r="HI93" s="765">
        <v>1.41</v>
      </c>
      <c r="HJ93" s="765">
        <v>1.36</v>
      </c>
      <c r="HK93" s="765">
        <v>1.37</v>
      </c>
      <c r="HL93" s="765">
        <v>1.37</v>
      </c>
      <c r="HM93" s="765">
        <v>1.38</v>
      </c>
      <c r="HN93" s="765">
        <v>1.86</v>
      </c>
      <c r="HO93" s="765">
        <v>1.8800000000000001</v>
      </c>
      <c r="HP93" s="765">
        <v>1.89</v>
      </c>
      <c r="HQ93" s="765">
        <v>1.89</v>
      </c>
      <c r="HR93" s="765">
        <v>2.09</v>
      </c>
      <c r="HS93" s="765">
        <v>2.09</v>
      </c>
      <c r="HT93" s="765">
        <v>2.09</v>
      </c>
      <c r="HU93" s="765">
        <v>2.15</v>
      </c>
      <c r="HV93" s="765">
        <v>2.15</v>
      </c>
      <c r="HW93" s="765">
        <v>2.15</v>
      </c>
      <c r="HX93" s="765">
        <v>2.15</v>
      </c>
      <c r="HY93" s="765">
        <v>2.13</v>
      </c>
      <c r="HZ93" s="765">
        <v>2.13</v>
      </c>
      <c r="IA93" s="765">
        <v>0.35</v>
      </c>
      <c r="IB93" s="765">
        <v>0.35</v>
      </c>
      <c r="IC93" s="765">
        <v>0.35</v>
      </c>
      <c r="ID93" s="765">
        <v>2.02</v>
      </c>
      <c r="IE93" s="765">
        <v>2.1800000000000002</v>
      </c>
      <c r="IF93" s="765">
        <v>1.69</v>
      </c>
      <c r="IG93" s="765">
        <v>1.69</v>
      </c>
      <c r="IH93" s="765">
        <v>2.4500000000000002</v>
      </c>
      <c r="II93" s="765">
        <v>2.4500000000000002</v>
      </c>
      <c r="IJ93" s="765">
        <v>2.4500000000000002</v>
      </c>
      <c r="IK93" s="765">
        <v>2.46</v>
      </c>
      <c r="IL93" s="765">
        <v>2.46</v>
      </c>
      <c r="IM93" s="765">
        <v>2.46</v>
      </c>
      <c r="IN93" s="765">
        <v>2.46</v>
      </c>
      <c r="IO93" s="765">
        <v>2.4700000000000002</v>
      </c>
      <c r="IP93" s="765">
        <v>2.08</v>
      </c>
      <c r="IQ93" s="765">
        <v>2.08</v>
      </c>
      <c r="IR93" s="765">
        <v>2.16</v>
      </c>
      <c r="IS93" s="765">
        <v>2.17</v>
      </c>
      <c r="IT93" s="765">
        <v>2.1700000000000004</v>
      </c>
      <c r="IU93" s="765">
        <v>2.17</v>
      </c>
      <c r="IV93" s="765">
        <v>2.19</v>
      </c>
      <c r="IW93" s="765">
        <v>2.0699999999999998</v>
      </c>
      <c r="IX93" s="765">
        <v>2.0799999999999996</v>
      </c>
      <c r="IY93" s="765">
        <v>2.0699999999999998</v>
      </c>
      <c r="IZ93" s="765">
        <v>2.08</v>
      </c>
      <c r="JA93" s="765">
        <v>2.0900000000000003</v>
      </c>
      <c r="JB93" s="765">
        <v>1.66</v>
      </c>
      <c r="JC93" s="765">
        <v>1.68</v>
      </c>
      <c r="JD93" s="765">
        <v>1.69</v>
      </c>
      <c r="JE93" s="765">
        <v>1.69</v>
      </c>
      <c r="JF93" s="765">
        <v>1.39</v>
      </c>
      <c r="JG93" s="765">
        <v>1.39</v>
      </c>
      <c r="JH93" s="765">
        <v>1.39</v>
      </c>
      <c r="JI93" s="765">
        <v>1.41</v>
      </c>
      <c r="JJ93" s="765">
        <v>1.36</v>
      </c>
      <c r="JK93" s="765">
        <v>1.36</v>
      </c>
      <c r="JL93" s="765">
        <v>1.37</v>
      </c>
      <c r="JM93" s="765">
        <v>1.38</v>
      </c>
      <c r="JN93" s="765">
        <v>1.84</v>
      </c>
      <c r="JO93" s="765">
        <v>1.87</v>
      </c>
      <c r="JP93" s="765">
        <v>1.8800000000000001</v>
      </c>
      <c r="JQ93" s="765">
        <v>1.88</v>
      </c>
      <c r="JR93" s="765">
        <v>2.09</v>
      </c>
      <c r="JS93" s="765">
        <v>2.09</v>
      </c>
      <c r="JT93" s="765">
        <v>2.09</v>
      </c>
      <c r="JU93" s="765">
        <v>2.15</v>
      </c>
      <c r="JV93" s="765">
        <v>2.15</v>
      </c>
      <c r="JW93" s="765">
        <v>2.15</v>
      </c>
      <c r="JX93" s="765">
        <v>2.15</v>
      </c>
      <c r="JY93" s="765">
        <v>2.13</v>
      </c>
      <c r="JZ93" s="765">
        <v>2.13</v>
      </c>
      <c r="KA93" s="765">
        <v>0.34</v>
      </c>
      <c r="KB93" s="765">
        <v>0.34</v>
      </c>
      <c r="KC93" s="765">
        <v>0.35</v>
      </c>
      <c r="KD93" s="765">
        <v>2.0099999999999998</v>
      </c>
      <c r="KE93" s="765">
        <v>2.16</v>
      </c>
      <c r="KF93" s="765">
        <v>1.69</v>
      </c>
      <c r="KG93" s="765">
        <v>1.69</v>
      </c>
      <c r="KH93" s="765">
        <v>2.4500000000000002</v>
      </c>
      <c r="KI93" s="765">
        <v>2.4500000000000002</v>
      </c>
      <c r="KJ93" s="765">
        <v>2.4500000000000002</v>
      </c>
      <c r="KK93" s="765">
        <v>2.46</v>
      </c>
      <c r="KL93" s="765">
        <v>2.46</v>
      </c>
      <c r="KM93" s="765">
        <v>2.46</v>
      </c>
      <c r="KN93" s="765">
        <v>2.46</v>
      </c>
      <c r="KO93" s="765">
        <v>2.4700000000000002</v>
      </c>
      <c r="KP93" s="765">
        <v>2.08</v>
      </c>
      <c r="KQ93" s="765">
        <v>2.08</v>
      </c>
      <c r="KR93" s="765">
        <v>2.14</v>
      </c>
      <c r="KS93" s="765">
        <v>2.15</v>
      </c>
      <c r="KT93" s="765">
        <v>2.16</v>
      </c>
      <c r="KU93" s="765">
        <v>2.16</v>
      </c>
      <c r="KV93" s="765">
        <v>2.17</v>
      </c>
      <c r="KW93" s="765">
        <v>2.06</v>
      </c>
      <c r="KX93" s="765">
        <v>2.0699999999999998</v>
      </c>
      <c r="KY93" s="765">
        <v>2.0699999999999998</v>
      </c>
      <c r="KZ93" s="765">
        <v>2.0699999999999998</v>
      </c>
      <c r="LA93" s="765">
        <v>2.08</v>
      </c>
      <c r="LB93" s="765">
        <v>1.66</v>
      </c>
      <c r="LC93" s="765">
        <v>1.66</v>
      </c>
      <c r="LD93" s="765">
        <v>1.67</v>
      </c>
      <c r="LE93" s="765">
        <v>1.68</v>
      </c>
      <c r="LF93" s="765">
        <v>1.39</v>
      </c>
      <c r="LG93" s="765">
        <v>1.39</v>
      </c>
      <c r="LH93" s="765">
        <v>1.39</v>
      </c>
      <c r="LI93" s="765">
        <v>1.39</v>
      </c>
      <c r="LJ93" s="765">
        <v>1.36</v>
      </c>
      <c r="LK93" s="765">
        <v>1.36</v>
      </c>
      <c r="LL93" s="765">
        <v>1.36</v>
      </c>
      <c r="LM93" s="765">
        <v>1.37</v>
      </c>
      <c r="LN93" s="765">
        <v>1.84</v>
      </c>
      <c r="LO93" s="765">
        <v>1.86</v>
      </c>
      <c r="LP93" s="765">
        <v>1.87</v>
      </c>
      <c r="LQ93" s="765">
        <v>1.87</v>
      </c>
      <c r="LR93" s="765">
        <v>2.0499999999999998</v>
      </c>
      <c r="LS93" s="765">
        <v>2.0499999999999998</v>
      </c>
      <c r="LT93" s="765">
        <v>2.0499999999999998</v>
      </c>
      <c r="LU93" s="765">
        <v>2.11</v>
      </c>
      <c r="LV93" s="765">
        <v>2.11</v>
      </c>
      <c r="LW93" s="765">
        <v>2.11</v>
      </c>
      <c r="LX93" s="765">
        <v>2.11</v>
      </c>
      <c r="LY93" s="765">
        <v>2.11</v>
      </c>
      <c r="LZ93" s="765">
        <v>2.11</v>
      </c>
      <c r="MA93" s="765">
        <v>0.28000000000000003</v>
      </c>
      <c r="MB93" s="765">
        <v>0.28000000000000003</v>
      </c>
      <c r="MC93" s="765">
        <v>0.28999999999999998</v>
      </c>
      <c r="MD93" s="765">
        <v>1.96</v>
      </c>
      <c r="ME93" s="765">
        <v>2.12</v>
      </c>
      <c r="MF93" s="765">
        <v>1.69</v>
      </c>
      <c r="MG93" s="765">
        <v>1.69</v>
      </c>
      <c r="MH93" s="765">
        <v>2.4500000000000002</v>
      </c>
      <c r="MI93" s="765">
        <v>2.4500000000000002</v>
      </c>
      <c r="MJ93" s="765">
        <v>2.4500000000000002</v>
      </c>
      <c r="MK93" s="765">
        <v>2.46</v>
      </c>
      <c r="ML93" s="765">
        <v>2.46</v>
      </c>
      <c r="MM93" s="765">
        <v>2.46</v>
      </c>
      <c r="MN93" s="765">
        <v>2.46</v>
      </c>
      <c r="MO93" s="765">
        <v>2.4700000000000002</v>
      </c>
      <c r="MP93" s="765">
        <v>2.0699999999999998</v>
      </c>
      <c r="MQ93" s="765">
        <v>2.0699999999999998</v>
      </c>
      <c r="MR93" s="765">
        <v>2.15</v>
      </c>
      <c r="MS93" s="765">
        <v>2.16</v>
      </c>
      <c r="MT93" s="765">
        <v>2.16</v>
      </c>
      <c r="MU93" s="765">
        <v>2.17</v>
      </c>
      <c r="MV93" s="765">
        <v>2.1800000000000002</v>
      </c>
      <c r="MW93" s="765">
        <v>2.0699999999999998</v>
      </c>
      <c r="MX93" s="765">
        <v>2.0699999999999998</v>
      </c>
      <c r="MY93" s="765">
        <v>2.0699999999999998</v>
      </c>
      <c r="MZ93" s="765">
        <v>2.08</v>
      </c>
      <c r="NA93" s="765">
        <v>2.08</v>
      </c>
      <c r="NB93" s="765">
        <v>1.66</v>
      </c>
      <c r="NC93" s="765">
        <v>1.68</v>
      </c>
      <c r="ND93" s="765">
        <v>1.68</v>
      </c>
      <c r="NE93" s="765">
        <v>1.68</v>
      </c>
      <c r="NF93" s="765">
        <v>1.39</v>
      </c>
      <c r="NG93" s="765">
        <v>1.39</v>
      </c>
      <c r="NH93" s="765">
        <v>1.39</v>
      </c>
      <c r="NI93" s="765">
        <v>1.4</v>
      </c>
      <c r="NJ93" s="765">
        <v>1.36</v>
      </c>
      <c r="NK93" s="765">
        <v>1.36</v>
      </c>
      <c r="NL93" s="765">
        <v>1.36</v>
      </c>
      <c r="NM93" s="765">
        <v>1.37</v>
      </c>
      <c r="NN93" s="765">
        <v>1.84</v>
      </c>
      <c r="NO93" s="765">
        <v>1.85</v>
      </c>
      <c r="NP93" s="765">
        <v>1.86</v>
      </c>
      <c r="NQ93" s="765">
        <v>1.87</v>
      </c>
      <c r="NR93" s="765">
        <v>2.0499999999999998</v>
      </c>
      <c r="NS93" s="765">
        <v>2.0499999999999998</v>
      </c>
      <c r="NT93" s="765">
        <v>2.0499999999999998</v>
      </c>
      <c r="NU93" s="765">
        <v>2.11</v>
      </c>
      <c r="NV93" s="765">
        <v>2.11</v>
      </c>
      <c r="NW93" s="765">
        <v>2.11</v>
      </c>
      <c r="NX93" s="765">
        <v>2.11</v>
      </c>
      <c r="NY93" s="765">
        <v>2.11</v>
      </c>
      <c r="NZ93" s="765">
        <v>2.11</v>
      </c>
      <c r="OA93" s="765">
        <v>0.28000000000000003</v>
      </c>
      <c r="OB93" s="765">
        <v>0.28000000000000003</v>
      </c>
      <c r="OC93" s="765">
        <v>0.28999999999999998</v>
      </c>
      <c r="OD93" s="765">
        <v>1.96</v>
      </c>
      <c r="OE93" s="765">
        <v>2.12</v>
      </c>
      <c r="OF93" s="765">
        <v>1.69</v>
      </c>
      <c r="OG93" s="765">
        <v>1.69</v>
      </c>
      <c r="OH93" s="765">
        <v>2.4500000000000002</v>
      </c>
      <c r="OI93" s="765">
        <v>2.4500000000000002</v>
      </c>
      <c r="OJ93" s="765">
        <v>2.4500000000000002</v>
      </c>
      <c r="OK93" s="765">
        <v>2.46</v>
      </c>
      <c r="OL93" s="765">
        <v>2.46</v>
      </c>
      <c r="OM93" s="765">
        <v>2.46</v>
      </c>
      <c r="ON93" s="765">
        <v>2.46</v>
      </c>
      <c r="OO93" s="765">
        <v>2.4700000000000002</v>
      </c>
      <c r="OP93" s="765">
        <v>2.0699999999999998</v>
      </c>
      <c r="OQ93" s="765">
        <v>2.0699999999999998</v>
      </c>
      <c r="OR93" s="765">
        <v>2.15</v>
      </c>
      <c r="OS93" s="765">
        <v>2.16</v>
      </c>
      <c r="OT93" s="765">
        <v>2.16</v>
      </c>
      <c r="OU93" s="765">
        <v>2.17</v>
      </c>
      <c r="OV93" s="765">
        <v>2.1800000000000002</v>
      </c>
      <c r="OW93" s="765">
        <v>2.0699999999999998</v>
      </c>
      <c r="OX93" s="765">
        <v>2.0699999999999998</v>
      </c>
      <c r="OY93" s="765">
        <v>2.0699999999999998</v>
      </c>
      <c r="OZ93" s="765">
        <v>2.08</v>
      </c>
      <c r="PA93" s="765">
        <v>2.08</v>
      </c>
      <c r="PB93" s="765">
        <v>1.66</v>
      </c>
      <c r="PC93" s="765">
        <v>1.68</v>
      </c>
      <c r="PD93" s="765">
        <v>1.68</v>
      </c>
      <c r="PE93" s="765">
        <v>1.68</v>
      </c>
      <c r="PF93" s="765">
        <v>1.39</v>
      </c>
      <c r="PG93" s="765">
        <v>1.39</v>
      </c>
      <c r="PH93" s="765">
        <v>1.39</v>
      </c>
      <c r="PI93" s="765">
        <v>1.4</v>
      </c>
      <c r="PJ93" s="765">
        <v>1.36</v>
      </c>
      <c r="PK93" s="765">
        <v>1.36</v>
      </c>
      <c r="PL93" s="765">
        <v>1.36</v>
      </c>
      <c r="PM93" s="765">
        <v>1.37</v>
      </c>
      <c r="PN93" s="765">
        <v>1.84</v>
      </c>
      <c r="PO93" s="765">
        <v>1.85</v>
      </c>
      <c r="PP93" s="765">
        <v>1.86</v>
      </c>
      <c r="PQ93" s="765">
        <v>1.87</v>
      </c>
      <c r="PR93" s="765">
        <v>2.0499999999999998</v>
      </c>
      <c r="PS93" s="765">
        <v>2.0499999999999998</v>
      </c>
      <c r="PT93" s="765">
        <v>2.0499999999999998</v>
      </c>
      <c r="PU93" s="765">
        <v>2.11</v>
      </c>
      <c r="PV93" s="765">
        <v>2.11</v>
      </c>
      <c r="PW93" s="765">
        <v>2.11</v>
      </c>
      <c r="PX93" s="765">
        <v>2.11</v>
      </c>
      <c r="PY93" s="765">
        <v>2.11</v>
      </c>
      <c r="PZ93" s="765">
        <v>2.11</v>
      </c>
      <c r="QA93" s="765">
        <v>0.28000000000000003</v>
      </c>
      <c r="QB93" s="765">
        <v>0.28000000000000003</v>
      </c>
      <c r="QC93" s="765">
        <v>0.28999999999999998</v>
      </c>
      <c r="QD93" s="765">
        <v>1.96</v>
      </c>
      <c r="QE93" s="765">
        <v>2.12</v>
      </c>
      <c r="QF93" s="765">
        <v>1.69</v>
      </c>
      <c r="QG93" s="765">
        <v>1.69</v>
      </c>
      <c r="QH93" s="765">
        <v>2.4500000000000002</v>
      </c>
      <c r="QI93" s="765">
        <v>2.4500000000000002</v>
      </c>
      <c r="QJ93" s="765">
        <v>2.4500000000000002</v>
      </c>
      <c r="QK93" s="765">
        <v>2.46</v>
      </c>
      <c r="QL93" s="765">
        <v>2.46</v>
      </c>
      <c r="QM93" s="765">
        <v>2.46</v>
      </c>
      <c r="QN93" s="765">
        <v>2.46</v>
      </c>
      <c r="QO93" s="765">
        <v>2.4700000000000002</v>
      </c>
      <c r="QP93" s="765">
        <v>2.0699999999999998</v>
      </c>
      <c r="QQ93" s="765">
        <v>2.0699999999999998</v>
      </c>
      <c r="QR93" s="765">
        <v>2.15</v>
      </c>
      <c r="QS93" s="765">
        <v>2.16</v>
      </c>
      <c r="QT93" s="765">
        <v>2.16</v>
      </c>
      <c r="QU93" s="765">
        <v>2.17</v>
      </c>
      <c r="QV93" s="765">
        <v>2.1800000000000002</v>
      </c>
      <c r="QW93" s="765">
        <v>2.0699999999999998</v>
      </c>
      <c r="QX93" s="765">
        <v>2.0699999999999998</v>
      </c>
      <c r="QY93" s="765">
        <v>2.0699999999999998</v>
      </c>
      <c r="QZ93" s="765">
        <v>2.08</v>
      </c>
      <c r="RA93" s="765">
        <v>2.08</v>
      </c>
      <c r="RB93" s="765">
        <v>1.66</v>
      </c>
      <c r="RC93" s="765">
        <v>1.68</v>
      </c>
      <c r="RD93" s="765">
        <v>1.68</v>
      </c>
      <c r="RE93" s="765">
        <v>1.68</v>
      </c>
      <c r="RF93" s="765">
        <v>1.39</v>
      </c>
      <c r="RG93" s="765">
        <v>1.39</v>
      </c>
      <c r="RH93" s="765">
        <v>1.39</v>
      </c>
      <c r="RI93" s="765">
        <v>1.4</v>
      </c>
      <c r="RJ93" s="765">
        <v>1.36</v>
      </c>
      <c r="RK93" s="765">
        <v>1.36</v>
      </c>
      <c r="RL93" s="765">
        <v>1.36</v>
      </c>
      <c r="RM93" s="765">
        <v>1.37</v>
      </c>
      <c r="RN93" s="765">
        <v>1.84</v>
      </c>
      <c r="RO93" s="765">
        <v>1.85</v>
      </c>
      <c r="RP93" s="765">
        <v>1.86</v>
      </c>
      <c r="RQ93" s="765">
        <v>1.87</v>
      </c>
      <c r="RR93" s="765">
        <v>2.0499999999999998</v>
      </c>
      <c r="RS93" s="765">
        <v>2.0499999999999998</v>
      </c>
      <c r="RT93" s="765">
        <v>2.0499999999999998</v>
      </c>
      <c r="RU93" s="765">
        <v>2.11</v>
      </c>
      <c r="RV93" s="765">
        <v>2.11</v>
      </c>
      <c r="RW93" s="765">
        <v>2.11</v>
      </c>
      <c r="RX93" s="765">
        <v>2.11</v>
      </c>
      <c r="RY93" s="765">
        <v>2.11</v>
      </c>
      <c r="RZ93" s="765">
        <v>2.11</v>
      </c>
      <c r="SA93" s="765">
        <v>0.28000000000000003</v>
      </c>
      <c r="SB93" s="765">
        <v>0.28000000000000003</v>
      </c>
      <c r="SC93" s="765">
        <v>0.28999999999999998</v>
      </c>
      <c r="SD93" s="765">
        <v>1.96</v>
      </c>
      <c r="SE93" s="765">
        <v>2.12</v>
      </c>
      <c r="SF93" s="765">
        <v>1.69</v>
      </c>
      <c r="SG93" s="765">
        <v>1.69</v>
      </c>
      <c r="SH93" s="765">
        <v>2.4500000000000002</v>
      </c>
      <c r="SI93" s="766">
        <v>2.4500000000000002</v>
      </c>
      <c r="SJ93" s="460">
        <f t="shared" si="41"/>
        <v>2.4500000000000002</v>
      </c>
      <c r="SK93" s="441"/>
      <c r="SL93" s="429"/>
      <c r="SM93" s="429"/>
      <c r="SN93" s="429"/>
    </row>
    <row r="94" spans="1:508" hidden="1" outlineLevel="3" x14ac:dyDescent="0.3">
      <c r="A94" s="429"/>
      <c r="B94" s="438"/>
      <c r="C94" s="647">
        <f t="shared" si="32"/>
        <v>4</v>
      </c>
      <c r="D94" s="460"/>
      <c r="E94" s="518"/>
      <c r="F94" s="518"/>
      <c r="G94" s="460"/>
      <c r="H94" s="467"/>
      <c r="I94" s="481" t="s">
        <v>233</v>
      </c>
      <c r="J94" s="667"/>
      <c r="K94" s="767">
        <v>1.26</v>
      </c>
      <c r="L94" s="768">
        <v>1.25</v>
      </c>
      <c r="M94" s="768">
        <v>1.26</v>
      </c>
      <c r="N94" s="768">
        <v>1.82</v>
      </c>
      <c r="O94" s="768">
        <v>1.84</v>
      </c>
      <c r="P94" s="768">
        <v>1.85</v>
      </c>
      <c r="Q94" s="768">
        <v>1.86</v>
      </c>
      <c r="R94" s="768">
        <v>1.4</v>
      </c>
      <c r="S94" s="768">
        <v>1.41</v>
      </c>
      <c r="T94" s="768">
        <v>1.42</v>
      </c>
      <c r="U94" s="768">
        <v>2.0099999999999998</v>
      </c>
      <c r="V94" s="768">
        <v>2.02</v>
      </c>
      <c r="W94" s="768">
        <v>2.02</v>
      </c>
      <c r="X94" s="768">
        <v>2.02</v>
      </c>
      <c r="Y94" s="768">
        <v>2.0299999999999998</v>
      </c>
      <c r="Z94" s="768">
        <v>2.0299999999999998</v>
      </c>
      <c r="AA94" s="768">
        <v>0.14000000000000001</v>
      </c>
      <c r="AB94" s="768">
        <v>0.15</v>
      </c>
      <c r="AC94" s="768">
        <v>0</v>
      </c>
      <c r="AD94" s="768">
        <v>1.27</v>
      </c>
      <c r="AE94" s="768">
        <v>1.27</v>
      </c>
      <c r="AF94" s="768">
        <v>1.28</v>
      </c>
      <c r="AG94" s="768">
        <v>1.28</v>
      </c>
      <c r="AH94" s="768">
        <v>2.23</v>
      </c>
      <c r="AI94" s="768">
        <v>2.2400000000000002</v>
      </c>
      <c r="AJ94" s="768">
        <v>2.2400000000000002</v>
      </c>
      <c r="AK94" s="768">
        <v>2.2400000000000002</v>
      </c>
      <c r="AL94" s="768">
        <v>2.2400000000000002</v>
      </c>
      <c r="AM94" s="768">
        <v>2.25</v>
      </c>
      <c r="AN94" s="768">
        <v>2.2599999999999998</v>
      </c>
      <c r="AO94" s="768">
        <v>2.2599999999999998</v>
      </c>
      <c r="AP94" s="768">
        <v>1.82</v>
      </c>
      <c r="AQ94" s="768">
        <v>1.82</v>
      </c>
      <c r="AR94" s="768">
        <v>1.91</v>
      </c>
      <c r="AS94" s="768">
        <v>1.91</v>
      </c>
      <c r="AT94" s="768">
        <v>1.92</v>
      </c>
      <c r="AU94" s="768">
        <v>1.94</v>
      </c>
      <c r="AV94" s="768">
        <v>1.94</v>
      </c>
      <c r="AW94" s="768">
        <v>1.81</v>
      </c>
      <c r="AX94" s="768">
        <v>1.8</v>
      </c>
      <c r="AY94" s="768">
        <v>1.82</v>
      </c>
      <c r="AZ94" s="768">
        <v>1.81</v>
      </c>
      <c r="BA94" s="768">
        <v>1.78</v>
      </c>
      <c r="BB94" s="768">
        <v>1.39</v>
      </c>
      <c r="BC94" s="768">
        <v>1.39</v>
      </c>
      <c r="BD94" s="768">
        <v>1.4</v>
      </c>
      <c r="BE94" s="768">
        <v>1.42</v>
      </c>
      <c r="BF94" s="768">
        <v>1.19</v>
      </c>
      <c r="BG94" s="768">
        <v>1.2</v>
      </c>
      <c r="BH94" s="768">
        <v>1.24</v>
      </c>
      <c r="BI94" s="768">
        <v>1.22</v>
      </c>
      <c r="BJ94" s="768">
        <v>1.23</v>
      </c>
      <c r="BK94" s="768">
        <v>1.26</v>
      </c>
      <c r="BL94" s="768">
        <v>1.25</v>
      </c>
      <c r="BM94" s="768">
        <v>1.26</v>
      </c>
      <c r="BN94" s="768">
        <v>1.82</v>
      </c>
      <c r="BO94" s="768">
        <v>1.84</v>
      </c>
      <c r="BP94" s="768">
        <v>1.85</v>
      </c>
      <c r="BQ94" s="768">
        <v>1.86</v>
      </c>
      <c r="BR94" s="768">
        <v>1.4</v>
      </c>
      <c r="BS94" s="768">
        <v>1.41</v>
      </c>
      <c r="BT94" s="768">
        <v>1.42</v>
      </c>
      <c r="BU94" s="768">
        <v>2.0099999999999998</v>
      </c>
      <c r="BV94" s="768">
        <v>2.02</v>
      </c>
      <c r="BW94" s="768">
        <v>2.02</v>
      </c>
      <c r="BX94" s="768">
        <v>2.02</v>
      </c>
      <c r="BY94" s="768">
        <v>2.0299999999999998</v>
      </c>
      <c r="BZ94" s="768">
        <v>2.0299999999999998</v>
      </c>
      <c r="CA94" s="768">
        <v>0.14000000000000001</v>
      </c>
      <c r="CB94" s="768">
        <v>0.15</v>
      </c>
      <c r="CC94" s="768">
        <v>0</v>
      </c>
      <c r="CD94" s="768">
        <v>1.27</v>
      </c>
      <c r="CE94" s="768">
        <v>1.27</v>
      </c>
      <c r="CF94" s="768">
        <v>1.28</v>
      </c>
      <c r="CG94" s="768">
        <v>1.28</v>
      </c>
      <c r="CH94" s="768">
        <v>2.23</v>
      </c>
      <c r="CI94" s="768">
        <v>2.2400000000000002</v>
      </c>
      <c r="CJ94" s="768">
        <v>2.2400000000000002</v>
      </c>
      <c r="CK94" s="768">
        <v>2.2400000000000002</v>
      </c>
      <c r="CL94" s="768">
        <v>2.2400000000000002</v>
      </c>
      <c r="CM94" s="768">
        <v>2.25</v>
      </c>
      <c r="CN94" s="768">
        <v>2.2599999999999998</v>
      </c>
      <c r="CO94" s="768">
        <v>2.2599999999999998</v>
      </c>
      <c r="CP94" s="768">
        <v>1.82</v>
      </c>
      <c r="CQ94" s="768">
        <v>1.82</v>
      </c>
      <c r="CR94" s="768">
        <v>1.91</v>
      </c>
      <c r="CS94" s="768">
        <v>1.91</v>
      </c>
      <c r="CT94" s="768">
        <v>1.92</v>
      </c>
      <c r="CU94" s="768">
        <v>1.94</v>
      </c>
      <c r="CV94" s="768">
        <v>1.94</v>
      </c>
      <c r="CW94" s="768">
        <v>1.81</v>
      </c>
      <c r="CX94" s="768">
        <v>1.8</v>
      </c>
      <c r="CY94" s="768">
        <v>1.82</v>
      </c>
      <c r="CZ94" s="768">
        <v>1.81</v>
      </c>
      <c r="DA94" s="768">
        <v>1.83</v>
      </c>
      <c r="DB94" s="768">
        <v>1.73</v>
      </c>
      <c r="DC94" s="768">
        <v>1.72</v>
      </c>
      <c r="DD94" s="768">
        <v>1.72</v>
      </c>
      <c r="DE94" s="768">
        <v>1.73</v>
      </c>
      <c r="DF94" s="768">
        <v>1.55</v>
      </c>
      <c r="DG94" s="768">
        <v>1.55</v>
      </c>
      <c r="DH94" s="768">
        <v>1.57</v>
      </c>
      <c r="DI94" s="768">
        <v>1.55</v>
      </c>
      <c r="DJ94" s="768">
        <v>1.51</v>
      </c>
      <c r="DK94" s="768">
        <v>1.52</v>
      </c>
      <c r="DL94" s="768">
        <v>1.52</v>
      </c>
      <c r="DM94" s="768">
        <v>1.53</v>
      </c>
      <c r="DN94" s="768">
        <v>1.57</v>
      </c>
      <c r="DO94" s="768">
        <v>1.59</v>
      </c>
      <c r="DP94" s="768">
        <v>1.59</v>
      </c>
      <c r="DQ94" s="768">
        <v>1.64</v>
      </c>
      <c r="DR94" s="768">
        <v>1.79</v>
      </c>
      <c r="DS94" s="768">
        <v>1.79</v>
      </c>
      <c r="DT94" s="768">
        <v>1.85</v>
      </c>
      <c r="DU94" s="768">
        <v>2.11</v>
      </c>
      <c r="DV94" s="768">
        <v>2.11</v>
      </c>
      <c r="DW94" s="768">
        <v>2.11</v>
      </c>
      <c r="DX94" s="768">
        <v>2.11</v>
      </c>
      <c r="DY94" s="768">
        <v>2.04</v>
      </c>
      <c r="DZ94" s="768">
        <v>2.0499999999999998</v>
      </c>
      <c r="EA94" s="768">
        <v>0.37</v>
      </c>
      <c r="EB94" s="768">
        <v>0.37</v>
      </c>
      <c r="EC94" s="768">
        <v>0</v>
      </c>
      <c r="ED94" s="768">
        <v>1.1599999999999999</v>
      </c>
      <c r="EE94" s="768">
        <v>1.1599999999999999</v>
      </c>
      <c r="EF94" s="768">
        <v>1.1599999999999999</v>
      </c>
      <c r="EG94" s="768">
        <v>1.1599999999999999</v>
      </c>
      <c r="EH94" s="768">
        <v>2.15</v>
      </c>
      <c r="EI94" s="768">
        <v>2.15</v>
      </c>
      <c r="EJ94" s="768">
        <v>2.15</v>
      </c>
      <c r="EK94" s="768">
        <v>2.15</v>
      </c>
      <c r="EL94" s="768">
        <v>2.16</v>
      </c>
      <c r="EM94" s="768">
        <v>2.16</v>
      </c>
      <c r="EN94" s="768">
        <v>2.17</v>
      </c>
      <c r="EO94" s="768">
        <v>2.1800000000000002</v>
      </c>
      <c r="EP94" s="768">
        <v>1.6</v>
      </c>
      <c r="EQ94" s="768">
        <v>1.61</v>
      </c>
      <c r="ER94" s="768">
        <v>1.66</v>
      </c>
      <c r="ES94" s="768">
        <v>1.66</v>
      </c>
      <c r="ET94" s="768">
        <v>1.67</v>
      </c>
      <c r="EU94" s="768">
        <v>1.69</v>
      </c>
      <c r="EV94" s="768">
        <v>1.69</v>
      </c>
      <c r="EW94" s="768">
        <v>1.53</v>
      </c>
      <c r="EX94" s="768">
        <v>1.52</v>
      </c>
      <c r="EY94" s="768">
        <v>1.53</v>
      </c>
      <c r="EZ94" s="768">
        <v>1.53</v>
      </c>
      <c r="FA94" s="768">
        <v>1.54</v>
      </c>
      <c r="FB94" s="768">
        <v>1.3</v>
      </c>
      <c r="FC94" s="768">
        <v>1.3</v>
      </c>
      <c r="FD94" s="768">
        <v>1.3</v>
      </c>
      <c r="FE94" s="768">
        <v>1.31</v>
      </c>
      <c r="FF94" s="768">
        <v>0.9</v>
      </c>
      <c r="FG94" s="768">
        <v>0.92</v>
      </c>
      <c r="FH94" s="768">
        <v>0.93</v>
      </c>
      <c r="FI94" s="768">
        <v>0.93</v>
      </c>
      <c r="FJ94" s="768">
        <v>0.91</v>
      </c>
      <c r="FK94" s="768">
        <v>0.92</v>
      </c>
      <c r="FL94" s="768">
        <v>0.93</v>
      </c>
      <c r="FM94" s="768">
        <v>0.94</v>
      </c>
      <c r="FN94" s="768">
        <v>1.37</v>
      </c>
      <c r="FO94" s="768">
        <v>1.4</v>
      </c>
      <c r="FP94" s="768">
        <v>1.4</v>
      </c>
      <c r="FQ94" s="768">
        <v>1.41</v>
      </c>
      <c r="FR94" s="768">
        <v>2.0099999999999998</v>
      </c>
      <c r="FS94" s="768">
        <v>2.02</v>
      </c>
      <c r="FT94" s="768">
        <v>2.02</v>
      </c>
      <c r="FU94" s="768">
        <v>2.0699999999999998</v>
      </c>
      <c r="FV94" s="768">
        <v>2.08</v>
      </c>
      <c r="FW94" s="768">
        <v>2.08</v>
      </c>
      <c r="FX94" s="768">
        <v>2.08</v>
      </c>
      <c r="FY94" s="768">
        <v>2.11</v>
      </c>
      <c r="FZ94" s="768">
        <v>2.11</v>
      </c>
      <c r="GA94" s="768">
        <v>0.3</v>
      </c>
      <c r="GB94" s="768">
        <v>0.28999999999999998</v>
      </c>
      <c r="GC94" s="768">
        <v>0.31</v>
      </c>
      <c r="GD94" s="768">
        <v>2</v>
      </c>
      <c r="GE94" s="768">
        <v>2.11</v>
      </c>
      <c r="GF94" s="768">
        <v>1.45</v>
      </c>
      <c r="GG94" s="768">
        <v>1.45</v>
      </c>
      <c r="GH94" s="768">
        <v>2.14</v>
      </c>
      <c r="GI94" s="768">
        <v>2.14</v>
      </c>
      <c r="GJ94" s="768">
        <v>2.15</v>
      </c>
      <c r="GK94" s="768">
        <v>2.15</v>
      </c>
      <c r="GL94" s="768">
        <v>2.15</v>
      </c>
      <c r="GM94" s="768">
        <v>2.15</v>
      </c>
      <c r="GN94" s="768">
        <v>2.16</v>
      </c>
      <c r="GO94" s="768">
        <v>2.16</v>
      </c>
      <c r="GP94" s="768">
        <v>1.74</v>
      </c>
      <c r="GQ94" s="768">
        <v>1.74</v>
      </c>
      <c r="GR94" s="768">
        <v>1.82</v>
      </c>
      <c r="GS94" s="768">
        <v>1.83</v>
      </c>
      <c r="GT94" s="768">
        <v>1.83</v>
      </c>
      <c r="GU94" s="768">
        <v>1.86</v>
      </c>
      <c r="GV94" s="768">
        <v>1.85</v>
      </c>
      <c r="GW94" s="768">
        <v>1.52</v>
      </c>
      <c r="GX94" s="768">
        <v>1.51</v>
      </c>
      <c r="GY94" s="768">
        <v>1.53</v>
      </c>
      <c r="GZ94" s="768">
        <v>1.52</v>
      </c>
      <c r="HA94" s="768">
        <v>1.54</v>
      </c>
      <c r="HB94" s="768">
        <v>1.3</v>
      </c>
      <c r="HC94" s="768">
        <v>1.29</v>
      </c>
      <c r="HD94" s="768">
        <v>1.3</v>
      </c>
      <c r="HE94" s="768">
        <v>1.31</v>
      </c>
      <c r="HF94" s="768">
        <v>0.9</v>
      </c>
      <c r="HG94" s="768">
        <v>0.92</v>
      </c>
      <c r="HH94" s="768">
        <v>0.93</v>
      </c>
      <c r="HI94" s="768">
        <v>0.93</v>
      </c>
      <c r="HJ94" s="768">
        <v>0.92</v>
      </c>
      <c r="HK94" s="768">
        <v>0.92</v>
      </c>
      <c r="HL94" s="768">
        <v>0.92</v>
      </c>
      <c r="HM94" s="768">
        <v>0.95</v>
      </c>
      <c r="HN94" s="768">
        <v>1.37</v>
      </c>
      <c r="HO94" s="768">
        <v>1.39</v>
      </c>
      <c r="HP94" s="768">
        <v>1.39</v>
      </c>
      <c r="HQ94" s="768">
        <v>1.4</v>
      </c>
      <c r="HR94" s="768">
        <v>1.86</v>
      </c>
      <c r="HS94" s="768">
        <v>1.87</v>
      </c>
      <c r="HT94" s="768">
        <v>1.88</v>
      </c>
      <c r="HU94" s="768">
        <v>2.0299999999999998</v>
      </c>
      <c r="HV94" s="768">
        <v>2.0299999999999998</v>
      </c>
      <c r="HW94" s="768">
        <v>2.0299999999999998</v>
      </c>
      <c r="HX94" s="768">
        <v>2.0299999999999998</v>
      </c>
      <c r="HY94" s="768">
        <v>2.06</v>
      </c>
      <c r="HZ94" s="768">
        <v>2.06</v>
      </c>
      <c r="IA94" s="768">
        <v>0.23</v>
      </c>
      <c r="IB94" s="768">
        <v>0.23</v>
      </c>
      <c r="IC94" s="768">
        <v>0.24</v>
      </c>
      <c r="ID94" s="768">
        <v>1.67</v>
      </c>
      <c r="IE94" s="768">
        <v>2.0299999999999998</v>
      </c>
      <c r="IF94" s="768">
        <v>1.45</v>
      </c>
      <c r="IG94" s="768">
        <v>1.45</v>
      </c>
      <c r="IH94" s="768">
        <v>2.14</v>
      </c>
      <c r="II94" s="768">
        <v>2.14</v>
      </c>
      <c r="IJ94" s="768">
        <v>2.15</v>
      </c>
      <c r="IK94" s="768">
        <v>2.15</v>
      </c>
      <c r="IL94" s="768">
        <v>2.15</v>
      </c>
      <c r="IM94" s="768">
        <v>2.15</v>
      </c>
      <c r="IN94" s="768">
        <v>2.15</v>
      </c>
      <c r="IO94" s="768">
        <v>2.16</v>
      </c>
      <c r="IP94" s="768">
        <v>1.73</v>
      </c>
      <c r="IQ94" s="768">
        <v>1.74</v>
      </c>
      <c r="IR94" s="768">
        <v>1.82</v>
      </c>
      <c r="IS94" s="768">
        <v>1.83</v>
      </c>
      <c r="IT94" s="768">
        <v>1.83</v>
      </c>
      <c r="IU94" s="768">
        <v>1.85</v>
      </c>
      <c r="IV94" s="768">
        <v>1.85</v>
      </c>
      <c r="IW94" s="768">
        <v>1.52</v>
      </c>
      <c r="IX94" s="768">
        <v>1.52</v>
      </c>
      <c r="IY94" s="768">
        <v>1.53</v>
      </c>
      <c r="IZ94" s="768">
        <v>1.53</v>
      </c>
      <c r="JA94" s="768">
        <v>1.54</v>
      </c>
      <c r="JB94" s="768">
        <v>1.3</v>
      </c>
      <c r="JC94" s="768">
        <v>1.3</v>
      </c>
      <c r="JD94" s="768">
        <v>1.3</v>
      </c>
      <c r="JE94" s="768">
        <v>1.31</v>
      </c>
      <c r="JF94" s="768">
        <v>0.9</v>
      </c>
      <c r="JG94" s="768">
        <v>0.92</v>
      </c>
      <c r="JH94" s="768">
        <v>0.94000000000000006</v>
      </c>
      <c r="JI94" s="768">
        <v>0.93</v>
      </c>
      <c r="JJ94" s="768">
        <v>0.91</v>
      </c>
      <c r="JK94" s="768">
        <v>0.93</v>
      </c>
      <c r="JL94" s="768">
        <v>0.91</v>
      </c>
      <c r="JM94" s="768">
        <v>0.93</v>
      </c>
      <c r="JN94" s="768">
        <v>1.36</v>
      </c>
      <c r="JO94" s="768">
        <v>1.39</v>
      </c>
      <c r="JP94" s="768">
        <v>1.38</v>
      </c>
      <c r="JQ94" s="768">
        <v>1.39</v>
      </c>
      <c r="JR94" s="768">
        <v>1.86</v>
      </c>
      <c r="JS94" s="768">
        <v>1.87</v>
      </c>
      <c r="JT94" s="768">
        <v>1.88</v>
      </c>
      <c r="JU94" s="768">
        <v>2.0299999999999998</v>
      </c>
      <c r="JV94" s="768">
        <v>2.0299999999999998</v>
      </c>
      <c r="JW94" s="768">
        <v>2.0299999999999998</v>
      </c>
      <c r="JX94" s="768">
        <v>2.0299999999999998</v>
      </c>
      <c r="JY94" s="768">
        <v>2.06</v>
      </c>
      <c r="JZ94" s="768">
        <v>2.06</v>
      </c>
      <c r="KA94" s="768">
        <v>0.23</v>
      </c>
      <c r="KB94" s="768">
        <v>0.23</v>
      </c>
      <c r="KC94" s="768">
        <v>0.23</v>
      </c>
      <c r="KD94" s="768">
        <v>1.67</v>
      </c>
      <c r="KE94" s="768">
        <v>2.0099999999999998</v>
      </c>
      <c r="KF94" s="768">
        <v>1.45</v>
      </c>
      <c r="KG94" s="768">
        <v>1.45</v>
      </c>
      <c r="KH94" s="768">
        <v>2.14</v>
      </c>
      <c r="KI94" s="768">
        <v>2.14</v>
      </c>
      <c r="KJ94" s="768">
        <v>2.15</v>
      </c>
      <c r="KK94" s="768">
        <v>2.15</v>
      </c>
      <c r="KL94" s="768">
        <v>2.15</v>
      </c>
      <c r="KM94" s="768">
        <v>2.15</v>
      </c>
      <c r="KN94" s="768">
        <v>2.15</v>
      </c>
      <c r="KO94" s="768">
        <v>2.16</v>
      </c>
      <c r="KP94" s="768">
        <v>1.73</v>
      </c>
      <c r="KQ94" s="768">
        <v>1.74</v>
      </c>
      <c r="KR94" s="768">
        <v>1.8</v>
      </c>
      <c r="KS94" s="768">
        <v>1.81</v>
      </c>
      <c r="KT94" s="768">
        <v>1.82</v>
      </c>
      <c r="KU94" s="768">
        <v>1.84</v>
      </c>
      <c r="KV94" s="768">
        <v>1.83</v>
      </c>
      <c r="KW94" s="768">
        <v>1.51</v>
      </c>
      <c r="KX94" s="768">
        <v>1.51</v>
      </c>
      <c r="KY94" s="768">
        <v>1.52</v>
      </c>
      <c r="KZ94" s="768">
        <v>1.52</v>
      </c>
      <c r="LA94" s="768">
        <v>1.53</v>
      </c>
      <c r="LB94" s="768">
        <v>1.29</v>
      </c>
      <c r="LC94" s="768">
        <v>1.29</v>
      </c>
      <c r="LD94" s="768">
        <v>1.29</v>
      </c>
      <c r="LE94" s="768">
        <v>1.3</v>
      </c>
      <c r="LF94" s="768">
        <v>0.9</v>
      </c>
      <c r="LG94" s="768">
        <v>0.9</v>
      </c>
      <c r="LH94" s="768">
        <v>0.92</v>
      </c>
      <c r="LI94" s="768">
        <v>0.92</v>
      </c>
      <c r="LJ94" s="768">
        <v>0.9</v>
      </c>
      <c r="LK94" s="768">
        <v>0.91</v>
      </c>
      <c r="LL94" s="768">
        <v>0.92</v>
      </c>
      <c r="LM94" s="768">
        <v>0.91</v>
      </c>
      <c r="LN94" s="768">
        <v>1.35</v>
      </c>
      <c r="LO94" s="768">
        <v>1.37</v>
      </c>
      <c r="LP94" s="768">
        <v>1.38</v>
      </c>
      <c r="LQ94" s="768">
        <v>1.38</v>
      </c>
      <c r="LR94" s="768">
        <v>1.69</v>
      </c>
      <c r="LS94" s="768">
        <v>1.7</v>
      </c>
      <c r="LT94" s="768">
        <v>1.7</v>
      </c>
      <c r="LU94" s="768">
        <v>2</v>
      </c>
      <c r="LV94" s="768">
        <v>2</v>
      </c>
      <c r="LW94" s="768">
        <v>2</v>
      </c>
      <c r="LX94" s="768">
        <v>2</v>
      </c>
      <c r="LY94" s="768">
        <v>2.04</v>
      </c>
      <c r="LZ94" s="768">
        <v>2.04</v>
      </c>
      <c r="MA94" s="768">
        <v>0.18</v>
      </c>
      <c r="MB94" s="768">
        <v>0.18</v>
      </c>
      <c r="MC94" s="768">
        <v>0.19</v>
      </c>
      <c r="MD94" s="768">
        <v>1.61</v>
      </c>
      <c r="ME94" s="768">
        <v>1.96</v>
      </c>
      <c r="MF94" s="768">
        <v>1.45</v>
      </c>
      <c r="MG94" s="768">
        <v>1.45</v>
      </c>
      <c r="MH94" s="768">
        <v>2.14</v>
      </c>
      <c r="MI94" s="768">
        <v>2.14</v>
      </c>
      <c r="MJ94" s="768">
        <v>2.15</v>
      </c>
      <c r="MK94" s="768">
        <v>2.15</v>
      </c>
      <c r="ML94" s="768">
        <v>2.15</v>
      </c>
      <c r="MM94" s="768">
        <v>2.15</v>
      </c>
      <c r="MN94" s="768">
        <v>2.15</v>
      </c>
      <c r="MO94" s="768">
        <v>2.16</v>
      </c>
      <c r="MP94" s="768">
        <v>1.72</v>
      </c>
      <c r="MQ94" s="768">
        <v>1.72</v>
      </c>
      <c r="MR94" s="768">
        <v>1.8</v>
      </c>
      <c r="MS94" s="768">
        <v>1.81</v>
      </c>
      <c r="MT94" s="768">
        <v>1.82</v>
      </c>
      <c r="MU94" s="768">
        <v>1.83</v>
      </c>
      <c r="MV94" s="768">
        <v>1.83</v>
      </c>
      <c r="MW94" s="768">
        <v>1.51</v>
      </c>
      <c r="MX94" s="768">
        <v>1.51</v>
      </c>
      <c r="MY94" s="768">
        <v>1.52</v>
      </c>
      <c r="MZ94" s="768">
        <v>1.52</v>
      </c>
      <c r="NA94" s="768">
        <v>1.53</v>
      </c>
      <c r="NB94" s="768">
        <v>1.29</v>
      </c>
      <c r="NC94" s="768">
        <v>1.3</v>
      </c>
      <c r="ND94" s="768">
        <v>1.3</v>
      </c>
      <c r="NE94" s="768">
        <v>1.3</v>
      </c>
      <c r="NF94" s="768">
        <v>0.9</v>
      </c>
      <c r="NG94" s="768">
        <v>0.9</v>
      </c>
      <c r="NH94" s="768">
        <v>0.89</v>
      </c>
      <c r="NI94" s="768">
        <v>0.91</v>
      </c>
      <c r="NJ94" s="768">
        <v>0.9</v>
      </c>
      <c r="NK94" s="768">
        <v>0.91</v>
      </c>
      <c r="NL94" s="768">
        <v>0.91</v>
      </c>
      <c r="NM94" s="768">
        <v>0.9</v>
      </c>
      <c r="NN94" s="768">
        <v>1.35</v>
      </c>
      <c r="NO94" s="768">
        <v>1.36</v>
      </c>
      <c r="NP94" s="768">
        <v>1.38</v>
      </c>
      <c r="NQ94" s="768">
        <v>1.38</v>
      </c>
      <c r="NR94" s="768">
        <v>1.69</v>
      </c>
      <c r="NS94" s="768">
        <v>1.7</v>
      </c>
      <c r="NT94" s="768">
        <v>1.7</v>
      </c>
      <c r="NU94" s="768">
        <v>2</v>
      </c>
      <c r="NV94" s="768">
        <v>2</v>
      </c>
      <c r="NW94" s="768">
        <v>2</v>
      </c>
      <c r="NX94" s="768">
        <v>2</v>
      </c>
      <c r="NY94" s="768">
        <v>2.04</v>
      </c>
      <c r="NZ94" s="768">
        <v>2.04</v>
      </c>
      <c r="OA94" s="768">
        <v>0.18</v>
      </c>
      <c r="OB94" s="768">
        <v>0.18</v>
      </c>
      <c r="OC94" s="768">
        <v>0.19</v>
      </c>
      <c r="OD94" s="768">
        <v>1.61</v>
      </c>
      <c r="OE94" s="768">
        <v>1.96</v>
      </c>
      <c r="OF94" s="768">
        <v>1.45</v>
      </c>
      <c r="OG94" s="768">
        <v>1.45</v>
      </c>
      <c r="OH94" s="768">
        <v>2.14</v>
      </c>
      <c r="OI94" s="768">
        <v>2.14</v>
      </c>
      <c r="OJ94" s="768">
        <v>2.15</v>
      </c>
      <c r="OK94" s="768">
        <v>2.15</v>
      </c>
      <c r="OL94" s="768">
        <v>2.15</v>
      </c>
      <c r="OM94" s="768">
        <v>2.15</v>
      </c>
      <c r="ON94" s="768">
        <v>2.15</v>
      </c>
      <c r="OO94" s="768">
        <v>2.16</v>
      </c>
      <c r="OP94" s="768">
        <v>1.72</v>
      </c>
      <c r="OQ94" s="768">
        <v>1.72</v>
      </c>
      <c r="OR94" s="768">
        <v>1.8</v>
      </c>
      <c r="OS94" s="768">
        <v>1.81</v>
      </c>
      <c r="OT94" s="768">
        <v>1.82</v>
      </c>
      <c r="OU94" s="768">
        <v>1.83</v>
      </c>
      <c r="OV94" s="768">
        <v>1.83</v>
      </c>
      <c r="OW94" s="768">
        <v>1.51</v>
      </c>
      <c r="OX94" s="768">
        <v>1.51</v>
      </c>
      <c r="OY94" s="768">
        <v>1.52</v>
      </c>
      <c r="OZ94" s="768">
        <v>1.52</v>
      </c>
      <c r="PA94" s="768">
        <v>1.53</v>
      </c>
      <c r="PB94" s="768">
        <v>1.29</v>
      </c>
      <c r="PC94" s="768">
        <v>1.3</v>
      </c>
      <c r="PD94" s="768">
        <v>1.3</v>
      </c>
      <c r="PE94" s="768">
        <v>1.3</v>
      </c>
      <c r="PF94" s="768">
        <v>0.9</v>
      </c>
      <c r="PG94" s="768">
        <v>0.9</v>
      </c>
      <c r="PH94" s="768">
        <v>0.89</v>
      </c>
      <c r="PI94" s="768">
        <v>0.91</v>
      </c>
      <c r="PJ94" s="768">
        <v>0.9</v>
      </c>
      <c r="PK94" s="768">
        <v>0.91</v>
      </c>
      <c r="PL94" s="768">
        <v>0.91</v>
      </c>
      <c r="PM94" s="768">
        <v>0.9</v>
      </c>
      <c r="PN94" s="768">
        <v>1.35</v>
      </c>
      <c r="PO94" s="768">
        <v>1.36</v>
      </c>
      <c r="PP94" s="768">
        <v>1.38</v>
      </c>
      <c r="PQ94" s="768">
        <v>1.38</v>
      </c>
      <c r="PR94" s="768">
        <v>1.69</v>
      </c>
      <c r="PS94" s="768">
        <v>1.7</v>
      </c>
      <c r="PT94" s="768">
        <v>1.7</v>
      </c>
      <c r="PU94" s="768">
        <v>2</v>
      </c>
      <c r="PV94" s="768">
        <v>2</v>
      </c>
      <c r="PW94" s="768">
        <v>2</v>
      </c>
      <c r="PX94" s="768">
        <v>2</v>
      </c>
      <c r="PY94" s="768">
        <v>2.04</v>
      </c>
      <c r="PZ94" s="768">
        <v>2.04</v>
      </c>
      <c r="QA94" s="768">
        <v>0.18</v>
      </c>
      <c r="QB94" s="768">
        <v>0.18</v>
      </c>
      <c r="QC94" s="768">
        <v>0.19</v>
      </c>
      <c r="QD94" s="768">
        <v>1.61</v>
      </c>
      <c r="QE94" s="768">
        <v>1.96</v>
      </c>
      <c r="QF94" s="768">
        <v>1.45</v>
      </c>
      <c r="QG94" s="768">
        <v>1.45</v>
      </c>
      <c r="QH94" s="768">
        <v>2.14</v>
      </c>
      <c r="QI94" s="768">
        <v>2.14</v>
      </c>
      <c r="QJ94" s="768">
        <v>2.15</v>
      </c>
      <c r="QK94" s="768">
        <v>2.15</v>
      </c>
      <c r="QL94" s="768">
        <v>2.15</v>
      </c>
      <c r="QM94" s="768">
        <v>2.15</v>
      </c>
      <c r="QN94" s="768">
        <v>2.15</v>
      </c>
      <c r="QO94" s="768">
        <v>2.16</v>
      </c>
      <c r="QP94" s="768">
        <v>1.72</v>
      </c>
      <c r="QQ94" s="768">
        <v>1.72</v>
      </c>
      <c r="QR94" s="768">
        <v>1.8</v>
      </c>
      <c r="QS94" s="768">
        <v>1.81</v>
      </c>
      <c r="QT94" s="768">
        <v>1.82</v>
      </c>
      <c r="QU94" s="768">
        <v>1.83</v>
      </c>
      <c r="QV94" s="768">
        <v>1.83</v>
      </c>
      <c r="QW94" s="768">
        <v>1.51</v>
      </c>
      <c r="QX94" s="768">
        <v>1.51</v>
      </c>
      <c r="QY94" s="768">
        <v>1.52</v>
      </c>
      <c r="QZ94" s="768">
        <v>1.52</v>
      </c>
      <c r="RA94" s="768">
        <v>1.53</v>
      </c>
      <c r="RB94" s="768">
        <v>1.29</v>
      </c>
      <c r="RC94" s="768">
        <v>1.3</v>
      </c>
      <c r="RD94" s="768">
        <v>1.3</v>
      </c>
      <c r="RE94" s="768">
        <v>1.3</v>
      </c>
      <c r="RF94" s="768">
        <v>0.9</v>
      </c>
      <c r="RG94" s="768">
        <v>0.9</v>
      </c>
      <c r="RH94" s="768">
        <v>0.89</v>
      </c>
      <c r="RI94" s="768">
        <v>0.91</v>
      </c>
      <c r="RJ94" s="768">
        <v>0.9</v>
      </c>
      <c r="RK94" s="768">
        <v>0.91</v>
      </c>
      <c r="RL94" s="768">
        <v>0.91</v>
      </c>
      <c r="RM94" s="768">
        <v>0.9</v>
      </c>
      <c r="RN94" s="768">
        <v>1.35</v>
      </c>
      <c r="RO94" s="768">
        <v>1.36</v>
      </c>
      <c r="RP94" s="768">
        <v>1.38</v>
      </c>
      <c r="RQ94" s="768">
        <v>1.38</v>
      </c>
      <c r="RR94" s="768">
        <v>1.69</v>
      </c>
      <c r="RS94" s="768">
        <v>1.7</v>
      </c>
      <c r="RT94" s="768">
        <v>1.7</v>
      </c>
      <c r="RU94" s="768">
        <v>2</v>
      </c>
      <c r="RV94" s="768">
        <v>2</v>
      </c>
      <c r="RW94" s="768">
        <v>2</v>
      </c>
      <c r="RX94" s="768">
        <v>2</v>
      </c>
      <c r="RY94" s="768">
        <v>2.04</v>
      </c>
      <c r="RZ94" s="768">
        <v>2.04</v>
      </c>
      <c r="SA94" s="768">
        <v>0.18</v>
      </c>
      <c r="SB94" s="768">
        <v>0.18</v>
      </c>
      <c r="SC94" s="768">
        <v>0.19</v>
      </c>
      <c r="SD94" s="768">
        <v>1.61</v>
      </c>
      <c r="SE94" s="768">
        <v>1.96</v>
      </c>
      <c r="SF94" s="768">
        <v>1.45</v>
      </c>
      <c r="SG94" s="768">
        <v>1.45</v>
      </c>
      <c r="SH94" s="768">
        <v>2.14</v>
      </c>
      <c r="SI94" s="769">
        <v>2.14</v>
      </c>
      <c r="SJ94" s="460">
        <f t="shared" si="41"/>
        <v>2.14</v>
      </c>
      <c r="SK94" s="441"/>
      <c r="SL94" s="429"/>
      <c r="SM94" s="429"/>
      <c r="SN94" s="429"/>
    </row>
    <row r="95" spans="1:508" hidden="1" outlineLevel="3" x14ac:dyDescent="0.3">
      <c r="A95" s="429"/>
      <c r="B95" s="438"/>
      <c r="C95" s="647">
        <f t="shared" si="32"/>
        <v>4</v>
      </c>
      <c r="D95" s="460"/>
      <c r="E95" s="518"/>
      <c r="F95" s="518"/>
      <c r="G95" s="460"/>
      <c r="H95" s="668"/>
      <c r="I95" s="669" t="s">
        <v>234</v>
      </c>
      <c r="J95" s="670"/>
      <c r="K95" s="770">
        <v>2.1399999999999997</v>
      </c>
      <c r="L95" s="771">
        <v>2.12</v>
      </c>
      <c r="M95" s="771">
        <v>2.13</v>
      </c>
      <c r="N95" s="771">
        <v>2.2400000000000002</v>
      </c>
      <c r="O95" s="771">
        <v>2.25</v>
      </c>
      <c r="P95" s="771">
        <v>2.25</v>
      </c>
      <c r="Q95" s="771">
        <v>2.2600000000000002</v>
      </c>
      <c r="R95" s="771">
        <v>2.15</v>
      </c>
      <c r="S95" s="771">
        <v>2.15</v>
      </c>
      <c r="T95" s="771">
        <v>2.16</v>
      </c>
      <c r="U95" s="771">
        <v>2.25</v>
      </c>
      <c r="V95" s="771">
        <v>2.25</v>
      </c>
      <c r="W95" s="771">
        <v>2.27</v>
      </c>
      <c r="X95" s="771">
        <v>2.27</v>
      </c>
      <c r="Y95" s="771">
        <v>2.21</v>
      </c>
      <c r="Z95" s="771">
        <v>2.2200000000000002</v>
      </c>
      <c r="AA95" s="771">
        <v>0.43</v>
      </c>
      <c r="AB95" s="771">
        <v>0.44</v>
      </c>
      <c r="AC95" s="771">
        <v>0</v>
      </c>
      <c r="AD95" s="771">
        <v>1.91</v>
      </c>
      <c r="AE95" s="771">
        <v>1.91</v>
      </c>
      <c r="AF95" s="771">
        <v>1.91</v>
      </c>
      <c r="AG95" s="771">
        <v>1.93</v>
      </c>
      <c r="AH95" s="771">
        <v>2.41</v>
      </c>
      <c r="AI95" s="771">
        <v>2.42</v>
      </c>
      <c r="AJ95" s="771">
        <v>2.42</v>
      </c>
      <c r="AK95" s="771">
        <v>2.42</v>
      </c>
      <c r="AL95" s="771">
        <v>2.4300000000000002</v>
      </c>
      <c r="AM95" s="771">
        <v>2.4300000000000002</v>
      </c>
      <c r="AN95" s="771">
        <v>2.44</v>
      </c>
      <c r="AO95" s="771">
        <v>2.44</v>
      </c>
      <c r="AP95" s="771">
        <v>2.1800000000000002</v>
      </c>
      <c r="AQ95" s="771">
        <v>2.1800000000000002</v>
      </c>
      <c r="AR95" s="771">
        <v>2.19</v>
      </c>
      <c r="AS95" s="771">
        <v>2.19</v>
      </c>
      <c r="AT95" s="771">
        <v>2.19</v>
      </c>
      <c r="AU95" s="771">
        <v>2.19</v>
      </c>
      <c r="AV95" s="771">
        <v>2.19</v>
      </c>
      <c r="AW95" s="771">
        <v>2.0299999999999998</v>
      </c>
      <c r="AX95" s="771">
        <v>2.0499999999999998</v>
      </c>
      <c r="AY95" s="771">
        <v>2.04</v>
      </c>
      <c r="AZ95" s="771">
        <v>2.0499999999999998</v>
      </c>
      <c r="BA95" s="771">
        <v>2.02</v>
      </c>
      <c r="BB95" s="771">
        <v>2.2800000000000002</v>
      </c>
      <c r="BC95" s="771">
        <v>2.2799999999999998</v>
      </c>
      <c r="BD95" s="771">
        <v>2.29</v>
      </c>
      <c r="BE95" s="771">
        <v>2.31</v>
      </c>
      <c r="BF95" s="771">
        <v>2.0999999999999996</v>
      </c>
      <c r="BG95" s="771">
        <v>2.09</v>
      </c>
      <c r="BH95" s="771">
        <v>2.11</v>
      </c>
      <c r="BI95" s="771">
        <v>2.12</v>
      </c>
      <c r="BJ95" s="771">
        <v>2.11</v>
      </c>
      <c r="BK95" s="771">
        <v>2.1399999999999997</v>
      </c>
      <c r="BL95" s="771">
        <v>2.12</v>
      </c>
      <c r="BM95" s="771">
        <v>2.13</v>
      </c>
      <c r="BN95" s="771">
        <v>2.2400000000000002</v>
      </c>
      <c r="BO95" s="771">
        <v>2.25</v>
      </c>
      <c r="BP95" s="771">
        <v>2.25</v>
      </c>
      <c r="BQ95" s="771">
        <v>2.2600000000000002</v>
      </c>
      <c r="BR95" s="771">
        <v>2.15</v>
      </c>
      <c r="BS95" s="771">
        <v>2.15</v>
      </c>
      <c r="BT95" s="771">
        <v>2.16</v>
      </c>
      <c r="BU95" s="771">
        <v>2.25</v>
      </c>
      <c r="BV95" s="771">
        <v>2.25</v>
      </c>
      <c r="BW95" s="771">
        <v>2.27</v>
      </c>
      <c r="BX95" s="771">
        <v>2.27</v>
      </c>
      <c r="BY95" s="771">
        <v>2.21</v>
      </c>
      <c r="BZ95" s="771">
        <v>2.2200000000000002</v>
      </c>
      <c r="CA95" s="771">
        <v>0.43</v>
      </c>
      <c r="CB95" s="771">
        <v>0.44</v>
      </c>
      <c r="CC95" s="771">
        <v>0</v>
      </c>
      <c r="CD95" s="771">
        <v>1.91</v>
      </c>
      <c r="CE95" s="771">
        <v>1.91</v>
      </c>
      <c r="CF95" s="771">
        <v>1.91</v>
      </c>
      <c r="CG95" s="771">
        <v>1.93</v>
      </c>
      <c r="CH95" s="771">
        <v>2.41</v>
      </c>
      <c r="CI95" s="771">
        <v>2.42</v>
      </c>
      <c r="CJ95" s="771">
        <v>2.42</v>
      </c>
      <c r="CK95" s="771">
        <v>2.42</v>
      </c>
      <c r="CL95" s="771">
        <v>2.4300000000000002</v>
      </c>
      <c r="CM95" s="771">
        <v>2.4300000000000002</v>
      </c>
      <c r="CN95" s="771">
        <v>2.44</v>
      </c>
      <c r="CO95" s="771">
        <v>2.44</v>
      </c>
      <c r="CP95" s="771">
        <v>2.1800000000000002</v>
      </c>
      <c r="CQ95" s="771">
        <v>2.1800000000000002</v>
      </c>
      <c r="CR95" s="771">
        <v>2.19</v>
      </c>
      <c r="CS95" s="771">
        <v>2.19</v>
      </c>
      <c r="CT95" s="771">
        <v>2.19</v>
      </c>
      <c r="CU95" s="771">
        <v>2.19</v>
      </c>
      <c r="CV95" s="771">
        <v>2.19</v>
      </c>
      <c r="CW95" s="771">
        <v>2.0299999999999998</v>
      </c>
      <c r="CX95" s="771">
        <v>2.0499999999999998</v>
      </c>
      <c r="CY95" s="771">
        <v>2.04</v>
      </c>
      <c r="CZ95" s="771">
        <v>2.0499999999999998</v>
      </c>
      <c r="DA95" s="771">
        <v>2.06</v>
      </c>
      <c r="DB95" s="771">
        <v>2.1900000000000004</v>
      </c>
      <c r="DC95" s="771">
        <v>2.19</v>
      </c>
      <c r="DD95" s="771">
        <v>2.19</v>
      </c>
      <c r="DE95" s="771">
        <v>2.2000000000000002</v>
      </c>
      <c r="DF95" s="771">
        <v>2.1799999999999997</v>
      </c>
      <c r="DG95" s="771">
        <v>2.17</v>
      </c>
      <c r="DH95" s="771">
        <v>2.1800000000000002</v>
      </c>
      <c r="DI95" s="771">
        <v>2.2000000000000002</v>
      </c>
      <c r="DJ95" s="771">
        <v>2.16</v>
      </c>
      <c r="DK95" s="771">
        <v>2.1799999999999997</v>
      </c>
      <c r="DL95" s="771">
        <v>2.17</v>
      </c>
      <c r="DM95" s="771">
        <v>2.17</v>
      </c>
      <c r="DN95" s="771">
        <v>2.0699999999999998</v>
      </c>
      <c r="DO95" s="771">
        <v>2.08</v>
      </c>
      <c r="DP95" s="771">
        <v>2.08</v>
      </c>
      <c r="DQ95" s="771">
        <v>2.1</v>
      </c>
      <c r="DR95" s="771">
        <v>2.13</v>
      </c>
      <c r="DS95" s="771">
        <v>2.13</v>
      </c>
      <c r="DT95" s="771">
        <v>2.14</v>
      </c>
      <c r="DU95" s="771">
        <v>2.2799999999999998</v>
      </c>
      <c r="DV95" s="771">
        <v>2.2799999999999998</v>
      </c>
      <c r="DW95" s="771">
        <v>2.2799999999999998</v>
      </c>
      <c r="DX95" s="771">
        <v>2.2799999999999998</v>
      </c>
      <c r="DY95" s="771">
        <v>2.21</v>
      </c>
      <c r="DZ95" s="771">
        <v>2.21</v>
      </c>
      <c r="EA95" s="771">
        <v>1.25</v>
      </c>
      <c r="EB95" s="771">
        <v>1.25</v>
      </c>
      <c r="EC95" s="771">
        <v>0</v>
      </c>
      <c r="ED95" s="771">
        <v>2</v>
      </c>
      <c r="EE95" s="771">
        <v>2</v>
      </c>
      <c r="EF95" s="771">
        <v>2</v>
      </c>
      <c r="EG95" s="771">
        <v>2</v>
      </c>
      <c r="EH95" s="771">
        <v>2.4500000000000002</v>
      </c>
      <c r="EI95" s="771">
        <v>2.4500000000000002</v>
      </c>
      <c r="EJ95" s="771">
        <v>2.46</v>
      </c>
      <c r="EK95" s="771">
        <v>2.46</v>
      </c>
      <c r="EL95" s="771">
        <v>2.4700000000000002</v>
      </c>
      <c r="EM95" s="771">
        <v>2.4700000000000002</v>
      </c>
      <c r="EN95" s="771">
        <v>2.4700000000000002</v>
      </c>
      <c r="EO95" s="771">
        <v>2.4900000000000002</v>
      </c>
      <c r="EP95" s="771">
        <v>2.19</v>
      </c>
      <c r="EQ95" s="771">
        <v>2.19</v>
      </c>
      <c r="ER95" s="771">
        <v>2.19</v>
      </c>
      <c r="ES95" s="771">
        <v>2.19</v>
      </c>
      <c r="ET95" s="771">
        <v>2.19</v>
      </c>
      <c r="EU95" s="771">
        <v>2.19</v>
      </c>
      <c r="EV95" s="771">
        <v>2.19</v>
      </c>
      <c r="EW95" s="771">
        <v>2.0699999999999998</v>
      </c>
      <c r="EX95" s="771">
        <v>2.0799999999999996</v>
      </c>
      <c r="EY95" s="771">
        <v>2.08</v>
      </c>
      <c r="EZ95" s="771">
        <v>2.08</v>
      </c>
      <c r="FA95" s="771">
        <v>2.0900000000000003</v>
      </c>
      <c r="FB95" s="771">
        <v>1.77</v>
      </c>
      <c r="FC95" s="771">
        <v>1.77</v>
      </c>
      <c r="FD95" s="771">
        <v>1.77</v>
      </c>
      <c r="FE95" s="771">
        <v>1.79</v>
      </c>
      <c r="FF95" s="771">
        <v>1.6399999999999997</v>
      </c>
      <c r="FG95" s="771">
        <v>1.64</v>
      </c>
      <c r="FH95" s="771">
        <v>1.64</v>
      </c>
      <c r="FI95" s="771">
        <v>1.67</v>
      </c>
      <c r="FJ95" s="771">
        <v>1.73</v>
      </c>
      <c r="FK95" s="771">
        <v>1.74</v>
      </c>
      <c r="FL95" s="771">
        <v>1.74</v>
      </c>
      <c r="FM95" s="771">
        <v>1.75</v>
      </c>
      <c r="FN95" s="771">
        <v>2.0699999999999998</v>
      </c>
      <c r="FO95" s="771">
        <v>2.08</v>
      </c>
      <c r="FP95" s="771">
        <v>2.08</v>
      </c>
      <c r="FQ95" s="771">
        <v>2.0900000000000003</v>
      </c>
      <c r="FR95" s="771">
        <v>2.2999999999999998</v>
      </c>
      <c r="FS95" s="771">
        <v>2.2999999999999998</v>
      </c>
      <c r="FT95" s="771">
        <v>2.31</v>
      </c>
      <c r="FU95" s="771">
        <v>2.35</v>
      </c>
      <c r="FV95" s="771">
        <v>2.35</v>
      </c>
      <c r="FW95" s="771">
        <v>2.35</v>
      </c>
      <c r="FX95" s="771">
        <v>2.35</v>
      </c>
      <c r="FY95" s="771">
        <v>2.29</v>
      </c>
      <c r="FZ95" s="771">
        <v>2.29</v>
      </c>
      <c r="GA95" s="771">
        <v>1.08</v>
      </c>
      <c r="GB95" s="771">
        <v>1.0900000000000001</v>
      </c>
      <c r="GC95" s="771">
        <v>1.1000000000000001</v>
      </c>
      <c r="GD95" s="771">
        <v>2.44</v>
      </c>
      <c r="GE95" s="771">
        <v>2.44</v>
      </c>
      <c r="GF95" s="771">
        <v>2.0499999999999998</v>
      </c>
      <c r="GG95" s="771">
        <v>2.0499999999999998</v>
      </c>
      <c r="GH95" s="771">
        <v>2.4500000000000002</v>
      </c>
      <c r="GI95" s="771">
        <v>2.4500000000000002</v>
      </c>
      <c r="GJ95" s="771">
        <v>2.4500000000000002</v>
      </c>
      <c r="GK95" s="771">
        <v>2.46</v>
      </c>
      <c r="GL95" s="771">
        <v>2.46</v>
      </c>
      <c r="GM95" s="771">
        <v>2.46</v>
      </c>
      <c r="GN95" s="771">
        <v>2.46</v>
      </c>
      <c r="GO95" s="771">
        <v>2.4700000000000002</v>
      </c>
      <c r="GP95" s="771">
        <v>2.19</v>
      </c>
      <c r="GQ95" s="771">
        <v>2.19</v>
      </c>
      <c r="GR95" s="771">
        <v>2.19</v>
      </c>
      <c r="GS95" s="771">
        <v>2.19</v>
      </c>
      <c r="GT95" s="771">
        <v>2.19</v>
      </c>
      <c r="GU95" s="771">
        <v>2.19</v>
      </c>
      <c r="GV95" s="771">
        <v>2.19</v>
      </c>
      <c r="GW95" s="771">
        <v>2.0699999999999998</v>
      </c>
      <c r="GX95" s="771">
        <v>2.0799999999999996</v>
      </c>
      <c r="GY95" s="771">
        <v>2.0699999999999998</v>
      </c>
      <c r="GZ95" s="771">
        <v>2.08</v>
      </c>
      <c r="HA95" s="771">
        <v>2.0900000000000003</v>
      </c>
      <c r="HB95" s="771">
        <v>1.77</v>
      </c>
      <c r="HC95" s="771">
        <v>1.76</v>
      </c>
      <c r="HD95" s="771">
        <v>1.77</v>
      </c>
      <c r="HE95" s="771">
        <v>1.78</v>
      </c>
      <c r="HF95" s="771">
        <v>1.6399999999999997</v>
      </c>
      <c r="HG95" s="771">
        <v>1.63</v>
      </c>
      <c r="HH95" s="771">
        <v>1.64</v>
      </c>
      <c r="HI95" s="771">
        <v>1.67</v>
      </c>
      <c r="HJ95" s="771">
        <v>1.74</v>
      </c>
      <c r="HK95" s="771">
        <v>1.74</v>
      </c>
      <c r="HL95" s="771">
        <v>1.74</v>
      </c>
      <c r="HM95" s="771">
        <v>1.75</v>
      </c>
      <c r="HN95" s="771">
        <v>2.0699999999999998</v>
      </c>
      <c r="HO95" s="771">
        <v>2.0699999999999998</v>
      </c>
      <c r="HP95" s="771">
        <v>2.08</v>
      </c>
      <c r="HQ95" s="771">
        <v>2.0900000000000003</v>
      </c>
      <c r="HR95" s="771">
        <v>2.2400000000000002</v>
      </c>
      <c r="HS95" s="771">
        <v>2.2400000000000002</v>
      </c>
      <c r="HT95" s="771">
        <v>2.2400000000000002</v>
      </c>
      <c r="HU95" s="771">
        <v>2.2799999999999998</v>
      </c>
      <c r="HV95" s="771">
        <v>2.29</v>
      </c>
      <c r="HW95" s="771">
        <v>2.29</v>
      </c>
      <c r="HX95" s="771">
        <v>2.29</v>
      </c>
      <c r="HY95" s="771">
        <v>2.2200000000000002</v>
      </c>
      <c r="HZ95" s="771">
        <v>2.2200000000000002</v>
      </c>
      <c r="IA95" s="771">
        <v>0.66</v>
      </c>
      <c r="IB95" s="771">
        <v>0.68</v>
      </c>
      <c r="IC95" s="771">
        <v>0.7</v>
      </c>
      <c r="ID95" s="771">
        <v>2.2999999999999998</v>
      </c>
      <c r="IE95" s="771">
        <v>2.35</v>
      </c>
      <c r="IF95" s="771">
        <v>2.0499999999999998</v>
      </c>
      <c r="IG95" s="771">
        <v>2.0499999999999998</v>
      </c>
      <c r="IH95" s="771">
        <v>2.4500000000000002</v>
      </c>
      <c r="II95" s="771">
        <v>2.4500000000000002</v>
      </c>
      <c r="IJ95" s="771">
        <v>2.4500000000000002</v>
      </c>
      <c r="IK95" s="771">
        <v>2.46</v>
      </c>
      <c r="IL95" s="771">
        <v>2.46</v>
      </c>
      <c r="IM95" s="771">
        <v>2.46</v>
      </c>
      <c r="IN95" s="771">
        <v>2.46</v>
      </c>
      <c r="IO95" s="771">
        <v>2.4700000000000002</v>
      </c>
      <c r="IP95" s="771">
        <v>2.19</v>
      </c>
      <c r="IQ95" s="771">
        <v>2.19</v>
      </c>
      <c r="IR95" s="771">
        <v>2.19</v>
      </c>
      <c r="IS95" s="771">
        <v>2.19</v>
      </c>
      <c r="IT95" s="771">
        <v>2.19</v>
      </c>
      <c r="IU95" s="771">
        <v>2.19</v>
      </c>
      <c r="IV95" s="771">
        <v>2.19</v>
      </c>
      <c r="IW95" s="771">
        <v>2.0699999999999998</v>
      </c>
      <c r="IX95" s="771">
        <v>2.0799999999999996</v>
      </c>
      <c r="IY95" s="771">
        <v>2.0699999999999998</v>
      </c>
      <c r="IZ95" s="771">
        <v>2.08</v>
      </c>
      <c r="JA95" s="771">
        <v>2.0900000000000003</v>
      </c>
      <c r="JB95" s="771">
        <v>1.77</v>
      </c>
      <c r="JC95" s="771">
        <v>1.77</v>
      </c>
      <c r="JD95" s="771">
        <v>1.77</v>
      </c>
      <c r="JE95" s="771">
        <v>1.78</v>
      </c>
      <c r="JF95" s="771">
        <v>1.6399999999999997</v>
      </c>
      <c r="JG95" s="771">
        <v>1.63</v>
      </c>
      <c r="JH95" s="771">
        <v>1.65</v>
      </c>
      <c r="JI95" s="771">
        <v>1.67</v>
      </c>
      <c r="JJ95" s="771">
        <v>1.73</v>
      </c>
      <c r="JK95" s="771">
        <v>1.75</v>
      </c>
      <c r="JL95" s="771">
        <v>1.73</v>
      </c>
      <c r="JM95" s="771">
        <v>1.75</v>
      </c>
      <c r="JN95" s="771">
        <v>2.0699999999999998</v>
      </c>
      <c r="JO95" s="771">
        <v>2.0699999999999998</v>
      </c>
      <c r="JP95" s="771">
        <v>2.08</v>
      </c>
      <c r="JQ95" s="771">
        <v>2.0900000000000003</v>
      </c>
      <c r="JR95" s="771">
        <v>2.2400000000000002</v>
      </c>
      <c r="JS95" s="771">
        <v>2.2400000000000002</v>
      </c>
      <c r="JT95" s="771">
        <v>2.2400000000000002</v>
      </c>
      <c r="JU95" s="771">
        <v>2.2799999999999998</v>
      </c>
      <c r="JV95" s="771">
        <v>2.2799999999999998</v>
      </c>
      <c r="JW95" s="771">
        <v>2.29</v>
      </c>
      <c r="JX95" s="771">
        <v>2.29</v>
      </c>
      <c r="JY95" s="771">
        <v>2.2200000000000002</v>
      </c>
      <c r="JZ95" s="771">
        <v>2.2200000000000002</v>
      </c>
      <c r="KA95" s="771">
        <v>0.65</v>
      </c>
      <c r="KB95" s="771">
        <v>0.66</v>
      </c>
      <c r="KC95" s="771">
        <v>0.68</v>
      </c>
      <c r="KD95" s="771">
        <v>2.29</v>
      </c>
      <c r="KE95" s="771">
        <v>2.34</v>
      </c>
      <c r="KF95" s="771">
        <v>2.0499999999999998</v>
      </c>
      <c r="KG95" s="771">
        <v>2.0499999999999998</v>
      </c>
      <c r="KH95" s="771">
        <v>2.4500000000000002</v>
      </c>
      <c r="KI95" s="771">
        <v>2.4500000000000002</v>
      </c>
      <c r="KJ95" s="771">
        <v>2.4500000000000002</v>
      </c>
      <c r="KK95" s="771">
        <v>2.46</v>
      </c>
      <c r="KL95" s="771">
        <v>2.46</v>
      </c>
      <c r="KM95" s="771">
        <v>2.46</v>
      </c>
      <c r="KN95" s="771">
        <v>2.46</v>
      </c>
      <c r="KO95" s="771">
        <v>2.4700000000000002</v>
      </c>
      <c r="KP95" s="771">
        <v>2.19</v>
      </c>
      <c r="KQ95" s="771">
        <v>2.19</v>
      </c>
      <c r="KR95" s="771">
        <v>2.19</v>
      </c>
      <c r="KS95" s="771">
        <v>2.19</v>
      </c>
      <c r="KT95" s="771">
        <v>2.19</v>
      </c>
      <c r="KU95" s="771">
        <v>2.19</v>
      </c>
      <c r="KV95" s="771">
        <v>2.19</v>
      </c>
      <c r="KW95" s="771">
        <v>2.06</v>
      </c>
      <c r="KX95" s="771">
        <v>2.0699999999999998</v>
      </c>
      <c r="KY95" s="771">
        <v>2.0699999999999998</v>
      </c>
      <c r="KZ95" s="771">
        <v>2.0699999999999998</v>
      </c>
      <c r="LA95" s="771">
        <v>2.08</v>
      </c>
      <c r="LB95" s="771">
        <v>1.76</v>
      </c>
      <c r="LC95" s="771">
        <v>1.76</v>
      </c>
      <c r="LD95" s="771">
        <v>1.76</v>
      </c>
      <c r="LE95" s="771">
        <v>1.77</v>
      </c>
      <c r="LF95" s="771">
        <v>1.63</v>
      </c>
      <c r="LG95" s="771">
        <v>1.63</v>
      </c>
      <c r="LH95" s="771">
        <v>1.63</v>
      </c>
      <c r="LI95" s="771">
        <v>1.65</v>
      </c>
      <c r="LJ95" s="771">
        <v>1.72</v>
      </c>
      <c r="LK95" s="771">
        <v>1.73</v>
      </c>
      <c r="LL95" s="771">
        <v>1.74</v>
      </c>
      <c r="LM95" s="771">
        <v>1.73</v>
      </c>
      <c r="LN95" s="771">
        <v>2.0699999999999998</v>
      </c>
      <c r="LO95" s="771">
        <v>2.0699999999999998</v>
      </c>
      <c r="LP95" s="771">
        <v>2.0699999999999998</v>
      </c>
      <c r="LQ95" s="771">
        <v>2.08</v>
      </c>
      <c r="LR95" s="771">
        <v>2.19</v>
      </c>
      <c r="LS95" s="771">
        <v>2.19</v>
      </c>
      <c r="LT95" s="771">
        <v>2.19</v>
      </c>
      <c r="LU95" s="771">
        <v>2.23</v>
      </c>
      <c r="LV95" s="771">
        <v>2.23</v>
      </c>
      <c r="LW95" s="771">
        <v>2.23</v>
      </c>
      <c r="LX95" s="771">
        <v>2.2400000000000002</v>
      </c>
      <c r="LY95" s="771">
        <v>2.2000000000000002</v>
      </c>
      <c r="LZ95" s="771">
        <v>2.2000000000000002</v>
      </c>
      <c r="MA95" s="771">
        <v>0.5</v>
      </c>
      <c r="MB95" s="771">
        <v>0.52</v>
      </c>
      <c r="MC95" s="771">
        <v>0.52</v>
      </c>
      <c r="MD95" s="771">
        <v>2.2599999999999998</v>
      </c>
      <c r="ME95" s="771">
        <v>2.2999999999999998</v>
      </c>
      <c r="MF95" s="771">
        <v>2.0499999999999998</v>
      </c>
      <c r="MG95" s="771">
        <v>2.0499999999999998</v>
      </c>
      <c r="MH95" s="771">
        <v>2.4500000000000002</v>
      </c>
      <c r="MI95" s="771">
        <v>2.4500000000000002</v>
      </c>
      <c r="MJ95" s="771">
        <v>2.4500000000000002</v>
      </c>
      <c r="MK95" s="771">
        <v>2.46</v>
      </c>
      <c r="ML95" s="771">
        <v>2.46</v>
      </c>
      <c r="MM95" s="771">
        <v>2.46</v>
      </c>
      <c r="MN95" s="771">
        <v>2.46</v>
      </c>
      <c r="MO95" s="771">
        <v>2.4700000000000002</v>
      </c>
      <c r="MP95" s="771">
        <v>2.19</v>
      </c>
      <c r="MQ95" s="771">
        <v>2.19</v>
      </c>
      <c r="MR95" s="771">
        <v>2.15</v>
      </c>
      <c r="MS95" s="771">
        <v>2.16</v>
      </c>
      <c r="MT95" s="771">
        <v>2.16</v>
      </c>
      <c r="MU95" s="771">
        <v>2.17</v>
      </c>
      <c r="MV95" s="771">
        <v>2.1800000000000002</v>
      </c>
      <c r="MW95" s="771">
        <v>2.0699999999999998</v>
      </c>
      <c r="MX95" s="771">
        <v>2.0699999999999998</v>
      </c>
      <c r="MY95" s="771">
        <v>2.0699999999999998</v>
      </c>
      <c r="MZ95" s="771">
        <v>2.08</v>
      </c>
      <c r="NA95" s="771">
        <v>2.08</v>
      </c>
      <c r="NB95" s="771">
        <v>1.76</v>
      </c>
      <c r="NC95" s="771">
        <v>1.77</v>
      </c>
      <c r="ND95" s="771">
        <v>1.77</v>
      </c>
      <c r="NE95" s="771">
        <v>1.77</v>
      </c>
      <c r="NF95" s="771">
        <v>1.63</v>
      </c>
      <c r="NG95" s="771">
        <v>1.64</v>
      </c>
      <c r="NH95" s="771">
        <v>1.63</v>
      </c>
      <c r="NI95" s="771">
        <v>1.64</v>
      </c>
      <c r="NJ95" s="771">
        <v>1.72</v>
      </c>
      <c r="NK95" s="771">
        <v>1.73</v>
      </c>
      <c r="NL95" s="771">
        <v>1.74</v>
      </c>
      <c r="NM95" s="771">
        <v>1.73</v>
      </c>
      <c r="NN95" s="771">
        <v>2.0699999999999998</v>
      </c>
      <c r="NO95" s="771">
        <v>2.0699999999999998</v>
      </c>
      <c r="NP95" s="771">
        <v>2.0699999999999998</v>
      </c>
      <c r="NQ95" s="771">
        <v>2.0699999999999998</v>
      </c>
      <c r="NR95" s="771">
        <v>2.19</v>
      </c>
      <c r="NS95" s="771">
        <v>2.19</v>
      </c>
      <c r="NT95" s="771">
        <v>2.19</v>
      </c>
      <c r="NU95" s="771">
        <v>2.23</v>
      </c>
      <c r="NV95" s="771">
        <v>2.23</v>
      </c>
      <c r="NW95" s="771">
        <v>2.23</v>
      </c>
      <c r="NX95" s="771">
        <v>2.2400000000000002</v>
      </c>
      <c r="NY95" s="771">
        <v>2.2000000000000002</v>
      </c>
      <c r="NZ95" s="771">
        <v>2.2000000000000002</v>
      </c>
      <c r="OA95" s="771">
        <v>0.5</v>
      </c>
      <c r="OB95" s="771">
        <v>0.52</v>
      </c>
      <c r="OC95" s="771">
        <v>0.52</v>
      </c>
      <c r="OD95" s="771">
        <v>2.2599999999999998</v>
      </c>
      <c r="OE95" s="771">
        <v>2.2999999999999998</v>
      </c>
      <c r="OF95" s="771">
        <v>2.0499999999999998</v>
      </c>
      <c r="OG95" s="771">
        <v>2.0499999999999998</v>
      </c>
      <c r="OH95" s="771">
        <v>2.4500000000000002</v>
      </c>
      <c r="OI95" s="771">
        <v>2.4500000000000002</v>
      </c>
      <c r="OJ95" s="771">
        <v>2.4500000000000002</v>
      </c>
      <c r="OK95" s="771">
        <v>2.46</v>
      </c>
      <c r="OL95" s="771">
        <v>2.46</v>
      </c>
      <c r="OM95" s="771">
        <v>2.46</v>
      </c>
      <c r="ON95" s="771">
        <v>2.46</v>
      </c>
      <c r="OO95" s="771">
        <v>2.4700000000000002</v>
      </c>
      <c r="OP95" s="771">
        <v>2.19</v>
      </c>
      <c r="OQ95" s="771">
        <v>2.19</v>
      </c>
      <c r="OR95" s="771">
        <v>2.15</v>
      </c>
      <c r="OS95" s="771">
        <v>2.16</v>
      </c>
      <c r="OT95" s="771">
        <v>2.16</v>
      </c>
      <c r="OU95" s="771">
        <v>2.17</v>
      </c>
      <c r="OV95" s="771">
        <v>2.1800000000000002</v>
      </c>
      <c r="OW95" s="771">
        <v>2.0699999999999998</v>
      </c>
      <c r="OX95" s="771">
        <v>2.0699999999999998</v>
      </c>
      <c r="OY95" s="771">
        <v>2.0699999999999998</v>
      </c>
      <c r="OZ95" s="771">
        <v>2.08</v>
      </c>
      <c r="PA95" s="771">
        <v>2.08</v>
      </c>
      <c r="PB95" s="771">
        <v>1.76</v>
      </c>
      <c r="PC95" s="771">
        <v>1.77</v>
      </c>
      <c r="PD95" s="771">
        <v>1.77</v>
      </c>
      <c r="PE95" s="771">
        <v>1.77</v>
      </c>
      <c r="PF95" s="771">
        <v>1.63</v>
      </c>
      <c r="PG95" s="771">
        <v>1.64</v>
      </c>
      <c r="PH95" s="771">
        <v>1.63</v>
      </c>
      <c r="PI95" s="771">
        <v>1.64</v>
      </c>
      <c r="PJ95" s="771">
        <v>1.72</v>
      </c>
      <c r="PK95" s="771">
        <v>1.73</v>
      </c>
      <c r="PL95" s="771">
        <v>1.74</v>
      </c>
      <c r="PM95" s="771">
        <v>1.73</v>
      </c>
      <c r="PN95" s="771">
        <v>2.0699999999999998</v>
      </c>
      <c r="PO95" s="771">
        <v>2.0699999999999998</v>
      </c>
      <c r="PP95" s="771">
        <v>2.0699999999999998</v>
      </c>
      <c r="PQ95" s="771">
        <v>2.0699999999999998</v>
      </c>
      <c r="PR95" s="771">
        <v>2.19</v>
      </c>
      <c r="PS95" s="771">
        <v>2.19</v>
      </c>
      <c r="PT95" s="771">
        <v>2.19</v>
      </c>
      <c r="PU95" s="771">
        <v>2.23</v>
      </c>
      <c r="PV95" s="771">
        <v>2.23</v>
      </c>
      <c r="PW95" s="771">
        <v>2.23</v>
      </c>
      <c r="PX95" s="771">
        <v>2.2400000000000002</v>
      </c>
      <c r="PY95" s="771">
        <v>2.2000000000000002</v>
      </c>
      <c r="PZ95" s="771">
        <v>2.2000000000000002</v>
      </c>
      <c r="QA95" s="771">
        <v>0.5</v>
      </c>
      <c r="QB95" s="771">
        <v>0.52</v>
      </c>
      <c r="QC95" s="771">
        <v>0.52</v>
      </c>
      <c r="QD95" s="771">
        <v>2.2599999999999998</v>
      </c>
      <c r="QE95" s="771">
        <v>2.2999999999999998</v>
      </c>
      <c r="QF95" s="771">
        <v>2.0499999999999998</v>
      </c>
      <c r="QG95" s="771">
        <v>2.0499999999999998</v>
      </c>
      <c r="QH95" s="771">
        <v>2.4500000000000002</v>
      </c>
      <c r="QI95" s="771">
        <v>2.4500000000000002</v>
      </c>
      <c r="QJ95" s="771">
        <v>2.4500000000000002</v>
      </c>
      <c r="QK95" s="771">
        <v>2.46</v>
      </c>
      <c r="QL95" s="771">
        <v>2.46</v>
      </c>
      <c r="QM95" s="771">
        <v>2.46</v>
      </c>
      <c r="QN95" s="771">
        <v>2.46</v>
      </c>
      <c r="QO95" s="771">
        <v>2.4700000000000002</v>
      </c>
      <c r="QP95" s="771">
        <v>2.19</v>
      </c>
      <c r="QQ95" s="771">
        <v>2.19</v>
      </c>
      <c r="QR95" s="771">
        <v>2.15</v>
      </c>
      <c r="QS95" s="771">
        <v>2.16</v>
      </c>
      <c r="QT95" s="771">
        <v>2.16</v>
      </c>
      <c r="QU95" s="771">
        <v>2.17</v>
      </c>
      <c r="QV95" s="771">
        <v>2.1800000000000002</v>
      </c>
      <c r="QW95" s="771">
        <v>2.0699999999999998</v>
      </c>
      <c r="QX95" s="771">
        <v>2.0699999999999998</v>
      </c>
      <c r="QY95" s="771">
        <v>2.0699999999999998</v>
      </c>
      <c r="QZ95" s="771">
        <v>2.08</v>
      </c>
      <c r="RA95" s="771">
        <v>2.08</v>
      </c>
      <c r="RB95" s="771">
        <v>1.76</v>
      </c>
      <c r="RC95" s="771">
        <v>1.77</v>
      </c>
      <c r="RD95" s="771">
        <v>1.77</v>
      </c>
      <c r="RE95" s="771">
        <v>1.77</v>
      </c>
      <c r="RF95" s="771">
        <v>1.63</v>
      </c>
      <c r="RG95" s="771">
        <v>1.64</v>
      </c>
      <c r="RH95" s="771">
        <v>1.63</v>
      </c>
      <c r="RI95" s="771">
        <v>1.64</v>
      </c>
      <c r="RJ95" s="771">
        <v>1.72</v>
      </c>
      <c r="RK95" s="771">
        <v>1.73</v>
      </c>
      <c r="RL95" s="771">
        <v>1.74</v>
      </c>
      <c r="RM95" s="771">
        <v>1.73</v>
      </c>
      <c r="RN95" s="771">
        <v>2.0699999999999998</v>
      </c>
      <c r="RO95" s="771">
        <v>2.0699999999999998</v>
      </c>
      <c r="RP95" s="771">
        <v>2.0699999999999998</v>
      </c>
      <c r="RQ95" s="771">
        <v>2.0699999999999998</v>
      </c>
      <c r="RR95" s="771">
        <v>2.19</v>
      </c>
      <c r="RS95" s="771">
        <v>2.19</v>
      </c>
      <c r="RT95" s="771">
        <v>2.19</v>
      </c>
      <c r="RU95" s="771">
        <v>2.23</v>
      </c>
      <c r="RV95" s="771">
        <v>2.23</v>
      </c>
      <c r="RW95" s="771">
        <v>2.23</v>
      </c>
      <c r="RX95" s="771">
        <v>2.2400000000000002</v>
      </c>
      <c r="RY95" s="771">
        <v>2.2000000000000002</v>
      </c>
      <c r="RZ95" s="771">
        <v>2.2000000000000002</v>
      </c>
      <c r="SA95" s="771">
        <v>0.5</v>
      </c>
      <c r="SB95" s="771">
        <v>0.52</v>
      </c>
      <c r="SC95" s="771">
        <v>0.52</v>
      </c>
      <c r="SD95" s="771">
        <v>2.2599999999999998</v>
      </c>
      <c r="SE95" s="771">
        <v>2.2999999999999998</v>
      </c>
      <c r="SF95" s="771">
        <v>2.0499999999999998</v>
      </c>
      <c r="SG95" s="771">
        <v>2.0499999999999998</v>
      </c>
      <c r="SH95" s="771">
        <v>2.4500000000000002</v>
      </c>
      <c r="SI95" s="772">
        <v>2.4500000000000002</v>
      </c>
      <c r="SJ95" s="460">
        <f t="shared" si="41"/>
        <v>2.4500000000000002</v>
      </c>
      <c r="SK95" s="441"/>
      <c r="SL95" s="429"/>
      <c r="SM95" s="429"/>
      <c r="SN95" s="429"/>
    </row>
    <row r="96" spans="1:508" outlineLevel="2" collapsed="1" x14ac:dyDescent="0.3">
      <c r="A96" s="429"/>
      <c r="B96" s="438"/>
      <c r="C96" s="647">
        <f t="shared" ref="C96" si="47">INT($C$40)+2</f>
        <v>3</v>
      </c>
      <c r="D96" s="460"/>
      <c r="E96" s="518"/>
      <c r="F96" s="518"/>
      <c r="G96" s="460"/>
      <c r="H96" s="465" t="s">
        <v>1025</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hidden="1" outlineLevel="3" x14ac:dyDescent="0.3">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hidden="1" outlineLevel="3" x14ac:dyDescent="0.3">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collapsed="1" x14ac:dyDescent="0.3">
      <c r="A99" s="429"/>
      <c r="B99" s="438"/>
      <c r="C99" s="647">
        <f>INT($C$40)+2</f>
        <v>3</v>
      </c>
      <c r="D99" s="460"/>
      <c r="E99" s="518"/>
      <c r="F99" s="518"/>
      <c r="G99" s="460"/>
      <c r="H99" s="664" t="s">
        <v>1026</v>
      </c>
      <c r="I99" s="665" t="s">
        <v>844</v>
      </c>
      <c r="J99" s="665">
        <f t="shared" ref="J99" si="49">J96+1</f>
        <v>13</v>
      </c>
      <c r="K99" s="764">
        <v>2.1</v>
      </c>
      <c r="L99" s="765">
        <v>2.1</v>
      </c>
      <c r="M99" s="765">
        <v>2.1</v>
      </c>
      <c r="N99" s="765">
        <v>2.21</v>
      </c>
      <c r="O99" s="765">
        <v>2.21</v>
      </c>
      <c r="P99" s="765">
        <v>2.1800000000000002</v>
      </c>
      <c r="Q99" s="765">
        <v>2.19</v>
      </c>
      <c r="R99" s="765">
        <v>2.15</v>
      </c>
      <c r="S99" s="765">
        <v>2.16</v>
      </c>
      <c r="T99" s="765">
        <v>2.16</v>
      </c>
      <c r="U99" s="765">
        <v>2.2400000000000002</v>
      </c>
      <c r="V99" s="765">
        <v>2.2400000000000002</v>
      </c>
      <c r="W99" s="765">
        <v>2.2400000000000002</v>
      </c>
      <c r="X99" s="765">
        <v>2.2400000000000002</v>
      </c>
      <c r="Y99" s="765">
        <v>2.23</v>
      </c>
      <c r="Z99" s="765">
        <v>2.2200000000000002</v>
      </c>
      <c r="AA99" s="765">
        <v>0.13</v>
      </c>
      <c r="AB99" s="765">
        <v>0.14000000000000001</v>
      </c>
      <c r="AC99" s="765">
        <v>0.16</v>
      </c>
      <c r="AD99" s="765">
        <v>1.5</v>
      </c>
      <c r="AE99" s="765">
        <v>1.51</v>
      </c>
      <c r="AF99" s="765">
        <v>1.51</v>
      </c>
      <c r="AG99" s="765">
        <v>1.51</v>
      </c>
      <c r="AH99" s="765">
        <v>2.4900000000000002</v>
      </c>
      <c r="AI99" s="765">
        <v>2.4900000000000002</v>
      </c>
      <c r="AJ99" s="765">
        <v>2.4900000000000002</v>
      </c>
      <c r="AK99" s="765">
        <v>2.5</v>
      </c>
      <c r="AL99" s="765">
        <v>2.5</v>
      </c>
      <c r="AM99" s="765">
        <v>2.5099999999999998</v>
      </c>
      <c r="AN99" s="765">
        <v>2.44</v>
      </c>
      <c r="AO99" s="765">
        <v>2.44</v>
      </c>
      <c r="AP99" s="765">
        <v>2.06</v>
      </c>
      <c r="AQ99" s="765">
        <v>2.06</v>
      </c>
      <c r="AR99" s="765">
        <v>2.2200000000000002</v>
      </c>
      <c r="AS99" s="765">
        <v>2.23</v>
      </c>
      <c r="AT99" s="765">
        <v>2.23</v>
      </c>
      <c r="AU99" s="765">
        <v>2.25</v>
      </c>
      <c r="AV99" s="765">
        <v>2.25</v>
      </c>
      <c r="AW99" s="765">
        <v>2.04</v>
      </c>
      <c r="AX99" s="765">
        <v>2.04</v>
      </c>
      <c r="AY99" s="765">
        <v>2.0499999999999998</v>
      </c>
      <c r="AZ99" s="765">
        <v>2.0499999999999998</v>
      </c>
      <c r="BA99" s="765">
        <v>2.06</v>
      </c>
      <c r="BB99" s="765">
        <v>2.27</v>
      </c>
      <c r="BC99" s="765">
        <v>2.27</v>
      </c>
      <c r="BD99" s="765">
        <v>2.2799999999999998</v>
      </c>
      <c r="BE99" s="765">
        <v>2.2799999999999998</v>
      </c>
      <c r="BF99" s="765">
        <v>2.08</v>
      </c>
      <c r="BG99" s="765">
        <v>2.0699999999999998</v>
      </c>
      <c r="BH99" s="765">
        <v>2.0699999999999998</v>
      </c>
      <c r="BI99" s="765">
        <v>2.1</v>
      </c>
      <c r="BJ99" s="765">
        <v>2.1</v>
      </c>
      <c r="BK99" s="765">
        <v>2.1</v>
      </c>
      <c r="BL99" s="765">
        <v>2.1</v>
      </c>
      <c r="BM99" s="765">
        <v>2.1</v>
      </c>
      <c r="BN99" s="765">
        <v>2.21</v>
      </c>
      <c r="BO99" s="765">
        <v>2.21</v>
      </c>
      <c r="BP99" s="765">
        <v>2.1800000000000002</v>
      </c>
      <c r="BQ99" s="765">
        <v>2.19</v>
      </c>
      <c r="BR99" s="765">
        <v>2.15</v>
      </c>
      <c r="BS99" s="765">
        <v>2.16</v>
      </c>
      <c r="BT99" s="765">
        <v>2.16</v>
      </c>
      <c r="BU99" s="765">
        <v>2.2400000000000002</v>
      </c>
      <c r="BV99" s="765">
        <v>2.2400000000000002</v>
      </c>
      <c r="BW99" s="765">
        <v>2.2400000000000002</v>
      </c>
      <c r="BX99" s="765">
        <v>2.2400000000000002</v>
      </c>
      <c r="BY99" s="765">
        <v>2.23</v>
      </c>
      <c r="BZ99" s="765">
        <v>2.2200000000000002</v>
      </c>
      <c r="CA99" s="765">
        <v>0.13</v>
      </c>
      <c r="CB99" s="765">
        <v>0.14000000000000001</v>
      </c>
      <c r="CC99" s="765">
        <v>0.16</v>
      </c>
      <c r="CD99" s="765">
        <v>1.5</v>
      </c>
      <c r="CE99" s="765">
        <v>1.51</v>
      </c>
      <c r="CF99" s="765">
        <v>1.51</v>
      </c>
      <c r="CG99" s="765">
        <v>1.51</v>
      </c>
      <c r="CH99" s="765">
        <v>2.4900000000000002</v>
      </c>
      <c r="CI99" s="765">
        <v>2.4900000000000002</v>
      </c>
      <c r="CJ99" s="765">
        <v>2.4900000000000002</v>
      </c>
      <c r="CK99" s="765">
        <v>2.5</v>
      </c>
      <c r="CL99" s="765">
        <v>2.5</v>
      </c>
      <c r="CM99" s="765">
        <v>2.5099999999999998</v>
      </c>
      <c r="CN99" s="765">
        <v>2.44</v>
      </c>
      <c r="CO99" s="765">
        <v>2.44</v>
      </c>
      <c r="CP99" s="765">
        <v>2.06</v>
      </c>
      <c r="CQ99" s="765">
        <v>2.06</v>
      </c>
      <c r="CR99" s="765">
        <v>2.0699999999999998</v>
      </c>
      <c r="CS99" s="765">
        <v>2.08</v>
      </c>
      <c r="CT99" s="765">
        <v>2.09</v>
      </c>
      <c r="CU99" s="765">
        <v>2.09</v>
      </c>
      <c r="CV99" s="765">
        <v>2.1</v>
      </c>
      <c r="CW99" s="765">
        <v>2.09</v>
      </c>
      <c r="CX99" s="765">
        <v>2.1</v>
      </c>
      <c r="CY99" s="765">
        <v>2.1</v>
      </c>
      <c r="CZ99" s="765">
        <v>2.11</v>
      </c>
      <c r="DA99" s="765">
        <v>2.09</v>
      </c>
      <c r="DB99" s="765">
        <v>1.58</v>
      </c>
      <c r="DC99" s="765">
        <v>1.58</v>
      </c>
      <c r="DD99" s="765">
        <v>1.58</v>
      </c>
      <c r="DE99" s="765">
        <v>1.59</v>
      </c>
      <c r="DF99" s="765">
        <v>1.35</v>
      </c>
      <c r="DG99" s="765">
        <v>1.37</v>
      </c>
      <c r="DH99" s="765">
        <v>2.19</v>
      </c>
      <c r="DI99" s="765">
        <v>2.19</v>
      </c>
      <c r="DJ99" s="765">
        <v>2.1800000000000002</v>
      </c>
      <c r="DK99" s="765">
        <v>2.1800000000000002</v>
      </c>
      <c r="DL99" s="765">
        <v>2.1800000000000002</v>
      </c>
      <c r="DM99" s="765">
        <v>2.1800000000000002</v>
      </c>
      <c r="DN99" s="765">
        <v>2.06</v>
      </c>
      <c r="DO99" s="765">
        <v>2.0699999999999998</v>
      </c>
      <c r="DP99" s="765">
        <v>2.08</v>
      </c>
      <c r="DQ99" s="765">
        <v>2.08</v>
      </c>
      <c r="DR99" s="765">
        <v>2.12</v>
      </c>
      <c r="DS99" s="765">
        <v>2.16</v>
      </c>
      <c r="DT99" s="765">
        <v>2.16</v>
      </c>
      <c r="DU99" s="765">
        <v>2.31</v>
      </c>
      <c r="DV99" s="765">
        <v>2.3199999999999998</v>
      </c>
      <c r="DW99" s="765">
        <v>2.3199999999999998</v>
      </c>
      <c r="DX99" s="765">
        <v>2.3199999999999998</v>
      </c>
      <c r="DY99" s="765">
        <v>2.25</v>
      </c>
      <c r="DZ99" s="765">
        <v>2.25</v>
      </c>
      <c r="EA99" s="765">
        <v>2</v>
      </c>
      <c r="EB99" s="765">
        <v>2</v>
      </c>
      <c r="EC99" s="765">
        <v>2.17</v>
      </c>
      <c r="ED99" s="765">
        <v>2.5499999999999998</v>
      </c>
      <c r="EE99" s="765">
        <v>2.56</v>
      </c>
      <c r="EF99" s="765">
        <v>2.06</v>
      </c>
      <c r="EG99" s="765">
        <v>2.0699999999999998</v>
      </c>
      <c r="EH99" s="765">
        <v>2.4900000000000002</v>
      </c>
      <c r="EI99" s="765">
        <v>2.5</v>
      </c>
      <c r="EJ99" s="765">
        <v>2.5</v>
      </c>
      <c r="EK99" s="765">
        <v>2.5</v>
      </c>
      <c r="EL99" s="765">
        <v>2.5</v>
      </c>
      <c r="EM99" s="765">
        <v>2.5099999999999998</v>
      </c>
      <c r="EN99" s="765">
        <v>2.5099999999999998</v>
      </c>
      <c r="EO99" s="765">
        <v>2.5099999999999998</v>
      </c>
      <c r="EP99" s="765">
        <v>2.3199999999999998</v>
      </c>
      <c r="EQ99" s="765">
        <v>2.33</v>
      </c>
      <c r="ER99" s="765">
        <v>2.34</v>
      </c>
      <c r="ES99" s="765">
        <v>2.34</v>
      </c>
      <c r="ET99" s="765">
        <v>2.36</v>
      </c>
      <c r="EU99" s="765">
        <v>2.36</v>
      </c>
      <c r="EV99" s="765">
        <v>2.37</v>
      </c>
      <c r="EW99" s="765">
        <v>2.12</v>
      </c>
      <c r="EX99" s="765">
        <v>2.13</v>
      </c>
      <c r="EY99" s="765">
        <v>2.13</v>
      </c>
      <c r="EZ99" s="765">
        <v>2.13</v>
      </c>
      <c r="FA99" s="765">
        <v>2.14</v>
      </c>
      <c r="FB99" s="765">
        <v>1.78</v>
      </c>
      <c r="FC99" s="765">
        <v>1.78</v>
      </c>
      <c r="FD99" s="765">
        <v>1.79</v>
      </c>
      <c r="FE99" s="765">
        <v>1.79</v>
      </c>
      <c r="FF99" s="765">
        <v>1.49</v>
      </c>
      <c r="FG99" s="765">
        <v>1.49</v>
      </c>
      <c r="FH99" s="765">
        <v>2.0499999999999998</v>
      </c>
      <c r="FI99" s="765">
        <v>2.0499999999999998</v>
      </c>
      <c r="FJ99" s="765">
        <v>2.14</v>
      </c>
      <c r="FK99" s="765">
        <v>2.14</v>
      </c>
      <c r="FL99" s="765">
        <v>2.14</v>
      </c>
      <c r="FM99" s="765">
        <v>2.14</v>
      </c>
      <c r="FN99" s="765">
        <v>2.2400000000000002</v>
      </c>
      <c r="FO99" s="765">
        <v>2.2400000000000002</v>
      </c>
      <c r="FP99" s="765">
        <v>2.23</v>
      </c>
      <c r="FQ99" s="765">
        <v>2.23</v>
      </c>
      <c r="FR99" s="765">
        <v>2.2999999999999998</v>
      </c>
      <c r="FS99" s="765">
        <v>2.31</v>
      </c>
      <c r="FT99" s="765">
        <v>2.31</v>
      </c>
      <c r="FU99" s="765">
        <v>2.33</v>
      </c>
      <c r="FV99" s="765">
        <v>2.41</v>
      </c>
      <c r="FW99" s="765">
        <v>2.41</v>
      </c>
      <c r="FX99" s="765">
        <v>2.42</v>
      </c>
      <c r="FY99" s="765">
        <v>2.36</v>
      </c>
      <c r="FZ99" s="765">
        <v>2.36</v>
      </c>
      <c r="GA99" s="765">
        <v>1.33</v>
      </c>
      <c r="GB99" s="765">
        <v>1.4</v>
      </c>
      <c r="GC99" s="765">
        <v>1.49</v>
      </c>
      <c r="GD99" s="765">
        <v>2.62</v>
      </c>
      <c r="GE99" s="765">
        <v>2.68</v>
      </c>
      <c r="GF99" s="765">
        <v>2.2000000000000002</v>
      </c>
      <c r="GG99" s="765">
        <v>2.21</v>
      </c>
      <c r="GH99" s="765">
        <v>2.4900000000000002</v>
      </c>
      <c r="GI99" s="765">
        <v>2.4900000000000002</v>
      </c>
      <c r="GJ99" s="765">
        <v>2.4900000000000002</v>
      </c>
      <c r="GK99" s="765">
        <v>2.5</v>
      </c>
      <c r="GL99" s="765">
        <v>2.5</v>
      </c>
      <c r="GM99" s="765">
        <v>2.5</v>
      </c>
      <c r="GN99" s="765">
        <v>2.5</v>
      </c>
      <c r="GO99" s="765">
        <v>2.5099999999999998</v>
      </c>
      <c r="GP99" s="765">
        <v>2.25</v>
      </c>
      <c r="GQ99" s="765">
        <v>2.2599999999999998</v>
      </c>
      <c r="GR99" s="765">
        <v>2.27</v>
      </c>
      <c r="GS99" s="765">
        <v>2.27</v>
      </c>
      <c r="GT99" s="765">
        <v>2.2799999999999998</v>
      </c>
      <c r="GU99" s="765">
        <v>2.2799999999999998</v>
      </c>
      <c r="GV99" s="765">
        <v>2.29</v>
      </c>
      <c r="GW99" s="765">
        <v>2.12</v>
      </c>
      <c r="GX99" s="765">
        <v>2.12</v>
      </c>
      <c r="GY99" s="765">
        <v>2.12</v>
      </c>
      <c r="GZ99" s="765">
        <v>2.13</v>
      </c>
      <c r="HA99" s="765">
        <v>2.13</v>
      </c>
      <c r="HB99" s="765">
        <v>1.74</v>
      </c>
      <c r="HC99" s="765">
        <v>1.76</v>
      </c>
      <c r="HD99" s="765">
        <v>1.76</v>
      </c>
      <c r="HE99" s="765">
        <v>1.77</v>
      </c>
      <c r="HF99" s="765">
        <v>1.46</v>
      </c>
      <c r="HG99" s="765">
        <v>1.47</v>
      </c>
      <c r="HH99" s="765">
        <v>2.0499999999999998</v>
      </c>
      <c r="HI99" s="765">
        <v>2.0499999999999998</v>
      </c>
      <c r="HJ99" s="765">
        <v>2.14</v>
      </c>
      <c r="HK99" s="765">
        <v>2.14</v>
      </c>
      <c r="HL99" s="765">
        <v>2.14</v>
      </c>
      <c r="HM99" s="765">
        <v>2.14</v>
      </c>
      <c r="HN99" s="765">
        <v>2.2400000000000002</v>
      </c>
      <c r="HO99" s="765">
        <v>2.2400000000000002</v>
      </c>
      <c r="HP99" s="765">
        <v>2.23</v>
      </c>
      <c r="HQ99" s="765">
        <v>2.23</v>
      </c>
      <c r="HR99" s="765">
        <v>2.2999999999999998</v>
      </c>
      <c r="HS99" s="765">
        <v>2.31</v>
      </c>
      <c r="HT99" s="765">
        <v>2.31</v>
      </c>
      <c r="HU99" s="765">
        <v>2.33</v>
      </c>
      <c r="HV99" s="765">
        <v>2.41</v>
      </c>
      <c r="HW99" s="765">
        <v>2.41</v>
      </c>
      <c r="HX99" s="765">
        <v>2.42</v>
      </c>
      <c r="HY99" s="765">
        <v>2.36</v>
      </c>
      <c r="HZ99" s="765">
        <v>2.36</v>
      </c>
      <c r="IA99" s="765">
        <v>1.33</v>
      </c>
      <c r="IB99" s="765">
        <v>1.35</v>
      </c>
      <c r="IC99" s="765">
        <v>1.49</v>
      </c>
      <c r="ID99" s="765">
        <v>2.6</v>
      </c>
      <c r="IE99" s="765">
        <v>2.66</v>
      </c>
      <c r="IF99" s="765">
        <v>2.2000000000000002</v>
      </c>
      <c r="IG99" s="765">
        <v>2.2000000000000002</v>
      </c>
      <c r="IH99" s="765">
        <v>2.4900000000000002</v>
      </c>
      <c r="II99" s="765">
        <v>2.4900000000000002</v>
      </c>
      <c r="IJ99" s="765">
        <v>2.4900000000000002</v>
      </c>
      <c r="IK99" s="765">
        <v>2.5</v>
      </c>
      <c r="IL99" s="765">
        <v>2.5</v>
      </c>
      <c r="IM99" s="765">
        <v>2.5</v>
      </c>
      <c r="IN99" s="765">
        <v>2.5</v>
      </c>
      <c r="IO99" s="765">
        <v>2.5099999999999998</v>
      </c>
      <c r="IP99" s="765">
        <v>2.25</v>
      </c>
      <c r="IQ99" s="765">
        <v>2.25</v>
      </c>
      <c r="IR99" s="765">
        <v>2.2599999999999998</v>
      </c>
      <c r="IS99" s="765">
        <v>2.27</v>
      </c>
      <c r="IT99" s="765">
        <v>2.27</v>
      </c>
      <c r="IU99" s="765">
        <v>2.2799999999999998</v>
      </c>
      <c r="IV99" s="765">
        <v>2.29</v>
      </c>
      <c r="IW99" s="765">
        <v>2.12</v>
      </c>
      <c r="IX99" s="765">
        <v>2.12</v>
      </c>
      <c r="IY99" s="765">
        <v>2.12</v>
      </c>
      <c r="IZ99" s="765">
        <v>2.13</v>
      </c>
      <c r="JA99" s="765">
        <v>2.13</v>
      </c>
      <c r="JB99" s="765">
        <v>1.74</v>
      </c>
      <c r="JC99" s="765">
        <v>1.75</v>
      </c>
      <c r="JD99" s="765">
        <v>1.75</v>
      </c>
      <c r="JE99" s="765">
        <v>1.75</v>
      </c>
      <c r="JF99" s="765">
        <v>1.45</v>
      </c>
      <c r="JG99" s="765">
        <v>1.46</v>
      </c>
      <c r="JH99" s="765">
        <v>2.0499999999999998</v>
      </c>
      <c r="JI99" s="765">
        <v>2.0499999999999998</v>
      </c>
      <c r="JJ99" s="765">
        <v>2.14</v>
      </c>
      <c r="JK99" s="765">
        <v>2.14</v>
      </c>
      <c r="JL99" s="765">
        <v>2.14</v>
      </c>
      <c r="JM99" s="765">
        <v>2.14</v>
      </c>
      <c r="JN99" s="765">
        <v>2.2400000000000002</v>
      </c>
      <c r="JO99" s="765">
        <v>2.2400000000000002</v>
      </c>
      <c r="JP99" s="765">
        <v>2.2400000000000002</v>
      </c>
      <c r="JQ99" s="765">
        <v>2.23</v>
      </c>
      <c r="JR99" s="765">
        <v>2.2999999999999998</v>
      </c>
      <c r="JS99" s="765">
        <v>2.31</v>
      </c>
      <c r="JT99" s="765">
        <v>2.31</v>
      </c>
      <c r="JU99" s="765">
        <v>2.33</v>
      </c>
      <c r="JV99" s="765">
        <v>2.41</v>
      </c>
      <c r="JW99" s="765">
        <v>2.41</v>
      </c>
      <c r="JX99" s="765">
        <v>2.42</v>
      </c>
      <c r="JY99" s="765">
        <v>2.36</v>
      </c>
      <c r="JZ99" s="765">
        <v>2.36</v>
      </c>
      <c r="KA99" s="765">
        <v>1.28</v>
      </c>
      <c r="KB99" s="765">
        <v>1.35</v>
      </c>
      <c r="KC99" s="765">
        <v>1.43</v>
      </c>
      <c r="KD99" s="765">
        <v>2.58</v>
      </c>
      <c r="KE99" s="765">
        <v>2.62</v>
      </c>
      <c r="KF99" s="765">
        <v>2.2000000000000002</v>
      </c>
      <c r="KG99" s="765">
        <v>2.2000000000000002</v>
      </c>
      <c r="KH99" s="765">
        <v>2.4900000000000002</v>
      </c>
      <c r="KI99" s="765">
        <v>2.4900000000000002</v>
      </c>
      <c r="KJ99" s="765">
        <v>2.4900000000000002</v>
      </c>
      <c r="KK99" s="765">
        <v>2.5</v>
      </c>
      <c r="KL99" s="765">
        <v>2.5</v>
      </c>
      <c r="KM99" s="765">
        <v>2.5</v>
      </c>
      <c r="KN99" s="765">
        <v>2.5</v>
      </c>
      <c r="KO99" s="765">
        <v>2.5099999999999998</v>
      </c>
      <c r="KP99" s="765">
        <v>2.2400000000000002</v>
      </c>
      <c r="KQ99" s="765">
        <v>2.25</v>
      </c>
      <c r="KR99" s="765">
        <v>2.25</v>
      </c>
      <c r="KS99" s="765">
        <v>2.2599999999999998</v>
      </c>
      <c r="KT99" s="765">
        <v>2.27</v>
      </c>
      <c r="KU99" s="765">
        <v>2.2799999999999998</v>
      </c>
      <c r="KV99" s="765">
        <v>2.2799999999999998</v>
      </c>
      <c r="KW99" s="765">
        <v>2.12</v>
      </c>
      <c r="KX99" s="765">
        <v>2.12</v>
      </c>
      <c r="KY99" s="765">
        <v>2.12</v>
      </c>
      <c r="KZ99" s="765">
        <v>2.13</v>
      </c>
      <c r="LA99" s="765">
        <v>2.13</v>
      </c>
      <c r="LB99" s="765">
        <v>1.73</v>
      </c>
      <c r="LC99" s="765">
        <v>1.74</v>
      </c>
      <c r="LD99" s="765">
        <v>1.74</v>
      </c>
      <c r="LE99" s="765">
        <v>1.75</v>
      </c>
      <c r="LF99" s="765">
        <v>1.44</v>
      </c>
      <c r="LG99" s="765">
        <v>1.45</v>
      </c>
      <c r="LH99" s="765">
        <v>2.0499999999999998</v>
      </c>
      <c r="LI99" s="765">
        <v>2.0499999999999998</v>
      </c>
      <c r="LJ99" s="765">
        <v>2.14</v>
      </c>
      <c r="LK99" s="765">
        <v>2.14</v>
      </c>
      <c r="LL99" s="765">
        <v>2.14</v>
      </c>
      <c r="LM99" s="765">
        <v>2.14</v>
      </c>
      <c r="LN99" s="765">
        <v>2.2400000000000002</v>
      </c>
      <c r="LO99" s="765">
        <v>2.2400000000000002</v>
      </c>
      <c r="LP99" s="765">
        <v>2.2400000000000002</v>
      </c>
      <c r="LQ99" s="765">
        <v>2.23</v>
      </c>
      <c r="LR99" s="765">
        <v>2.2999999999999998</v>
      </c>
      <c r="LS99" s="765">
        <v>2.31</v>
      </c>
      <c r="LT99" s="765">
        <v>2.31</v>
      </c>
      <c r="LU99" s="765">
        <v>2.33</v>
      </c>
      <c r="LV99" s="765">
        <v>2.41</v>
      </c>
      <c r="LW99" s="765">
        <v>2.41</v>
      </c>
      <c r="LX99" s="765">
        <v>2.42</v>
      </c>
      <c r="LY99" s="765">
        <v>2.35</v>
      </c>
      <c r="LZ99" s="765">
        <v>2.36</v>
      </c>
      <c r="MA99" s="765">
        <v>1.28</v>
      </c>
      <c r="MB99" s="765">
        <v>1.34</v>
      </c>
      <c r="MC99" s="765">
        <v>1.42</v>
      </c>
      <c r="MD99" s="765">
        <v>2.56</v>
      </c>
      <c r="ME99" s="765">
        <v>2.61</v>
      </c>
      <c r="MF99" s="765">
        <v>2.4900000000000002</v>
      </c>
      <c r="MG99" s="765">
        <v>2.5</v>
      </c>
      <c r="MH99" s="765">
        <v>2.4900000000000002</v>
      </c>
      <c r="MI99" s="765">
        <v>2.4900000000000002</v>
      </c>
      <c r="MJ99" s="765">
        <v>2.4900000000000002</v>
      </c>
      <c r="MK99" s="765">
        <v>2.5</v>
      </c>
      <c r="ML99" s="765">
        <v>2.5</v>
      </c>
      <c r="MM99" s="765">
        <v>2.5</v>
      </c>
      <c r="MN99" s="765">
        <v>2.5</v>
      </c>
      <c r="MO99" s="765">
        <v>2.5099999999999998</v>
      </c>
      <c r="MP99" s="765">
        <v>2.23</v>
      </c>
      <c r="MQ99" s="765">
        <v>2.2400000000000002</v>
      </c>
      <c r="MR99" s="765">
        <v>2.2400000000000002</v>
      </c>
      <c r="MS99" s="765">
        <v>2.25</v>
      </c>
      <c r="MT99" s="765">
        <v>2.2599999999999998</v>
      </c>
      <c r="MU99" s="765">
        <v>2.27</v>
      </c>
      <c r="MV99" s="765">
        <v>2.27</v>
      </c>
      <c r="MW99" s="765">
        <v>2.12</v>
      </c>
      <c r="MX99" s="765">
        <v>2.12</v>
      </c>
      <c r="MY99" s="765">
        <v>2.12</v>
      </c>
      <c r="MZ99" s="765">
        <v>2.13</v>
      </c>
      <c r="NA99" s="765">
        <v>2.13</v>
      </c>
      <c r="NB99" s="765">
        <v>1.73</v>
      </c>
      <c r="NC99" s="765">
        <v>1.74</v>
      </c>
      <c r="ND99" s="765">
        <v>1.74</v>
      </c>
      <c r="NE99" s="765">
        <v>1.75</v>
      </c>
      <c r="NF99" s="765">
        <v>1.44</v>
      </c>
      <c r="NG99" s="765">
        <v>1.45</v>
      </c>
      <c r="NH99" s="765">
        <v>2.0499999999999998</v>
      </c>
      <c r="NI99" s="765">
        <v>2.0499999999999998</v>
      </c>
      <c r="NJ99" s="765">
        <v>2.14</v>
      </c>
      <c r="NK99" s="765">
        <v>2.14</v>
      </c>
      <c r="NL99" s="765">
        <v>2.14</v>
      </c>
      <c r="NM99" s="765">
        <v>2.14</v>
      </c>
      <c r="NN99" s="765">
        <v>2.2400000000000002</v>
      </c>
      <c r="NO99" s="765">
        <v>2.2400000000000002</v>
      </c>
      <c r="NP99" s="765">
        <v>2.2400000000000002</v>
      </c>
      <c r="NQ99" s="765">
        <v>2.23</v>
      </c>
      <c r="NR99" s="765">
        <v>2.2999999999999998</v>
      </c>
      <c r="NS99" s="765">
        <v>2.31</v>
      </c>
      <c r="NT99" s="765">
        <v>2.31</v>
      </c>
      <c r="NU99" s="765">
        <v>2.33</v>
      </c>
      <c r="NV99" s="765">
        <v>2.41</v>
      </c>
      <c r="NW99" s="765">
        <v>2.41</v>
      </c>
      <c r="NX99" s="765">
        <v>2.42</v>
      </c>
      <c r="NY99" s="765">
        <v>2.35</v>
      </c>
      <c r="NZ99" s="765">
        <v>2.36</v>
      </c>
      <c r="OA99" s="765">
        <v>1.28</v>
      </c>
      <c r="OB99" s="765">
        <v>1.34</v>
      </c>
      <c r="OC99" s="765">
        <v>1.42</v>
      </c>
      <c r="OD99" s="765">
        <v>2.56</v>
      </c>
      <c r="OE99" s="765">
        <v>2.61</v>
      </c>
      <c r="OF99" s="765">
        <v>2.4900000000000002</v>
      </c>
      <c r="OG99" s="765">
        <v>2.5</v>
      </c>
      <c r="OH99" s="765">
        <v>2.4900000000000002</v>
      </c>
      <c r="OI99" s="765">
        <v>2.4900000000000002</v>
      </c>
      <c r="OJ99" s="765">
        <v>2.4900000000000002</v>
      </c>
      <c r="OK99" s="765">
        <v>2.5</v>
      </c>
      <c r="OL99" s="765">
        <v>2.5</v>
      </c>
      <c r="OM99" s="765">
        <v>2.5</v>
      </c>
      <c r="ON99" s="765">
        <v>2.5</v>
      </c>
      <c r="OO99" s="765">
        <v>2.5099999999999998</v>
      </c>
      <c r="OP99" s="765">
        <v>2.23</v>
      </c>
      <c r="OQ99" s="765">
        <v>2.2400000000000002</v>
      </c>
      <c r="OR99" s="765">
        <v>2.2400000000000002</v>
      </c>
      <c r="OS99" s="765">
        <v>2.25</v>
      </c>
      <c r="OT99" s="765">
        <v>2.2599999999999998</v>
      </c>
      <c r="OU99" s="765">
        <v>2.27</v>
      </c>
      <c r="OV99" s="765">
        <v>2.27</v>
      </c>
      <c r="OW99" s="765">
        <v>2.12</v>
      </c>
      <c r="OX99" s="765">
        <v>2.12</v>
      </c>
      <c r="OY99" s="765">
        <v>2.12</v>
      </c>
      <c r="OZ99" s="765">
        <v>2.13</v>
      </c>
      <c r="PA99" s="765">
        <v>2.13</v>
      </c>
      <c r="PB99" s="765">
        <v>1.73</v>
      </c>
      <c r="PC99" s="765">
        <v>1.74</v>
      </c>
      <c r="PD99" s="765">
        <v>1.74</v>
      </c>
      <c r="PE99" s="765">
        <v>1.75</v>
      </c>
      <c r="PF99" s="765">
        <v>1.44</v>
      </c>
      <c r="PG99" s="765">
        <v>1.45</v>
      </c>
      <c r="PH99" s="765">
        <v>2.0499999999999998</v>
      </c>
      <c r="PI99" s="765">
        <v>2.0499999999999998</v>
      </c>
      <c r="PJ99" s="765">
        <v>2.14</v>
      </c>
      <c r="PK99" s="765">
        <v>2.14</v>
      </c>
      <c r="PL99" s="765">
        <v>2.14</v>
      </c>
      <c r="PM99" s="765">
        <v>2.14</v>
      </c>
      <c r="PN99" s="765">
        <v>2.2400000000000002</v>
      </c>
      <c r="PO99" s="765">
        <v>2.2400000000000002</v>
      </c>
      <c r="PP99" s="765">
        <v>2.2400000000000002</v>
      </c>
      <c r="PQ99" s="765">
        <v>2.23</v>
      </c>
      <c r="PR99" s="765">
        <v>2.2999999999999998</v>
      </c>
      <c r="PS99" s="765">
        <v>2.31</v>
      </c>
      <c r="PT99" s="765">
        <v>2.31</v>
      </c>
      <c r="PU99" s="765">
        <v>2.33</v>
      </c>
      <c r="PV99" s="765">
        <v>2.41</v>
      </c>
      <c r="PW99" s="765">
        <v>2.41</v>
      </c>
      <c r="PX99" s="765">
        <v>2.42</v>
      </c>
      <c r="PY99" s="765">
        <v>2.35</v>
      </c>
      <c r="PZ99" s="765">
        <v>2.36</v>
      </c>
      <c r="QA99" s="765">
        <v>1.28</v>
      </c>
      <c r="QB99" s="765">
        <v>1.34</v>
      </c>
      <c r="QC99" s="765">
        <v>1.42</v>
      </c>
      <c r="QD99" s="765">
        <v>2.56</v>
      </c>
      <c r="QE99" s="765">
        <v>2.61</v>
      </c>
      <c r="QF99" s="765">
        <v>2.4900000000000002</v>
      </c>
      <c r="QG99" s="765">
        <v>2.5</v>
      </c>
      <c r="QH99" s="765">
        <v>2.4900000000000002</v>
      </c>
      <c r="QI99" s="765">
        <v>2.4900000000000002</v>
      </c>
      <c r="QJ99" s="765">
        <v>2.4900000000000002</v>
      </c>
      <c r="QK99" s="765">
        <v>2.5</v>
      </c>
      <c r="QL99" s="765">
        <v>2.5</v>
      </c>
      <c r="QM99" s="765">
        <v>2.5</v>
      </c>
      <c r="QN99" s="765">
        <v>2.5</v>
      </c>
      <c r="QO99" s="765">
        <v>2.5099999999999998</v>
      </c>
      <c r="QP99" s="765">
        <v>2.23</v>
      </c>
      <c r="QQ99" s="765">
        <v>2.2400000000000002</v>
      </c>
      <c r="QR99" s="765">
        <v>2.2400000000000002</v>
      </c>
      <c r="QS99" s="765">
        <v>2.25</v>
      </c>
      <c r="QT99" s="765">
        <v>2.2599999999999998</v>
      </c>
      <c r="QU99" s="765">
        <v>2.27</v>
      </c>
      <c r="QV99" s="765">
        <v>2.27</v>
      </c>
      <c r="QW99" s="765">
        <v>2.12</v>
      </c>
      <c r="QX99" s="765">
        <v>2.12</v>
      </c>
      <c r="QY99" s="765">
        <v>2.12</v>
      </c>
      <c r="QZ99" s="765">
        <v>2.13</v>
      </c>
      <c r="RA99" s="765">
        <v>2.13</v>
      </c>
      <c r="RB99" s="765">
        <v>1.73</v>
      </c>
      <c r="RC99" s="765">
        <v>1.74</v>
      </c>
      <c r="RD99" s="765">
        <v>1.74</v>
      </c>
      <c r="RE99" s="765">
        <v>1.75</v>
      </c>
      <c r="RF99" s="765">
        <v>1.44</v>
      </c>
      <c r="RG99" s="765">
        <v>1.45</v>
      </c>
      <c r="RH99" s="765">
        <v>2.0499999999999998</v>
      </c>
      <c r="RI99" s="765">
        <v>2.0499999999999998</v>
      </c>
      <c r="RJ99" s="765">
        <v>2.14</v>
      </c>
      <c r="RK99" s="765">
        <v>2.14</v>
      </c>
      <c r="RL99" s="765">
        <v>2.14</v>
      </c>
      <c r="RM99" s="765">
        <v>2.14</v>
      </c>
      <c r="RN99" s="765">
        <v>2.2400000000000002</v>
      </c>
      <c r="RO99" s="765">
        <v>2.2400000000000002</v>
      </c>
      <c r="RP99" s="765">
        <v>2.2400000000000002</v>
      </c>
      <c r="RQ99" s="765">
        <v>2.23</v>
      </c>
      <c r="RR99" s="765">
        <v>2.2999999999999998</v>
      </c>
      <c r="RS99" s="765">
        <v>2.31</v>
      </c>
      <c r="RT99" s="765">
        <v>2.31</v>
      </c>
      <c r="RU99" s="765">
        <v>2.33</v>
      </c>
      <c r="RV99" s="765">
        <v>2.41</v>
      </c>
      <c r="RW99" s="765">
        <v>2.41</v>
      </c>
      <c r="RX99" s="765">
        <v>2.42</v>
      </c>
      <c r="RY99" s="765">
        <v>2.35</v>
      </c>
      <c r="RZ99" s="765">
        <v>2.36</v>
      </c>
      <c r="SA99" s="765">
        <v>1.28</v>
      </c>
      <c r="SB99" s="765">
        <v>1.34</v>
      </c>
      <c r="SC99" s="765">
        <v>1.42</v>
      </c>
      <c r="SD99" s="765">
        <v>2.56</v>
      </c>
      <c r="SE99" s="765">
        <v>2.61</v>
      </c>
      <c r="SF99" s="765">
        <v>2.4900000000000002</v>
      </c>
      <c r="SG99" s="765">
        <v>2.5</v>
      </c>
      <c r="SH99" s="765">
        <v>2.4900000000000002</v>
      </c>
      <c r="SI99" s="766">
        <v>2.4900000000000002</v>
      </c>
      <c r="SJ99" s="460">
        <f>SI99</f>
        <v>2.4900000000000002</v>
      </c>
      <c r="SK99" s="441"/>
      <c r="SL99" s="429"/>
      <c r="SM99" s="429"/>
      <c r="SN99" s="429"/>
    </row>
    <row r="100" spans="1:508" hidden="1" outlineLevel="3" x14ac:dyDescent="0.3">
      <c r="A100" s="429"/>
      <c r="B100" s="438"/>
      <c r="C100" s="647">
        <f t="shared" si="32"/>
        <v>4</v>
      </c>
      <c r="D100" s="460"/>
      <c r="E100" s="518"/>
      <c r="F100" s="518"/>
      <c r="G100" s="460"/>
      <c r="H100" s="467"/>
      <c r="I100" s="481" t="s">
        <v>233</v>
      </c>
      <c r="J100" s="667"/>
      <c r="K100" s="767">
        <v>1.7</v>
      </c>
      <c r="L100" s="768">
        <v>1.7</v>
      </c>
      <c r="M100" s="768">
        <v>1.7</v>
      </c>
      <c r="N100" s="768">
        <v>2.04</v>
      </c>
      <c r="O100" s="768">
        <v>2.04</v>
      </c>
      <c r="P100" s="768">
        <v>2.02</v>
      </c>
      <c r="Q100" s="768">
        <v>2.02</v>
      </c>
      <c r="R100" s="768">
        <v>1.96</v>
      </c>
      <c r="S100" s="768">
        <v>1.93</v>
      </c>
      <c r="T100" s="768">
        <v>1.93</v>
      </c>
      <c r="U100" s="768">
        <v>2.1</v>
      </c>
      <c r="V100" s="768">
        <v>2.1</v>
      </c>
      <c r="W100" s="768">
        <v>2.1</v>
      </c>
      <c r="X100" s="768">
        <v>2.1</v>
      </c>
      <c r="Y100" s="768">
        <v>2.11</v>
      </c>
      <c r="Z100" s="768">
        <v>2.1</v>
      </c>
      <c r="AA100" s="768">
        <v>0.06</v>
      </c>
      <c r="AB100" s="768">
        <v>0.06</v>
      </c>
      <c r="AC100" s="768">
        <v>0.09</v>
      </c>
      <c r="AD100" s="768">
        <v>1.31</v>
      </c>
      <c r="AE100" s="768">
        <v>1.31</v>
      </c>
      <c r="AF100" s="768">
        <v>1.32</v>
      </c>
      <c r="AG100" s="768">
        <v>1.32</v>
      </c>
      <c r="AH100" s="768">
        <v>2.2999999999999998</v>
      </c>
      <c r="AI100" s="768">
        <v>2.2999999999999998</v>
      </c>
      <c r="AJ100" s="768">
        <v>2.31</v>
      </c>
      <c r="AK100" s="768">
        <v>2.31</v>
      </c>
      <c r="AL100" s="768">
        <v>2.31</v>
      </c>
      <c r="AM100" s="768">
        <v>2.3199999999999998</v>
      </c>
      <c r="AN100" s="768">
        <v>2.2599999999999998</v>
      </c>
      <c r="AO100" s="768">
        <v>2.2599999999999998</v>
      </c>
      <c r="AP100" s="768">
        <v>1.88</v>
      </c>
      <c r="AQ100" s="768">
        <v>1.89</v>
      </c>
      <c r="AR100" s="768">
        <v>2.06</v>
      </c>
      <c r="AS100" s="768">
        <v>2.0699999999999998</v>
      </c>
      <c r="AT100" s="768">
        <v>2.0699999999999998</v>
      </c>
      <c r="AU100" s="768">
        <v>2.08</v>
      </c>
      <c r="AV100" s="768">
        <v>2.09</v>
      </c>
      <c r="AW100" s="768">
        <v>1.81</v>
      </c>
      <c r="AX100" s="768">
        <v>1.81</v>
      </c>
      <c r="AY100" s="768">
        <v>1.82</v>
      </c>
      <c r="AZ100" s="768">
        <v>1.82</v>
      </c>
      <c r="BA100" s="768">
        <v>1.83</v>
      </c>
      <c r="BB100" s="768">
        <v>2.04</v>
      </c>
      <c r="BC100" s="768">
        <v>2.04</v>
      </c>
      <c r="BD100" s="768">
        <v>2.0499999999999998</v>
      </c>
      <c r="BE100" s="768">
        <v>2.0499999999999998</v>
      </c>
      <c r="BF100" s="768">
        <v>1.67</v>
      </c>
      <c r="BG100" s="768">
        <v>1.65</v>
      </c>
      <c r="BH100" s="768">
        <v>1.66</v>
      </c>
      <c r="BI100" s="768">
        <v>1.7</v>
      </c>
      <c r="BJ100" s="768">
        <v>1.7</v>
      </c>
      <c r="BK100" s="768">
        <v>1.7</v>
      </c>
      <c r="BL100" s="768">
        <v>1.7</v>
      </c>
      <c r="BM100" s="768">
        <v>1.7</v>
      </c>
      <c r="BN100" s="768">
        <v>2.04</v>
      </c>
      <c r="BO100" s="768">
        <v>2.04</v>
      </c>
      <c r="BP100" s="768">
        <v>2.02</v>
      </c>
      <c r="BQ100" s="768">
        <v>2.02</v>
      </c>
      <c r="BR100" s="768">
        <v>1.96</v>
      </c>
      <c r="BS100" s="768">
        <v>1.93</v>
      </c>
      <c r="BT100" s="768">
        <v>1.93</v>
      </c>
      <c r="BU100" s="768">
        <v>2.1</v>
      </c>
      <c r="BV100" s="768">
        <v>2.1</v>
      </c>
      <c r="BW100" s="768">
        <v>2.1</v>
      </c>
      <c r="BX100" s="768">
        <v>2.1</v>
      </c>
      <c r="BY100" s="768">
        <v>2.11</v>
      </c>
      <c r="BZ100" s="768">
        <v>2.1</v>
      </c>
      <c r="CA100" s="768">
        <v>0.06</v>
      </c>
      <c r="CB100" s="768">
        <v>0.06</v>
      </c>
      <c r="CC100" s="768">
        <v>0.09</v>
      </c>
      <c r="CD100" s="768">
        <v>1.31</v>
      </c>
      <c r="CE100" s="768">
        <v>1.31</v>
      </c>
      <c r="CF100" s="768">
        <v>1.32</v>
      </c>
      <c r="CG100" s="768">
        <v>1.32</v>
      </c>
      <c r="CH100" s="768">
        <v>2.2999999999999998</v>
      </c>
      <c r="CI100" s="768">
        <v>2.2999999999999998</v>
      </c>
      <c r="CJ100" s="768">
        <v>2.31</v>
      </c>
      <c r="CK100" s="768">
        <v>2.31</v>
      </c>
      <c r="CL100" s="768">
        <v>2.31</v>
      </c>
      <c r="CM100" s="768">
        <v>2.3199999999999998</v>
      </c>
      <c r="CN100" s="768">
        <v>2.2599999999999998</v>
      </c>
      <c r="CO100" s="768">
        <v>2.2599999999999998</v>
      </c>
      <c r="CP100" s="768">
        <v>1.88</v>
      </c>
      <c r="CQ100" s="768">
        <v>1.89</v>
      </c>
      <c r="CR100" s="768">
        <v>1.89</v>
      </c>
      <c r="CS100" s="768">
        <v>1.9</v>
      </c>
      <c r="CT100" s="768">
        <v>1.91</v>
      </c>
      <c r="CU100" s="768">
        <v>1.92</v>
      </c>
      <c r="CV100" s="768">
        <v>1.93</v>
      </c>
      <c r="CW100" s="768">
        <v>1.89</v>
      </c>
      <c r="CX100" s="768">
        <v>1.89</v>
      </c>
      <c r="CY100" s="768">
        <v>1.9</v>
      </c>
      <c r="CZ100" s="768">
        <v>1.9</v>
      </c>
      <c r="DA100" s="768">
        <v>1.89</v>
      </c>
      <c r="DB100" s="768">
        <v>1.34</v>
      </c>
      <c r="DC100" s="768">
        <v>1.34</v>
      </c>
      <c r="DD100" s="768">
        <v>1.35</v>
      </c>
      <c r="DE100" s="768">
        <v>1.35</v>
      </c>
      <c r="DF100" s="768">
        <v>1.1000000000000001</v>
      </c>
      <c r="DG100" s="768">
        <v>1.1100000000000001</v>
      </c>
      <c r="DH100" s="768">
        <v>2.04</v>
      </c>
      <c r="DI100" s="768">
        <v>2.04</v>
      </c>
      <c r="DJ100" s="768">
        <v>2.02</v>
      </c>
      <c r="DK100" s="768">
        <v>2.0299999999999998</v>
      </c>
      <c r="DL100" s="768">
        <v>2.0299999999999998</v>
      </c>
      <c r="DM100" s="768">
        <v>2.0299999999999998</v>
      </c>
      <c r="DN100" s="768">
        <v>1.97</v>
      </c>
      <c r="DO100" s="768">
        <v>2</v>
      </c>
      <c r="DP100" s="768">
        <v>2</v>
      </c>
      <c r="DQ100" s="768">
        <v>2</v>
      </c>
      <c r="DR100" s="768">
        <v>2.04</v>
      </c>
      <c r="DS100" s="768">
        <v>2.08</v>
      </c>
      <c r="DT100" s="768">
        <v>2.08</v>
      </c>
      <c r="DU100" s="768">
        <v>2.2400000000000002</v>
      </c>
      <c r="DV100" s="768">
        <v>2.2400000000000002</v>
      </c>
      <c r="DW100" s="768">
        <v>2.25</v>
      </c>
      <c r="DX100" s="768">
        <v>2.25</v>
      </c>
      <c r="DY100" s="768">
        <v>2.14</v>
      </c>
      <c r="DZ100" s="768">
        <v>2.14</v>
      </c>
      <c r="EA100" s="768">
        <v>1.6</v>
      </c>
      <c r="EB100" s="768">
        <v>1.64</v>
      </c>
      <c r="EC100" s="768">
        <v>2.0099999999999998</v>
      </c>
      <c r="ED100" s="768">
        <v>2.21</v>
      </c>
      <c r="EE100" s="768">
        <v>2.2200000000000002</v>
      </c>
      <c r="EF100" s="768">
        <v>1.47</v>
      </c>
      <c r="EG100" s="768">
        <v>1.48</v>
      </c>
      <c r="EH100" s="768">
        <v>2.1800000000000002</v>
      </c>
      <c r="EI100" s="768">
        <v>2.19</v>
      </c>
      <c r="EJ100" s="768">
        <v>2.19</v>
      </c>
      <c r="EK100" s="768">
        <v>2.19</v>
      </c>
      <c r="EL100" s="768">
        <v>2.19</v>
      </c>
      <c r="EM100" s="768">
        <v>2.2000000000000002</v>
      </c>
      <c r="EN100" s="768">
        <v>2.2000000000000002</v>
      </c>
      <c r="EO100" s="768">
        <v>2.2000000000000002</v>
      </c>
      <c r="EP100" s="768">
        <v>1.83</v>
      </c>
      <c r="EQ100" s="768">
        <v>1.83</v>
      </c>
      <c r="ER100" s="768">
        <v>1.84</v>
      </c>
      <c r="ES100" s="768">
        <v>1.85</v>
      </c>
      <c r="ET100" s="768">
        <v>1.86</v>
      </c>
      <c r="EU100" s="768">
        <v>1.87</v>
      </c>
      <c r="EV100" s="768">
        <v>1.87</v>
      </c>
      <c r="EW100" s="768">
        <v>1.58</v>
      </c>
      <c r="EX100" s="768">
        <v>1.59</v>
      </c>
      <c r="EY100" s="768">
        <v>1.59</v>
      </c>
      <c r="EZ100" s="768">
        <v>1.6</v>
      </c>
      <c r="FA100" s="768">
        <v>1.6</v>
      </c>
      <c r="FB100" s="768">
        <v>1.39</v>
      </c>
      <c r="FC100" s="768">
        <v>1.39</v>
      </c>
      <c r="FD100" s="768">
        <v>1.39</v>
      </c>
      <c r="FE100" s="768">
        <v>1.4</v>
      </c>
      <c r="FF100" s="768">
        <v>1.03</v>
      </c>
      <c r="FG100" s="768">
        <v>1.03</v>
      </c>
      <c r="FH100" s="768">
        <v>1.51</v>
      </c>
      <c r="FI100" s="768">
        <v>1.52</v>
      </c>
      <c r="FJ100" s="768">
        <v>1.73</v>
      </c>
      <c r="FK100" s="768">
        <v>1.73</v>
      </c>
      <c r="FL100" s="768">
        <v>1.74</v>
      </c>
      <c r="FM100" s="768">
        <v>1.74</v>
      </c>
      <c r="FN100" s="768">
        <v>2.1</v>
      </c>
      <c r="FO100" s="768">
        <v>2.1</v>
      </c>
      <c r="FP100" s="768">
        <v>2.09</v>
      </c>
      <c r="FQ100" s="768">
        <v>2.09</v>
      </c>
      <c r="FR100" s="768">
        <v>2.14</v>
      </c>
      <c r="FS100" s="768">
        <v>2.14</v>
      </c>
      <c r="FT100" s="768">
        <v>2.14</v>
      </c>
      <c r="FU100" s="768">
        <v>2.1800000000000002</v>
      </c>
      <c r="FV100" s="768">
        <v>2.2400000000000002</v>
      </c>
      <c r="FW100" s="768">
        <v>2.2400000000000002</v>
      </c>
      <c r="FX100" s="768">
        <v>2.25</v>
      </c>
      <c r="FY100" s="768">
        <v>2.25</v>
      </c>
      <c r="FZ100" s="768">
        <v>2.25</v>
      </c>
      <c r="GA100" s="768">
        <v>1.1000000000000001</v>
      </c>
      <c r="GB100" s="768">
        <v>1.1499999999999999</v>
      </c>
      <c r="GC100" s="768">
        <v>1.23</v>
      </c>
      <c r="GD100" s="768">
        <v>2.44</v>
      </c>
      <c r="GE100" s="768">
        <v>2.5</v>
      </c>
      <c r="GF100" s="768">
        <v>2.0499999999999998</v>
      </c>
      <c r="GG100" s="768">
        <v>2.06</v>
      </c>
      <c r="GH100" s="768">
        <v>2.1800000000000002</v>
      </c>
      <c r="GI100" s="768">
        <v>2.1800000000000002</v>
      </c>
      <c r="GJ100" s="768">
        <v>2.1800000000000002</v>
      </c>
      <c r="GK100" s="768">
        <v>2.19</v>
      </c>
      <c r="GL100" s="768">
        <v>2.19</v>
      </c>
      <c r="GM100" s="768">
        <v>2.19</v>
      </c>
      <c r="GN100" s="768">
        <v>2.19</v>
      </c>
      <c r="GO100" s="768">
        <v>2.19</v>
      </c>
      <c r="GP100" s="768">
        <v>1.93</v>
      </c>
      <c r="GQ100" s="768">
        <v>1.93</v>
      </c>
      <c r="GR100" s="768">
        <v>1.94</v>
      </c>
      <c r="GS100" s="768">
        <v>1.95</v>
      </c>
      <c r="GT100" s="768">
        <v>1.96</v>
      </c>
      <c r="GU100" s="768">
        <v>1.97</v>
      </c>
      <c r="GV100" s="768">
        <v>1.98</v>
      </c>
      <c r="GW100" s="768">
        <v>1.57</v>
      </c>
      <c r="GX100" s="768">
        <v>1.58</v>
      </c>
      <c r="GY100" s="768">
        <v>1.58</v>
      </c>
      <c r="GZ100" s="768">
        <v>1.59</v>
      </c>
      <c r="HA100" s="768">
        <v>1.59</v>
      </c>
      <c r="HB100" s="768">
        <v>1.36</v>
      </c>
      <c r="HC100" s="768">
        <v>1.37</v>
      </c>
      <c r="HD100" s="768">
        <v>1.37</v>
      </c>
      <c r="HE100" s="768">
        <v>1.37</v>
      </c>
      <c r="HF100" s="768">
        <v>1</v>
      </c>
      <c r="HG100" s="768">
        <v>1.01</v>
      </c>
      <c r="HH100" s="768">
        <v>1.51</v>
      </c>
      <c r="HI100" s="768">
        <v>1.52</v>
      </c>
      <c r="HJ100" s="768">
        <v>1.73</v>
      </c>
      <c r="HK100" s="768">
        <v>1.73</v>
      </c>
      <c r="HL100" s="768">
        <v>1.74</v>
      </c>
      <c r="HM100" s="768">
        <v>1.74</v>
      </c>
      <c r="HN100" s="768">
        <v>2.1</v>
      </c>
      <c r="HO100" s="768">
        <v>2.1</v>
      </c>
      <c r="HP100" s="768">
        <v>2.09</v>
      </c>
      <c r="HQ100" s="768">
        <v>2.09</v>
      </c>
      <c r="HR100" s="768">
        <v>2.14</v>
      </c>
      <c r="HS100" s="768">
        <v>2.14</v>
      </c>
      <c r="HT100" s="768">
        <v>2.14</v>
      </c>
      <c r="HU100" s="768">
        <v>2.1800000000000002</v>
      </c>
      <c r="HV100" s="768">
        <v>2.2400000000000002</v>
      </c>
      <c r="HW100" s="768">
        <v>2.2400000000000002</v>
      </c>
      <c r="HX100" s="768">
        <v>2.25</v>
      </c>
      <c r="HY100" s="768">
        <v>2.25</v>
      </c>
      <c r="HZ100" s="768">
        <v>2.25</v>
      </c>
      <c r="IA100" s="768">
        <v>1.1000000000000001</v>
      </c>
      <c r="IB100" s="768">
        <v>1.1100000000000001</v>
      </c>
      <c r="IC100" s="768">
        <v>1.22</v>
      </c>
      <c r="ID100" s="768">
        <v>2.4300000000000002</v>
      </c>
      <c r="IE100" s="768">
        <v>2.4900000000000002</v>
      </c>
      <c r="IF100" s="768">
        <v>2.0499999999999998</v>
      </c>
      <c r="IG100" s="768">
        <v>2.0499999999999998</v>
      </c>
      <c r="IH100" s="768">
        <v>2.1800000000000002</v>
      </c>
      <c r="II100" s="768">
        <v>2.1800000000000002</v>
      </c>
      <c r="IJ100" s="768">
        <v>2.1800000000000002</v>
      </c>
      <c r="IK100" s="768">
        <v>2.19</v>
      </c>
      <c r="IL100" s="768">
        <v>2.19</v>
      </c>
      <c r="IM100" s="768">
        <v>2.19</v>
      </c>
      <c r="IN100" s="768">
        <v>2.19</v>
      </c>
      <c r="IO100" s="768">
        <v>2.19</v>
      </c>
      <c r="IP100" s="768">
        <v>1.92</v>
      </c>
      <c r="IQ100" s="768">
        <v>1.93</v>
      </c>
      <c r="IR100" s="768">
        <v>1.93</v>
      </c>
      <c r="IS100" s="768">
        <v>1.95</v>
      </c>
      <c r="IT100" s="768">
        <v>1.95</v>
      </c>
      <c r="IU100" s="768">
        <v>1.96</v>
      </c>
      <c r="IV100" s="768">
        <v>1.97</v>
      </c>
      <c r="IW100" s="768">
        <v>1.57</v>
      </c>
      <c r="IX100" s="768">
        <v>1.58</v>
      </c>
      <c r="IY100" s="768">
        <v>1.58</v>
      </c>
      <c r="IZ100" s="768">
        <v>1.59</v>
      </c>
      <c r="JA100" s="768">
        <v>1.59</v>
      </c>
      <c r="JB100" s="768">
        <v>1.36</v>
      </c>
      <c r="JC100" s="768">
        <v>1.36</v>
      </c>
      <c r="JD100" s="768">
        <v>1.36</v>
      </c>
      <c r="JE100" s="768">
        <v>1.36</v>
      </c>
      <c r="JF100" s="768">
        <v>1</v>
      </c>
      <c r="JG100" s="768">
        <v>1.01</v>
      </c>
      <c r="JH100" s="768">
        <v>1.51</v>
      </c>
      <c r="JI100" s="768">
        <v>1.52</v>
      </c>
      <c r="JJ100" s="768">
        <v>1.73</v>
      </c>
      <c r="JK100" s="768">
        <v>1.73</v>
      </c>
      <c r="JL100" s="768">
        <v>1.74</v>
      </c>
      <c r="JM100" s="768">
        <v>1.74</v>
      </c>
      <c r="JN100" s="768">
        <v>2.1</v>
      </c>
      <c r="JO100" s="768">
        <v>2.1</v>
      </c>
      <c r="JP100" s="768">
        <v>2.1</v>
      </c>
      <c r="JQ100" s="768">
        <v>2.09</v>
      </c>
      <c r="JR100" s="768">
        <v>2.14</v>
      </c>
      <c r="JS100" s="768">
        <v>2.14</v>
      </c>
      <c r="JT100" s="768">
        <v>2.14</v>
      </c>
      <c r="JU100" s="768">
        <v>2.1800000000000002</v>
      </c>
      <c r="JV100" s="768">
        <v>2.2400000000000002</v>
      </c>
      <c r="JW100" s="768">
        <v>2.2400000000000002</v>
      </c>
      <c r="JX100" s="768">
        <v>2.25</v>
      </c>
      <c r="JY100" s="768">
        <v>2.25</v>
      </c>
      <c r="JZ100" s="768">
        <v>2.25</v>
      </c>
      <c r="KA100" s="768">
        <v>1.06</v>
      </c>
      <c r="KB100" s="768">
        <v>1.1100000000000001</v>
      </c>
      <c r="KC100" s="768">
        <v>1.18</v>
      </c>
      <c r="KD100" s="768">
        <v>2.41</v>
      </c>
      <c r="KE100" s="768">
        <v>2.4500000000000002</v>
      </c>
      <c r="KF100" s="768">
        <v>2.0499999999999998</v>
      </c>
      <c r="KG100" s="768">
        <v>2.0499999999999998</v>
      </c>
      <c r="KH100" s="768">
        <v>2.1800000000000002</v>
      </c>
      <c r="KI100" s="768">
        <v>2.1800000000000002</v>
      </c>
      <c r="KJ100" s="768">
        <v>2.1800000000000002</v>
      </c>
      <c r="KK100" s="768">
        <v>2.19</v>
      </c>
      <c r="KL100" s="768">
        <v>2.19</v>
      </c>
      <c r="KM100" s="768">
        <v>2.19</v>
      </c>
      <c r="KN100" s="768">
        <v>2.19</v>
      </c>
      <c r="KO100" s="768">
        <v>2.2000000000000002</v>
      </c>
      <c r="KP100" s="768">
        <v>1.91</v>
      </c>
      <c r="KQ100" s="768">
        <v>1.92</v>
      </c>
      <c r="KR100" s="768">
        <v>1.93</v>
      </c>
      <c r="KS100" s="768">
        <v>1.94</v>
      </c>
      <c r="KT100" s="768">
        <v>1.94</v>
      </c>
      <c r="KU100" s="768">
        <v>1.96</v>
      </c>
      <c r="KV100" s="768">
        <v>1.96</v>
      </c>
      <c r="KW100" s="768">
        <v>1.58</v>
      </c>
      <c r="KX100" s="768">
        <v>1.58</v>
      </c>
      <c r="KY100" s="768">
        <v>1.58</v>
      </c>
      <c r="KZ100" s="768">
        <v>1.59</v>
      </c>
      <c r="LA100" s="768">
        <v>1.59</v>
      </c>
      <c r="LB100" s="768">
        <v>1.35</v>
      </c>
      <c r="LC100" s="768">
        <v>1.35</v>
      </c>
      <c r="LD100" s="768">
        <v>1.35</v>
      </c>
      <c r="LE100" s="768">
        <v>1.36</v>
      </c>
      <c r="LF100" s="768">
        <v>1</v>
      </c>
      <c r="LG100" s="768">
        <v>1</v>
      </c>
      <c r="LH100" s="768">
        <v>1.51</v>
      </c>
      <c r="LI100" s="768">
        <v>1.52</v>
      </c>
      <c r="LJ100" s="768">
        <v>1.73</v>
      </c>
      <c r="LK100" s="768">
        <v>1.73</v>
      </c>
      <c r="LL100" s="768">
        <v>1.74</v>
      </c>
      <c r="LM100" s="768">
        <v>1.74</v>
      </c>
      <c r="LN100" s="768">
        <v>2.1</v>
      </c>
      <c r="LO100" s="768">
        <v>2.1</v>
      </c>
      <c r="LP100" s="768">
        <v>2.1</v>
      </c>
      <c r="LQ100" s="768">
        <v>2.09</v>
      </c>
      <c r="LR100" s="768">
        <v>2.14</v>
      </c>
      <c r="LS100" s="768">
        <v>2.14</v>
      </c>
      <c r="LT100" s="768">
        <v>2.14</v>
      </c>
      <c r="LU100" s="768">
        <v>2.1800000000000002</v>
      </c>
      <c r="LV100" s="768">
        <v>2.2400000000000002</v>
      </c>
      <c r="LW100" s="768">
        <v>2.2400000000000002</v>
      </c>
      <c r="LX100" s="768">
        <v>2.25</v>
      </c>
      <c r="LY100" s="768">
        <v>2.2400000000000002</v>
      </c>
      <c r="LZ100" s="768">
        <v>2.25</v>
      </c>
      <c r="MA100" s="768">
        <v>1.06</v>
      </c>
      <c r="MB100" s="768">
        <v>1.1100000000000001</v>
      </c>
      <c r="MC100" s="768">
        <v>1.17</v>
      </c>
      <c r="MD100" s="768">
        <v>2.39</v>
      </c>
      <c r="ME100" s="768">
        <v>2.44</v>
      </c>
      <c r="MF100" s="768">
        <v>2.33</v>
      </c>
      <c r="MG100" s="768">
        <v>2.33</v>
      </c>
      <c r="MH100" s="768">
        <v>2.1800000000000002</v>
      </c>
      <c r="MI100" s="768">
        <v>2.1800000000000002</v>
      </c>
      <c r="MJ100" s="768">
        <v>2.1800000000000002</v>
      </c>
      <c r="MK100" s="768">
        <v>2.19</v>
      </c>
      <c r="ML100" s="768">
        <v>2.19</v>
      </c>
      <c r="MM100" s="768">
        <v>2.19</v>
      </c>
      <c r="MN100" s="768">
        <v>2.19</v>
      </c>
      <c r="MO100" s="768">
        <v>2.2000000000000002</v>
      </c>
      <c r="MP100" s="768">
        <v>1.9</v>
      </c>
      <c r="MQ100" s="768">
        <v>1.91</v>
      </c>
      <c r="MR100" s="768">
        <v>1.92</v>
      </c>
      <c r="MS100" s="768">
        <v>1.93</v>
      </c>
      <c r="MT100" s="768">
        <v>1.93</v>
      </c>
      <c r="MU100" s="768">
        <v>1.95</v>
      </c>
      <c r="MV100" s="768">
        <v>1.95</v>
      </c>
      <c r="MW100" s="768">
        <v>1.58</v>
      </c>
      <c r="MX100" s="768">
        <v>1.58</v>
      </c>
      <c r="MY100" s="768">
        <v>1.58</v>
      </c>
      <c r="MZ100" s="768">
        <v>1.59</v>
      </c>
      <c r="NA100" s="768">
        <v>1.59</v>
      </c>
      <c r="NB100" s="768">
        <v>1.35</v>
      </c>
      <c r="NC100" s="768">
        <v>1.35</v>
      </c>
      <c r="ND100" s="768">
        <v>1.35</v>
      </c>
      <c r="NE100" s="768">
        <v>1.36</v>
      </c>
      <c r="NF100" s="768">
        <v>1</v>
      </c>
      <c r="NG100" s="768">
        <v>1</v>
      </c>
      <c r="NH100" s="768">
        <v>1.51</v>
      </c>
      <c r="NI100" s="768">
        <v>1.52</v>
      </c>
      <c r="NJ100" s="768">
        <v>1.73</v>
      </c>
      <c r="NK100" s="768">
        <v>1.73</v>
      </c>
      <c r="NL100" s="768">
        <v>1.74</v>
      </c>
      <c r="NM100" s="768">
        <v>1.74</v>
      </c>
      <c r="NN100" s="768">
        <v>2.1</v>
      </c>
      <c r="NO100" s="768">
        <v>2.1</v>
      </c>
      <c r="NP100" s="768">
        <v>2.1</v>
      </c>
      <c r="NQ100" s="768">
        <v>2.09</v>
      </c>
      <c r="NR100" s="768">
        <v>2.14</v>
      </c>
      <c r="NS100" s="768">
        <v>2.14</v>
      </c>
      <c r="NT100" s="768">
        <v>2.14</v>
      </c>
      <c r="NU100" s="768">
        <v>2.1800000000000002</v>
      </c>
      <c r="NV100" s="768">
        <v>2.2400000000000002</v>
      </c>
      <c r="NW100" s="768">
        <v>2.2400000000000002</v>
      </c>
      <c r="NX100" s="768">
        <v>2.25</v>
      </c>
      <c r="NY100" s="768">
        <v>2.2400000000000002</v>
      </c>
      <c r="NZ100" s="768">
        <v>2.25</v>
      </c>
      <c r="OA100" s="768">
        <v>1.06</v>
      </c>
      <c r="OB100" s="768">
        <v>1.1100000000000001</v>
      </c>
      <c r="OC100" s="768">
        <v>1.17</v>
      </c>
      <c r="OD100" s="768">
        <v>2.39</v>
      </c>
      <c r="OE100" s="768">
        <v>2.44</v>
      </c>
      <c r="OF100" s="768">
        <v>2.33</v>
      </c>
      <c r="OG100" s="768">
        <v>2.33</v>
      </c>
      <c r="OH100" s="768">
        <v>2.1800000000000002</v>
      </c>
      <c r="OI100" s="768">
        <v>2.1800000000000002</v>
      </c>
      <c r="OJ100" s="768">
        <v>2.1800000000000002</v>
      </c>
      <c r="OK100" s="768">
        <v>2.19</v>
      </c>
      <c r="OL100" s="768">
        <v>2.19</v>
      </c>
      <c r="OM100" s="768">
        <v>2.19</v>
      </c>
      <c r="ON100" s="768">
        <v>2.19</v>
      </c>
      <c r="OO100" s="768">
        <v>2.2000000000000002</v>
      </c>
      <c r="OP100" s="768">
        <v>1.9</v>
      </c>
      <c r="OQ100" s="768">
        <v>1.91</v>
      </c>
      <c r="OR100" s="768">
        <v>1.92</v>
      </c>
      <c r="OS100" s="768">
        <v>1.93</v>
      </c>
      <c r="OT100" s="768">
        <v>1.93</v>
      </c>
      <c r="OU100" s="768">
        <v>1.95</v>
      </c>
      <c r="OV100" s="768">
        <v>1.95</v>
      </c>
      <c r="OW100" s="768">
        <v>1.58</v>
      </c>
      <c r="OX100" s="768">
        <v>1.58</v>
      </c>
      <c r="OY100" s="768">
        <v>1.58</v>
      </c>
      <c r="OZ100" s="768">
        <v>1.59</v>
      </c>
      <c r="PA100" s="768">
        <v>1.59</v>
      </c>
      <c r="PB100" s="768">
        <v>1.35</v>
      </c>
      <c r="PC100" s="768">
        <v>1.35</v>
      </c>
      <c r="PD100" s="768">
        <v>1.35</v>
      </c>
      <c r="PE100" s="768">
        <v>1.36</v>
      </c>
      <c r="PF100" s="768">
        <v>1</v>
      </c>
      <c r="PG100" s="768">
        <v>1</v>
      </c>
      <c r="PH100" s="768">
        <v>1.51</v>
      </c>
      <c r="PI100" s="768">
        <v>1.52</v>
      </c>
      <c r="PJ100" s="768">
        <v>1.73</v>
      </c>
      <c r="PK100" s="768">
        <v>1.73</v>
      </c>
      <c r="PL100" s="768">
        <v>1.74</v>
      </c>
      <c r="PM100" s="768">
        <v>1.74</v>
      </c>
      <c r="PN100" s="768">
        <v>2.1</v>
      </c>
      <c r="PO100" s="768">
        <v>2.1</v>
      </c>
      <c r="PP100" s="768">
        <v>2.1</v>
      </c>
      <c r="PQ100" s="768">
        <v>2.09</v>
      </c>
      <c r="PR100" s="768">
        <v>2.14</v>
      </c>
      <c r="PS100" s="768">
        <v>2.14</v>
      </c>
      <c r="PT100" s="768">
        <v>2.14</v>
      </c>
      <c r="PU100" s="768">
        <v>2.1800000000000002</v>
      </c>
      <c r="PV100" s="768">
        <v>2.2400000000000002</v>
      </c>
      <c r="PW100" s="768">
        <v>2.2400000000000002</v>
      </c>
      <c r="PX100" s="768">
        <v>2.25</v>
      </c>
      <c r="PY100" s="768">
        <v>2.2400000000000002</v>
      </c>
      <c r="PZ100" s="768">
        <v>2.25</v>
      </c>
      <c r="QA100" s="768">
        <v>1.06</v>
      </c>
      <c r="QB100" s="768">
        <v>1.1100000000000001</v>
      </c>
      <c r="QC100" s="768">
        <v>1.17</v>
      </c>
      <c r="QD100" s="768">
        <v>2.39</v>
      </c>
      <c r="QE100" s="768">
        <v>2.44</v>
      </c>
      <c r="QF100" s="768">
        <v>2.33</v>
      </c>
      <c r="QG100" s="768">
        <v>2.33</v>
      </c>
      <c r="QH100" s="768">
        <v>2.1800000000000002</v>
      </c>
      <c r="QI100" s="768">
        <v>2.1800000000000002</v>
      </c>
      <c r="QJ100" s="768">
        <v>2.1800000000000002</v>
      </c>
      <c r="QK100" s="768">
        <v>2.19</v>
      </c>
      <c r="QL100" s="768">
        <v>2.19</v>
      </c>
      <c r="QM100" s="768">
        <v>2.19</v>
      </c>
      <c r="QN100" s="768">
        <v>2.19</v>
      </c>
      <c r="QO100" s="768">
        <v>2.2000000000000002</v>
      </c>
      <c r="QP100" s="768">
        <v>1.9</v>
      </c>
      <c r="QQ100" s="768">
        <v>1.91</v>
      </c>
      <c r="QR100" s="768">
        <v>1.92</v>
      </c>
      <c r="QS100" s="768">
        <v>1.93</v>
      </c>
      <c r="QT100" s="768">
        <v>1.93</v>
      </c>
      <c r="QU100" s="768">
        <v>1.95</v>
      </c>
      <c r="QV100" s="768">
        <v>1.95</v>
      </c>
      <c r="QW100" s="768">
        <v>1.58</v>
      </c>
      <c r="QX100" s="768">
        <v>1.58</v>
      </c>
      <c r="QY100" s="768">
        <v>1.58</v>
      </c>
      <c r="QZ100" s="768">
        <v>1.59</v>
      </c>
      <c r="RA100" s="768">
        <v>1.59</v>
      </c>
      <c r="RB100" s="768">
        <v>1.35</v>
      </c>
      <c r="RC100" s="768">
        <v>1.35</v>
      </c>
      <c r="RD100" s="768">
        <v>1.35</v>
      </c>
      <c r="RE100" s="768">
        <v>1.36</v>
      </c>
      <c r="RF100" s="768">
        <v>1</v>
      </c>
      <c r="RG100" s="768">
        <v>1</v>
      </c>
      <c r="RH100" s="768">
        <v>1.51</v>
      </c>
      <c r="RI100" s="768">
        <v>1.52</v>
      </c>
      <c r="RJ100" s="768">
        <v>1.73</v>
      </c>
      <c r="RK100" s="768">
        <v>1.73</v>
      </c>
      <c r="RL100" s="768">
        <v>1.74</v>
      </c>
      <c r="RM100" s="768">
        <v>1.74</v>
      </c>
      <c r="RN100" s="768">
        <v>2.1</v>
      </c>
      <c r="RO100" s="768">
        <v>2.1</v>
      </c>
      <c r="RP100" s="768">
        <v>2.1</v>
      </c>
      <c r="RQ100" s="768">
        <v>2.09</v>
      </c>
      <c r="RR100" s="768">
        <v>2.14</v>
      </c>
      <c r="RS100" s="768">
        <v>2.14</v>
      </c>
      <c r="RT100" s="768">
        <v>2.14</v>
      </c>
      <c r="RU100" s="768">
        <v>2.1800000000000002</v>
      </c>
      <c r="RV100" s="768">
        <v>2.2400000000000002</v>
      </c>
      <c r="RW100" s="768">
        <v>2.2400000000000002</v>
      </c>
      <c r="RX100" s="768">
        <v>2.25</v>
      </c>
      <c r="RY100" s="768">
        <v>2.2400000000000002</v>
      </c>
      <c r="RZ100" s="768">
        <v>2.25</v>
      </c>
      <c r="SA100" s="768">
        <v>1.06</v>
      </c>
      <c r="SB100" s="768">
        <v>1.1100000000000001</v>
      </c>
      <c r="SC100" s="768">
        <v>1.17</v>
      </c>
      <c r="SD100" s="768">
        <v>2.39</v>
      </c>
      <c r="SE100" s="768">
        <v>2.44</v>
      </c>
      <c r="SF100" s="768">
        <v>2.33</v>
      </c>
      <c r="SG100" s="768">
        <v>2.33</v>
      </c>
      <c r="SH100" s="768">
        <v>2.1800000000000002</v>
      </c>
      <c r="SI100" s="769">
        <v>2.1800000000000002</v>
      </c>
      <c r="SJ100" s="460">
        <f t="shared" ref="SJ100:SJ116" si="50">SI100</f>
        <v>2.1800000000000002</v>
      </c>
      <c r="SK100" s="441"/>
      <c r="SL100" s="429"/>
      <c r="SM100" s="429"/>
      <c r="SN100" s="429"/>
    </row>
    <row r="101" spans="1:508" hidden="1" outlineLevel="3" x14ac:dyDescent="0.3">
      <c r="A101" s="429"/>
      <c r="B101" s="438"/>
      <c r="C101" s="647">
        <f t="shared" si="32"/>
        <v>4</v>
      </c>
      <c r="D101" s="460"/>
      <c r="E101" s="518"/>
      <c r="F101" s="518"/>
      <c r="G101" s="460"/>
      <c r="H101" s="668"/>
      <c r="I101" s="669" t="s">
        <v>234</v>
      </c>
      <c r="J101" s="670"/>
      <c r="K101" s="770">
        <v>2.38</v>
      </c>
      <c r="L101" s="771">
        <v>2.38</v>
      </c>
      <c r="M101" s="771">
        <v>2.38</v>
      </c>
      <c r="N101" s="771">
        <v>2.36</v>
      </c>
      <c r="O101" s="771">
        <v>2.36</v>
      </c>
      <c r="P101" s="771">
        <v>2.34</v>
      </c>
      <c r="Q101" s="771">
        <v>2.33</v>
      </c>
      <c r="R101" s="771">
        <v>2.33</v>
      </c>
      <c r="S101" s="771">
        <v>2.3199999999999998</v>
      </c>
      <c r="T101" s="771">
        <v>2.3199999999999998</v>
      </c>
      <c r="U101" s="771">
        <v>2.4</v>
      </c>
      <c r="V101" s="771">
        <v>2.41</v>
      </c>
      <c r="W101" s="771">
        <v>2.41</v>
      </c>
      <c r="X101" s="771">
        <v>2.41</v>
      </c>
      <c r="Y101" s="771">
        <v>2.34</v>
      </c>
      <c r="Z101" s="771">
        <v>2.33</v>
      </c>
      <c r="AA101" s="771">
        <v>0.25</v>
      </c>
      <c r="AB101" s="771">
        <v>0.26</v>
      </c>
      <c r="AC101" s="771">
        <v>0.31</v>
      </c>
      <c r="AD101" s="771">
        <v>2</v>
      </c>
      <c r="AE101" s="771">
        <v>2</v>
      </c>
      <c r="AF101" s="771">
        <v>2.0099999999999998</v>
      </c>
      <c r="AG101" s="771">
        <v>2.0099999999999998</v>
      </c>
      <c r="AH101" s="771">
        <v>2.4900000000000002</v>
      </c>
      <c r="AI101" s="771">
        <v>2.4900000000000002</v>
      </c>
      <c r="AJ101" s="771">
        <v>2.4900000000000002</v>
      </c>
      <c r="AK101" s="771">
        <v>2.5</v>
      </c>
      <c r="AL101" s="771">
        <v>2.5</v>
      </c>
      <c r="AM101" s="771">
        <v>2.5099999999999998</v>
      </c>
      <c r="AN101" s="771">
        <v>2.44</v>
      </c>
      <c r="AO101" s="771">
        <v>2.44</v>
      </c>
      <c r="AP101" s="771">
        <v>2.19</v>
      </c>
      <c r="AQ101" s="771">
        <v>2.19</v>
      </c>
      <c r="AR101" s="771">
        <v>2.2200000000000002</v>
      </c>
      <c r="AS101" s="771">
        <v>2.23</v>
      </c>
      <c r="AT101" s="771">
        <v>2.23</v>
      </c>
      <c r="AU101" s="771">
        <v>2.25</v>
      </c>
      <c r="AV101" s="771">
        <v>2.25</v>
      </c>
      <c r="AW101" s="771">
        <v>2.04</v>
      </c>
      <c r="AX101" s="771">
        <v>2.04</v>
      </c>
      <c r="AY101" s="771">
        <v>2.0499999999999998</v>
      </c>
      <c r="AZ101" s="771">
        <v>2.0499999999999998</v>
      </c>
      <c r="BA101" s="771">
        <v>2.06</v>
      </c>
      <c r="BB101" s="771">
        <v>2.76</v>
      </c>
      <c r="BC101" s="771">
        <v>2.77</v>
      </c>
      <c r="BD101" s="771">
        <v>2.76</v>
      </c>
      <c r="BE101" s="771">
        <v>2.76</v>
      </c>
      <c r="BF101" s="771">
        <v>2.36</v>
      </c>
      <c r="BG101" s="771">
        <v>2.35</v>
      </c>
      <c r="BH101" s="771">
        <v>2.35</v>
      </c>
      <c r="BI101" s="771">
        <v>2.38</v>
      </c>
      <c r="BJ101" s="771">
        <v>2.38</v>
      </c>
      <c r="BK101" s="771">
        <v>2.38</v>
      </c>
      <c r="BL101" s="771">
        <v>2.38</v>
      </c>
      <c r="BM101" s="771">
        <v>2.38</v>
      </c>
      <c r="BN101" s="771">
        <v>2.36</v>
      </c>
      <c r="BO101" s="771">
        <v>2.36</v>
      </c>
      <c r="BP101" s="771">
        <v>2.34</v>
      </c>
      <c r="BQ101" s="771">
        <v>2.33</v>
      </c>
      <c r="BR101" s="771">
        <v>2.33</v>
      </c>
      <c r="BS101" s="771">
        <v>2.3199999999999998</v>
      </c>
      <c r="BT101" s="771">
        <v>2.3199999999999998</v>
      </c>
      <c r="BU101" s="771">
        <v>2.4</v>
      </c>
      <c r="BV101" s="771">
        <v>2.41</v>
      </c>
      <c r="BW101" s="771">
        <v>2.41</v>
      </c>
      <c r="BX101" s="771">
        <v>2.41</v>
      </c>
      <c r="BY101" s="771">
        <v>2.34</v>
      </c>
      <c r="BZ101" s="771">
        <v>2.33</v>
      </c>
      <c r="CA101" s="771">
        <v>0.25</v>
      </c>
      <c r="CB101" s="771">
        <v>0.26</v>
      </c>
      <c r="CC101" s="771">
        <v>0.31</v>
      </c>
      <c r="CD101" s="771">
        <v>2</v>
      </c>
      <c r="CE101" s="771">
        <v>2</v>
      </c>
      <c r="CF101" s="771">
        <v>2.0099999999999998</v>
      </c>
      <c r="CG101" s="771">
        <v>2.0099999999999998</v>
      </c>
      <c r="CH101" s="771">
        <v>2.4900000000000002</v>
      </c>
      <c r="CI101" s="771">
        <v>2.4900000000000002</v>
      </c>
      <c r="CJ101" s="771">
        <v>2.4900000000000002</v>
      </c>
      <c r="CK101" s="771">
        <v>2.5</v>
      </c>
      <c r="CL101" s="771">
        <v>2.5</v>
      </c>
      <c r="CM101" s="771">
        <v>2.5099999999999998</v>
      </c>
      <c r="CN101" s="771">
        <v>2.44</v>
      </c>
      <c r="CO101" s="771">
        <v>2.44</v>
      </c>
      <c r="CP101" s="771">
        <v>2.19</v>
      </c>
      <c r="CQ101" s="771">
        <v>2.19</v>
      </c>
      <c r="CR101" s="771">
        <v>2.19</v>
      </c>
      <c r="CS101" s="771">
        <v>2.19</v>
      </c>
      <c r="CT101" s="771">
        <v>2.19</v>
      </c>
      <c r="CU101" s="771">
        <v>2.19</v>
      </c>
      <c r="CV101" s="771">
        <v>2.19</v>
      </c>
      <c r="CW101" s="771">
        <v>2.09</v>
      </c>
      <c r="CX101" s="771">
        <v>2.1</v>
      </c>
      <c r="CY101" s="771">
        <v>2.1</v>
      </c>
      <c r="CZ101" s="771">
        <v>2.11</v>
      </c>
      <c r="DA101" s="771">
        <v>2.09</v>
      </c>
      <c r="DB101" s="771">
        <v>1.94</v>
      </c>
      <c r="DC101" s="771">
        <v>1.95</v>
      </c>
      <c r="DD101" s="771">
        <v>1.96</v>
      </c>
      <c r="DE101" s="771">
        <v>1.96</v>
      </c>
      <c r="DF101" s="771">
        <v>1.83</v>
      </c>
      <c r="DG101" s="771">
        <v>1.85</v>
      </c>
      <c r="DH101" s="771">
        <v>2.46</v>
      </c>
      <c r="DI101" s="771">
        <v>2.46</v>
      </c>
      <c r="DJ101" s="771">
        <v>2.4500000000000002</v>
      </c>
      <c r="DK101" s="771">
        <v>2.4500000000000002</v>
      </c>
      <c r="DL101" s="771">
        <v>2.4500000000000002</v>
      </c>
      <c r="DM101" s="771">
        <v>2.4500000000000002</v>
      </c>
      <c r="DN101" s="771">
        <v>2.17</v>
      </c>
      <c r="DO101" s="771">
        <v>2.2000000000000002</v>
      </c>
      <c r="DP101" s="771">
        <v>2.19</v>
      </c>
      <c r="DQ101" s="771">
        <v>2.19</v>
      </c>
      <c r="DR101" s="771">
        <v>2.2400000000000002</v>
      </c>
      <c r="DS101" s="771">
        <v>2.2999999999999998</v>
      </c>
      <c r="DT101" s="771">
        <v>2.31</v>
      </c>
      <c r="DU101" s="771">
        <v>2.4500000000000002</v>
      </c>
      <c r="DV101" s="771">
        <v>2.44</v>
      </c>
      <c r="DW101" s="771">
        <v>2.44</v>
      </c>
      <c r="DX101" s="771">
        <v>2.44</v>
      </c>
      <c r="DY101" s="771">
        <v>2.33</v>
      </c>
      <c r="DZ101" s="771">
        <v>2.35</v>
      </c>
      <c r="EA101" s="771">
        <v>2.15</v>
      </c>
      <c r="EB101" s="771">
        <v>2.16</v>
      </c>
      <c r="EC101" s="771">
        <v>2.33</v>
      </c>
      <c r="ED101" s="771">
        <v>2.86</v>
      </c>
      <c r="EE101" s="771">
        <v>2.87</v>
      </c>
      <c r="EF101" s="771">
        <v>2.3199999999999998</v>
      </c>
      <c r="EG101" s="771">
        <v>2.33</v>
      </c>
      <c r="EH101" s="771">
        <v>2.4900000000000002</v>
      </c>
      <c r="EI101" s="771">
        <v>2.5</v>
      </c>
      <c r="EJ101" s="771">
        <v>2.5</v>
      </c>
      <c r="EK101" s="771">
        <v>2.5</v>
      </c>
      <c r="EL101" s="771">
        <v>2.5</v>
      </c>
      <c r="EM101" s="771">
        <v>2.5099999999999998</v>
      </c>
      <c r="EN101" s="771">
        <v>2.5099999999999998</v>
      </c>
      <c r="EO101" s="771">
        <v>2.5099999999999998</v>
      </c>
      <c r="EP101" s="771">
        <v>2.3199999999999998</v>
      </c>
      <c r="EQ101" s="771">
        <v>2.33</v>
      </c>
      <c r="ER101" s="771">
        <v>2.34</v>
      </c>
      <c r="ES101" s="771">
        <v>2.34</v>
      </c>
      <c r="ET101" s="771">
        <v>2.36</v>
      </c>
      <c r="EU101" s="771">
        <v>2.36</v>
      </c>
      <c r="EV101" s="771">
        <v>2.37</v>
      </c>
      <c r="EW101" s="771">
        <v>2.12</v>
      </c>
      <c r="EX101" s="771">
        <v>2.13</v>
      </c>
      <c r="EY101" s="771">
        <v>2.13</v>
      </c>
      <c r="EZ101" s="771">
        <v>2.13</v>
      </c>
      <c r="FA101" s="771">
        <v>2.14</v>
      </c>
      <c r="FB101" s="771">
        <v>1.88</v>
      </c>
      <c r="FC101" s="771">
        <v>1.89</v>
      </c>
      <c r="FD101" s="771">
        <v>1.89</v>
      </c>
      <c r="FE101" s="771">
        <v>1.89</v>
      </c>
      <c r="FF101" s="771">
        <v>1.74</v>
      </c>
      <c r="FG101" s="771">
        <v>1.76</v>
      </c>
      <c r="FH101" s="771">
        <v>2.17</v>
      </c>
      <c r="FI101" s="771">
        <v>2.17</v>
      </c>
      <c r="FJ101" s="771">
        <v>2.33</v>
      </c>
      <c r="FK101" s="771">
        <v>2.33</v>
      </c>
      <c r="FL101" s="771">
        <v>2.33</v>
      </c>
      <c r="FM101" s="771">
        <v>2.33</v>
      </c>
      <c r="FN101" s="771">
        <v>2.39</v>
      </c>
      <c r="FO101" s="771">
        <v>2.39</v>
      </c>
      <c r="FP101" s="771">
        <v>2.38</v>
      </c>
      <c r="FQ101" s="771">
        <v>2.38</v>
      </c>
      <c r="FR101" s="771">
        <v>2.5099999999999998</v>
      </c>
      <c r="FS101" s="771">
        <v>2.5</v>
      </c>
      <c r="FT101" s="771">
        <v>2.5</v>
      </c>
      <c r="FU101" s="771">
        <v>2.5099999999999998</v>
      </c>
      <c r="FV101" s="771">
        <v>2.61</v>
      </c>
      <c r="FW101" s="771">
        <v>2.61</v>
      </c>
      <c r="FX101" s="771">
        <v>2.62</v>
      </c>
      <c r="FY101" s="771">
        <v>2.5</v>
      </c>
      <c r="FZ101" s="771">
        <v>2.5</v>
      </c>
      <c r="GA101" s="771">
        <v>1.82</v>
      </c>
      <c r="GB101" s="771">
        <v>1.94</v>
      </c>
      <c r="GC101" s="771">
        <v>2.0099999999999998</v>
      </c>
      <c r="GD101" s="771">
        <v>2.96</v>
      </c>
      <c r="GE101" s="771">
        <v>2.89</v>
      </c>
      <c r="GF101" s="771">
        <v>2.38</v>
      </c>
      <c r="GG101" s="771">
        <v>2.39</v>
      </c>
      <c r="GH101" s="771">
        <v>2.4900000000000002</v>
      </c>
      <c r="GI101" s="771">
        <v>2.4900000000000002</v>
      </c>
      <c r="GJ101" s="771">
        <v>2.4900000000000002</v>
      </c>
      <c r="GK101" s="771">
        <v>2.5</v>
      </c>
      <c r="GL101" s="771">
        <v>2.5</v>
      </c>
      <c r="GM101" s="771">
        <v>2.5</v>
      </c>
      <c r="GN101" s="771">
        <v>2.5</v>
      </c>
      <c r="GO101" s="771">
        <v>2.5099999999999998</v>
      </c>
      <c r="GP101" s="771">
        <v>2.25</v>
      </c>
      <c r="GQ101" s="771">
        <v>2.2599999999999998</v>
      </c>
      <c r="GR101" s="771">
        <v>2.27</v>
      </c>
      <c r="GS101" s="771">
        <v>2.27</v>
      </c>
      <c r="GT101" s="771">
        <v>2.2799999999999998</v>
      </c>
      <c r="GU101" s="771">
        <v>2.2799999999999998</v>
      </c>
      <c r="GV101" s="771">
        <v>2.29</v>
      </c>
      <c r="GW101" s="771">
        <v>2.12</v>
      </c>
      <c r="GX101" s="771">
        <v>2.12</v>
      </c>
      <c r="GY101" s="771">
        <v>2.12</v>
      </c>
      <c r="GZ101" s="771">
        <v>2.13</v>
      </c>
      <c r="HA101" s="771">
        <v>2.13</v>
      </c>
      <c r="HB101" s="771">
        <v>1.85</v>
      </c>
      <c r="HC101" s="771">
        <v>1.86</v>
      </c>
      <c r="HD101" s="771">
        <v>1.86</v>
      </c>
      <c r="HE101" s="771">
        <v>1.86</v>
      </c>
      <c r="HF101" s="771">
        <v>1.7</v>
      </c>
      <c r="HG101" s="771">
        <v>1.72</v>
      </c>
      <c r="HH101" s="771">
        <v>2.17</v>
      </c>
      <c r="HI101" s="771">
        <v>2.17</v>
      </c>
      <c r="HJ101" s="771">
        <v>2.33</v>
      </c>
      <c r="HK101" s="771">
        <v>2.33</v>
      </c>
      <c r="HL101" s="771">
        <v>2.33</v>
      </c>
      <c r="HM101" s="771">
        <v>2.33</v>
      </c>
      <c r="HN101" s="771">
        <v>2.39</v>
      </c>
      <c r="HO101" s="771">
        <v>2.39</v>
      </c>
      <c r="HP101" s="771">
        <v>2.38</v>
      </c>
      <c r="HQ101" s="771">
        <v>2.38</v>
      </c>
      <c r="HR101" s="771">
        <v>2.5099999999999998</v>
      </c>
      <c r="HS101" s="771">
        <v>2.5</v>
      </c>
      <c r="HT101" s="771">
        <v>2.5</v>
      </c>
      <c r="HU101" s="771">
        <v>2.5099999999999998</v>
      </c>
      <c r="HV101" s="771">
        <v>2.61</v>
      </c>
      <c r="HW101" s="771">
        <v>2.61</v>
      </c>
      <c r="HX101" s="771">
        <v>2.62</v>
      </c>
      <c r="HY101" s="771">
        <v>2.5</v>
      </c>
      <c r="HZ101" s="771">
        <v>2.5</v>
      </c>
      <c r="IA101" s="771">
        <v>1.82</v>
      </c>
      <c r="IB101" s="771">
        <v>1.85</v>
      </c>
      <c r="IC101" s="771">
        <v>2.0099999999999998</v>
      </c>
      <c r="ID101" s="771">
        <v>2.94</v>
      </c>
      <c r="IE101" s="771">
        <v>2.87</v>
      </c>
      <c r="IF101" s="771">
        <v>2.38</v>
      </c>
      <c r="IG101" s="771">
        <v>2.38</v>
      </c>
      <c r="IH101" s="771">
        <v>2.4900000000000002</v>
      </c>
      <c r="II101" s="771">
        <v>2.4900000000000002</v>
      </c>
      <c r="IJ101" s="771">
        <v>2.4900000000000002</v>
      </c>
      <c r="IK101" s="771">
        <v>2.5</v>
      </c>
      <c r="IL101" s="771">
        <v>2.5</v>
      </c>
      <c r="IM101" s="771">
        <v>2.5</v>
      </c>
      <c r="IN101" s="771">
        <v>2.5</v>
      </c>
      <c r="IO101" s="771">
        <v>2.5099999999999998</v>
      </c>
      <c r="IP101" s="771">
        <v>2.25</v>
      </c>
      <c r="IQ101" s="771">
        <v>2.25</v>
      </c>
      <c r="IR101" s="771">
        <v>2.2599999999999998</v>
      </c>
      <c r="IS101" s="771">
        <v>2.27</v>
      </c>
      <c r="IT101" s="771">
        <v>2.27</v>
      </c>
      <c r="IU101" s="771">
        <v>2.2799999999999998</v>
      </c>
      <c r="IV101" s="771">
        <v>2.29</v>
      </c>
      <c r="IW101" s="771">
        <v>2.12</v>
      </c>
      <c r="IX101" s="771">
        <v>2.12</v>
      </c>
      <c r="IY101" s="771">
        <v>2.12</v>
      </c>
      <c r="IZ101" s="771">
        <v>2.13</v>
      </c>
      <c r="JA101" s="771">
        <v>2.13</v>
      </c>
      <c r="JB101" s="771">
        <v>1.85</v>
      </c>
      <c r="JC101" s="771">
        <v>1.84</v>
      </c>
      <c r="JD101" s="771">
        <v>1.85</v>
      </c>
      <c r="JE101" s="771">
        <v>1.85</v>
      </c>
      <c r="JF101" s="771">
        <v>1.71</v>
      </c>
      <c r="JG101" s="771">
        <v>1.71</v>
      </c>
      <c r="JH101" s="771">
        <v>2.17</v>
      </c>
      <c r="JI101" s="771">
        <v>2.17</v>
      </c>
      <c r="JJ101" s="771">
        <v>2.33</v>
      </c>
      <c r="JK101" s="771">
        <v>2.33</v>
      </c>
      <c r="JL101" s="771">
        <v>2.33</v>
      </c>
      <c r="JM101" s="771">
        <v>2.33</v>
      </c>
      <c r="JN101" s="771">
        <v>2.39</v>
      </c>
      <c r="JO101" s="771">
        <v>2.39</v>
      </c>
      <c r="JP101" s="771">
        <v>2.39</v>
      </c>
      <c r="JQ101" s="771">
        <v>2.38</v>
      </c>
      <c r="JR101" s="771">
        <v>2.5099999999999998</v>
      </c>
      <c r="JS101" s="771">
        <v>2.5</v>
      </c>
      <c r="JT101" s="771">
        <v>2.5</v>
      </c>
      <c r="JU101" s="771">
        <v>2.5099999999999998</v>
      </c>
      <c r="JV101" s="771">
        <v>2.61</v>
      </c>
      <c r="JW101" s="771">
        <v>2.61</v>
      </c>
      <c r="JX101" s="771">
        <v>2.62</v>
      </c>
      <c r="JY101" s="771">
        <v>2.5</v>
      </c>
      <c r="JZ101" s="771">
        <v>2.5</v>
      </c>
      <c r="KA101" s="771">
        <v>1.74</v>
      </c>
      <c r="KB101" s="771">
        <v>1.85</v>
      </c>
      <c r="KC101" s="771">
        <v>1.99</v>
      </c>
      <c r="KD101" s="771">
        <v>2.93</v>
      </c>
      <c r="KE101" s="771">
        <v>2.83</v>
      </c>
      <c r="KF101" s="771">
        <v>2.38</v>
      </c>
      <c r="KG101" s="771">
        <v>2.38</v>
      </c>
      <c r="KH101" s="771">
        <v>2.4900000000000002</v>
      </c>
      <c r="KI101" s="771">
        <v>2.4900000000000002</v>
      </c>
      <c r="KJ101" s="771">
        <v>2.4900000000000002</v>
      </c>
      <c r="KK101" s="771">
        <v>2.5</v>
      </c>
      <c r="KL101" s="771">
        <v>2.5</v>
      </c>
      <c r="KM101" s="771">
        <v>2.5</v>
      </c>
      <c r="KN101" s="771">
        <v>2.5</v>
      </c>
      <c r="KO101" s="771">
        <v>2.5099999999999998</v>
      </c>
      <c r="KP101" s="771">
        <v>2.2400000000000002</v>
      </c>
      <c r="KQ101" s="771">
        <v>2.25</v>
      </c>
      <c r="KR101" s="771">
        <v>2.25</v>
      </c>
      <c r="KS101" s="771">
        <v>2.2599999999999998</v>
      </c>
      <c r="KT101" s="771">
        <v>2.27</v>
      </c>
      <c r="KU101" s="771">
        <v>2.2799999999999998</v>
      </c>
      <c r="KV101" s="771">
        <v>2.2799999999999998</v>
      </c>
      <c r="KW101" s="771">
        <v>2.12</v>
      </c>
      <c r="KX101" s="771">
        <v>2.12</v>
      </c>
      <c r="KY101" s="771">
        <v>2.12</v>
      </c>
      <c r="KZ101" s="771">
        <v>2.13</v>
      </c>
      <c r="LA101" s="771">
        <v>2.13</v>
      </c>
      <c r="LB101" s="771">
        <v>1.83</v>
      </c>
      <c r="LC101" s="771">
        <v>1.83</v>
      </c>
      <c r="LD101" s="771">
        <v>1.84</v>
      </c>
      <c r="LE101" s="771">
        <v>1.85</v>
      </c>
      <c r="LF101" s="771">
        <v>1.7</v>
      </c>
      <c r="LG101" s="771">
        <v>1.7</v>
      </c>
      <c r="LH101" s="771">
        <v>2.17</v>
      </c>
      <c r="LI101" s="771">
        <v>2.17</v>
      </c>
      <c r="LJ101" s="771">
        <v>2.33</v>
      </c>
      <c r="LK101" s="771">
        <v>2.33</v>
      </c>
      <c r="LL101" s="771">
        <v>2.33</v>
      </c>
      <c r="LM101" s="771">
        <v>2.33</v>
      </c>
      <c r="LN101" s="771">
        <v>2.39</v>
      </c>
      <c r="LO101" s="771">
        <v>2.39</v>
      </c>
      <c r="LP101" s="771">
        <v>2.39</v>
      </c>
      <c r="LQ101" s="771">
        <v>2.38</v>
      </c>
      <c r="LR101" s="771">
        <v>2.5</v>
      </c>
      <c r="LS101" s="771">
        <v>2.5</v>
      </c>
      <c r="LT101" s="771">
        <v>2.5</v>
      </c>
      <c r="LU101" s="771">
        <v>2.5099999999999998</v>
      </c>
      <c r="LV101" s="771">
        <v>2.61</v>
      </c>
      <c r="LW101" s="771">
        <v>2.61</v>
      </c>
      <c r="LX101" s="771">
        <v>2.62</v>
      </c>
      <c r="LY101" s="771">
        <v>2.48</v>
      </c>
      <c r="LZ101" s="771">
        <v>2.5</v>
      </c>
      <c r="MA101" s="771">
        <v>1.74</v>
      </c>
      <c r="MB101" s="771">
        <v>1.84</v>
      </c>
      <c r="MC101" s="771">
        <v>1.97</v>
      </c>
      <c r="MD101" s="771">
        <v>2.9</v>
      </c>
      <c r="ME101" s="771">
        <v>2.82</v>
      </c>
      <c r="MF101" s="771">
        <v>2.7</v>
      </c>
      <c r="MG101" s="771">
        <v>2.69</v>
      </c>
      <c r="MH101" s="771">
        <v>2.4900000000000002</v>
      </c>
      <c r="MI101" s="771">
        <v>2.4900000000000002</v>
      </c>
      <c r="MJ101" s="771">
        <v>2.4900000000000002</v>
      </c>
      <c r="MK101" s="771">
        <v>2.5</v>
      </c>
      <c r="ML101" s="771">
        <v>2.5</v>
      </c>
      <c r="MM101" s="771">
        <v>2.5</v>
      </c>
      <c r="MN101" s="771">
        <v>2.5</v>
      </c>
      <c r="MO101" s="771">
        <v>2.5099999999999998</v>
      </c>
      <c r="MP101" s="771">
        <v>2.23</v>
      </c>
      <c r="MQ101" s="771">
        <v>2.2400000000000002</v>
      </c>
      <c r="MR101" s="771">
        <v>2.2400000000000002</v>
      </c>
      <c r="MS101" s="771">
        <v>2.25</v>
      </c>
      <c r="MT101" s="771">
        <v>2.2599999999999998</v>
      </c>
      <c r="MU101" s="771">
        <v>2.27</v>
      </c>
      <c r="MV101" s="771">
        <v>2.27</v>
      </c>
      <c r="MW101" s="771">
        <v>2.12</v>
      </c>
      <c r="MX101" s="771">
        <v>2.12</v>
      </c>
      <c r="MY101" s="771">
        <v>2.12</v>
      </c>
      <c r="MZ101" s="771">
        <v>2.13</v>
      </c>
      <c r="NA101" s="771">
        <v>2.13</v>
      </c>
      <c r="NB101" s="771">
        <v>1.83</v>
      </c>
      <c r="NC101" s="771">
        <v>1.83</v>
      </c>
      <c r="ND101" s="771">
        <v>1.84</v>
      </c>
      <c r="NE101" s="771">
        <v>1.85</v>
      </c>
      <c r="NF101" s="771">
        <v>1.7</v>
      </c>
      <c r="NG101" s="771">
        <v>1.7</v>
      </c>
      <c r="NH101" s="771">
        <v>2.17</v>
      </c>
      <c r="NI101" s="771">
        <v>2.17</v>
      </c>
      <c r="NJ101" s="771">
        <v>2.33</v>
      </c>
      <c r="NK101" s="771">
        <v>2.33</v>
      </c>
      <c r="NL101" s="771">
        <v>2.33</v>
      </c>
      <c r="NM101" s="771">
        <v>2.33</v>
      </c>
      <c r="NN101" s="771">
        <v>2.39</v>
      </c>
      <c r="NO101" s="771">
        <v>2.39</v>
      </c>
      <c r="NP101" s="771">
        <v>2.39</v>
      </c>
      <c r="NQ101" s="771">
        <v>2.38</v>
      </c>
      <c r="NR101" s="771">
        <v>2.5</v>
      </c>
      <c r="NS101" s="771">
        <v>2.5</v>
      </c>
      <c r="NT101" s="771">
        <v>2.5</v>
      </c>
      <c r="NU101" s="771">
        <v>2.5099999999999998</v>
      </c>
      <c r="NV101" s="771">
        <v>2.61</v>
      </c>
      <c r="NW101" s="771">
        <v>2.61</v>
      </c>
      <c r="NX101" s="771">
        <v>2.62</v>
      </c>
      <c r="NY101" s="771">
        <v>2.48</v>
      </c>
      <c r="NZ101" s="771">
        <v>2.5</v>
      </c>
      <c r="OA101" s="771">
        <v>1.74</v>
      </c>
      <c r="OB101" s="771">
        <v>1.84</v>
      </c>
      <c r="OC101" s="771">
        <v>1.97</v>
      </c>
      <c r="OD101" s="771">
        <v>2.9</v>
      </c>
      <c r="OE101" s="771">
        <v>2.82</v>
      </c>
      <c r="OF101" s="771">
        <v>2.7</v>
      </c>
      <c r="OG101" s="771">
        <v>2.69</v>
      </c>
      <c r="OH101" s="771">
        <v>2.4900000000000002</v>
      </c>
      <c r="OI101" s="771">
        <v>2.4900000000000002</v>
      </c>
      <c r="OJ101" s="771">
        <v>2.4900000000000002</v>
      </c>
      <c r="OK101" s="771">
        <v>2.5</v>
      </c>
      <c r="OL101" s="771">
        <v>2.5</v>
      </c>
      <c r="OM101" s="771">
        <v>2.5</v>
      </c>
      <c r="ON101" s="771">
        <v>2.5</v>
      </c>
      <c r="OO101" s="771">
        <v>2.5099999999999998</v>
      </c>
      <c r="OP101" s="771">
        <v>2.23</v>
      </c>
      <c r="OQ101" s="771">
        <v>2.2400000000000002</v>
      </c>
      <c r="OR101" s="771">
        <v>2.2400000000000002</v>
      </c>
      <c r="OS101" s="771">
        <v>2.25</v>
      </c>
      <c r="OT101" s="771">
        <v>2.2599999999999998</v>
      </c>
      <c r="OU101" s="771">
        <v>2.27</v>
      </c>
      <c r="OV101" s="771">
        <v>2.27</v>
      </c>
      <c r="OW101" s="771">
        <v>2.12</v>
      </c>
      <c r="OX101" s="771">
        <v>2.12</v>
      </c>
      <c r="OY101" s="771">
        <v>2.12</v>
      </c>
      <c r="OZ101" s="771">
        <v>2.13</v>
      </c>
      <c r="PA101" s="771">
        <v>2.13</v>
      </c>
      <c r="PB101" s="771">
        <v>1.83</v>
      </c>
      <c r="PC101" s="771">
        <v>1.83</v>
      </c>
      <c r="PD101" s="771">
        <v>1.84</v>
      </c>
      <c r="PE101" s="771">
        <v>1.85</v>
      </c>
      <c r="PF101" s="771">
        <v>1.7</v>
      </c>
      <c r="PG101" s="771">
        <v>1.7</v>
      </c>
      <c r="PH101" s="771">
        <v>2.17</v>
      </c>
      <c r="PI101" s="771">
        <v>2.17</v>
      </c>
      <c r="PJ101" s="771">
        <v>2.33</v>
      </c>
      <c r="PK101" s="771">
        <v>2.33</v>
      </c>
      <c r="PL101" s="771">
        <v>2.33</v>
      </c>
      <c r="PM101" s="771">
        <v>2.33</v>
      </c>
      <c r="PN101" s="771">
        <v>2.39</v>
      </c>
      <c r="PO101" s="771">
        <v>2.39</v>
      </c>
      <c r="PP101" s="771">
        <v>2.39</v>
      </c>
      <c r="PQ101" s="771">
        <v>2.38</v>
      </c>
      <c r="PR101" s="771">
        <v>2.5</v>
      </c>
      <c r="PS101" s="771">
        <v>2.5</v>
      </c>
      <c r="PT101" s="771">
        <v>2.5</v>
      </c>
      <c r="PU101" s="771">
        <v>2.5099999999999998</v>
      </c>
      <c r="PV101" s="771">
        <v>2.61</v>
      </c>
      <c r="PW101" s="771">
        <v>2.61</v>
      </c>
      <c r="PX101" s="771">
        <v>2.62</v>
      </c>
      <c r="PY101" s="771">
        <v>2.48</v>
      </c>
      <c r="PZ101" s="771">
        <v>2.5</v>
      </c>
      <c r="QA101" s="771">
        <v>1.74</v>
      </c>
      <c r="QB101" s="771">
        <v>1.84</v>
      </c>
      <c r="QC101" s="771">
        <v>1.97</v>
      </c>
      <c r="QD101" s="771">
        <v>2.9</v>
      </c>
      <c r="QE101" s="771">
        <v>2.82</v>
      </c>
      <c r="QF101" s="771">
        <v>2.7</v>
      </c>
      <c r="QG101" s="771">
        <v>2.69</v>
      </c>
      <c r="QH101" s="771">
        <v>2.4900000000000002</v>
      </c>
      <c r="QI101" s="771">
        <v>2.4900000000000002</v>
      </c>
      <c r="QJ101" s="771">
        <v>2.4900000000000002</v>
      </c>
      <c r="QK101" s="771">
        <v>2.5</v>
      </c>
      <c r="QL101" s="771">
        <v>2.5</v>
      </c>
      <c r="QM101" s="771">
        <v>2.5</v>
      </c>
      <c r="QN101" s="771">
        <v>2.5</v>
      </c>
      <c r="QO101" s="771">
        <v>2.5099999999999998</v>
      </c>
      <c r="QP101" s="771">
        <v>2.23</v>
      </c>
      <c r="QQ101" s="771">
        <v>2.2400000000000002</v>
      </c>
      <c r="QR101" s="771">
        <v>2.2400000000000002</v>
      </c>
      <c r="QS101" s="771">
        <v>2.25</v>
      </c>
      <c r="QT101" s="771">
        <v>2.2599999999999998</v>
      </c>
      <c r="QU101" s="771">
        <v>2.27</v>
      </c>
      <c r="QV101" s="771">
        <v>2.27</v>
      </c>
      <c r="QW101" s="771">
        <v>2.12</v>
      </c>
      <c r="QX101" s="771">
        <v>2.12</v>
      </c>
      <c r="QY101" s="771">
        <v>2.12</v>
      </c>
      <c r="QZ101" s="771">
        <v>2.13</v>
      </c>
      <c r="RA101" s="771">
        <v>2.13</v>
      </c>
      <c r="RB101" s="771">
        <v>1.83</v>
      </c>
      <c r="RC101" s="771">
        <v>1.83</v>
      </c>
      <c r="RD101" s="771">
        <v>1.84</v>
      </c>
      <c r="RE101" s="771">
        <v>1.85</v>
      </c>
      <c r="RF101" s="771">
        <v>1.7</v>
      </c>
      <c r="RG101" s="771">
        <v>1.7</v>
      </c>
      <c r="RH101" s="771">
        <v>2.17</v>
      </c>
      <c r="RI101" s="771">
        <v>2.17</v>
      </c>
      <c r="RJ101" s="771">
        <v>2.33</v>
      </c>
      <c r="RK101" s="771">
        <v>2.33</v>
      </c>
      <c r="RL101" s="771">
        <v>2.33</v>
      </c>
      <c r="RM101" s="771">
        <v>2.33</v>
      </c>
      <c r="RN101" s="771">
        <v>2.39</v>
      </c>
      <c r="RO101" s="771">
        <v>2.39</v>
      </c>
      <c r="RP101" s="771">
        <v>2.39</v>
      </c>
      <c r="RQ101" s="771">
        <v>2.38</v>
      </c>
      <c r="RR101" s="771">
        <v>2.5</v>
      </c>
      <c r="RS101" s="771">
        <v>2.5</v>
      </c>
      <c r="RT101" s="771">
        <v>2.5</v>
      </c>
      <c r="RU101" s="771">
        <v>2.5099999999999998</v>
      </c>
      <c r="RV101" s="771">
        <v>2.61</v>
      </c>
      <c r="RW101" s="771">
        <v>2.61</v>
      </c>
      <c r="RX101" s="771">
        <v>2.62</v>
      </c>
      <c r="RY101" s="771">
        <v>2.48</v>
      </c>
      <c r="RZ101" s="771">
        <v>2.5</v>
      </c>
      <c r="SA101" s="771">
        <v>1.74</v>
      </c>
      <c r="SB101" s="771">
        <v>1.84</v>
      </c>
      <c r="SC101" s="771">
        <v>1.97</v>
      </c>
      <c r="SD101" s="771">
        <v>2.9</v>
      </c>
      <c r="SE101" s="771">
        <v>2.82</v>
      </c>
      <c r="SF101" s="771">
        <v>2.7</v>
      </c>
      <c r="SG101" s="771">
        <v>2.69</v>
      </c>
      <c r="SH101" s="771">
        <v>2.4900000000000002</v>
      </c>
      <c r="SI101" s="772">
        <v>2.4900000000000002</v>
      </c>
      <c r="SJ101" s="460">
        <f t="shared" si="50"/>
        <v>2.4900000000000002</v>
      </c>
      <c r="SK101" s="441"/>
      <c r="SL101" s="429"/>
      <c r="SM101" s="429"/>
      <c r="SN101" s="429"/>
    </row>
    <row r="102" spans="1:508" outlineLevel="2" collapsed="1" x14ac:dyDescent="0.3">
      <c r="A102" s="429"/>
      <c r="B102" s="438"/>
      <c r="C102" s="647">
        <f>INT($C$40)+2</f>
        <v>3</v>
      </c>
      <c r="D102" s="460"/>
      <c r="E102" s="518"/>
      <c r="F102" s="518"/>
      <c r="G102" s="460"/>
      <c r="H102" s="465" t="s">
        <v>1027</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hidden="1" outlineLevel="3" x14ac:dyDescent="0.3">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hidden="1" outlineLevel="3" x14ac:dyDescent="0.3">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collapsed="1" x14ac:dyDescent="0.3">
      <c r="A105" s="429"/>
      <c r="B105" s="438"/>
      <c r="C105" s="647">
        <f>INT($C$40)+2</f>
        <v>3</v>
      </c>
      <c r="D105" s="460"/>
      <c r="E105" s="518"/>
      <c r="F105" s="518"/>
      <c r="G105" s="460"/>
      <c r="H105" s="465" t="s">
        <v>1028</v>
      </c>
      <c r="I105" s="481" t="s">
        <v>844</v>
      </c>
      <c r="J105" s="481">
        <f t="shared" ref="J105" si="52">J102+1</f>
        <v>15</v>
      </c>
      <c r="K105" s="764">
        <v>2.09</v>
      </c>
      <c r="L105" s="765">
        <v>2.09</v>
      </c>
      <c r="M105" s="765">
        <v>2.1</v>
      </c>
      <c r="N105" s="765">
        <v>2.21</v>
      </c>
      <c r="O105" s="765">
        <v>2.23</v>
      </c>
      <c r="P105" s="765">
        <v>2.23</v>
      </c>
      <c r="Q105" s="765">
        <v>2.1800000000000002</v>
      </c>
      <c r="R105" s="765">
        <v>2.15</v>
      </c>
      <c r="S105" s="765">
        <v>2.16</v>
      </c>
      <c r="T105" s="765">
        <v>2.16</v>
      </c>
      <c r="U105" s="765">
        <v>2.2400000000000002</v>
      </c>
      <c r="V105" s="765">
        <v>2.2400000000000002</v>
      </c>
      <c r="W105" s="765">
        <v>2.2400000000000002</v>
      </c>
      <c r="X105" s="765">
        <v>2.2400000000000002</v>
      </c>
      <c r="Y105" s="765">
        <v>2.23</v>
      </c>
      <c r="Z105" s="765">
        <v>2.2200000000000002</v>
      </c>
      <c r="AA105" s="765">
        <v>0.44</v>
      </c>
      <c r="AB105" s="765">
        <v>0.13</v>
      </c>
      <c r="AC105" s="765">
        <v>0.15</v>
      </c>
      <c r="AD105" s="765">
        <v>1.49</v>
      </c>
      <c r="AE105" s="765">
        <v>1.49</v>
      </c>
      <c r="AF105" s="765">
        <v>1.49</v>
      </c>
      <c r="AG105" s="765">
        <v>1.5</v>
      </c>
      <c r="AH105" s="765">
        <v>2.4700000000000002</v>
      </c>
      <c r="AI105" s="765">
        <v>2.48</v>
      </c>
      <c r="AJ105" s="765">
        <v>2.48</v>
      </c>
      <c r="AK105" s="765">
        <v>2.48</v>
      </c>
      <c r="AL105" s="765">
        <v>2.48</v>
      </c>
      <c r="AM105" s="765">
        <v>2.4900000000000002</v>
      </c>
      <c r="AN105" s="765">
        <v>2.5</v>
      </c>
      <c r="AO105" s="765">
        <v>2.46</v>
      </c>
      <c r="AP105" s="765">
        <v>2</v>
      </c>
      <c r="AQ105" s="765">
        <v>2.0099999999999998</v>
      </c>
      <c r="AR105" s="765">
        <v>2.0699999999999998</v>
      </c>
      <c r="AS105" s="765">
        <v>2.09</v>
      </c>
      <c r="AT105" s="765">
        <v>2.09</v>
      </c>
      <c r="AU105" s="765">
        <v>2.09</v>
      </c>
      <c r="AV105" s="765">
        <v>2.2200000000000002</v>
      </c>
      <c r="AW105" s="765">
        <v>2.0299999999999998</v>
      </c>
      <c r="AX105" s="765">
        <v>2.0299999999999998</v>
      </c>
      <c r="AY105" s="765">
        <v>2.0299999999999998</v>
      </c>
      <c r="AZ105" s="765">
        <v>2.04</v>
      </c>
      <c r="BA105" s="765">
        <v>2.04</v>
      </c>
      <c r="BB105" s="765">
        <v>2.2599999999999998</v>
      </c>
      <c r="BC105" s="765">
        <v>2.2599999999999998</v>
      </c>
      <c r="BD105" s="765">
        <v>2.27</v>
      </c>
      <c r="BE105" s="765">
        <v>2.27</v>
      </c>
      <c r="BF105" s="765">
        <v>2.08</v>
      </c>
      <c r="BG105" s="765">
        <v>2.08</v>
      </c>
      <c r="BH105" s="765">
        <v>2.0699999999999998</v>
      </c>
      <c r="BI105" s="765">
        <v>2.0699999999999998</v>
      </c>
      <c r="BJ105" s="765">
        <v>2.09</v>
      </c>
      <c r="BK105" s="765">
        <v>2.09</v>
      </c>
      <c r="BL105" s="765">
        <v>2.09</v>
      </c>
      <c r="BM105" s="765">
        <v>2.1</v>
      </c>
      <c r="BN105" s="765">
        <v>2.21</v>
      </c>
      <c r="BO105" s="765">
        <v>2.23</v>
      </c>
      <c r="BP105" s="765">
        <v>2.23</v>
      </c>
      <c r="BQ105" s="765">
        <v>2.1800000000000002</v>
      </c>
      <c r="BR105" s="765">
        <v>2.15</v>
      </c>
      <c r="BS105" s="765">
        <v>2.16</v>
      </c>
      <c r="BT105" s="765">
        <v>2.16</v>
      </c>
      <c r="BU105" s="765">
        <v>2.2400000000000002</v>
      </c>
      <c r="BV105" s="765">
        <v>2.2400000000000002</v>
      </c>
      <c r="BW105" s="765">
        <v>2.2400000000000002</v>
      </c>
      <c r="BX105" s="765">
        <v>2.2400000000000002</v>
      </c>
      <c r="BY105" s="765">
        <v>2.23</v>
      </c>
      <c r="BZ105" s="765">
        <v>2.2200000000000002</v>
      </c>
      <c r="CA105" s="765">
        <v>0.44</v>
      </c>
      <c r="CB105" s="765">
        <v>0.13</v>
      </c>
      <c r="CC105" s="765">
        <v>0.15</v>
      </c>
      <c r="CD105" s="765">
        <v>1.49</v>
      </c>
      <c r="CE105" s="765">
        <v>1.49</v>
      </c>
      <c r="CF105" s="765">
        <v>1.49</v>
      </c>
      <c r="CG105" s="765">
        <v>1.5</v>
      </c>
      <c r="CH105" s="765">
        <v>2.4700000000000002</v>
      </c>
      <c r="CI105" s="765">
        <v>2.48</v>
      </c>
      <c r="CJ105" s="765">
        <v>2.48</v>
      </c>
      <c r="CK105" s="765">
        <v>2.48</v>
      </c>
      <c r="CL105" s="765">
        <v>2.48</v>
      </c>
      <c r="CM105" s="765">
        <v>2.4900000000000002</v>
      </c>
      <c r="CN105" s="765">
        <v>2.5</v>
      </c>
      <c r="CO105" s="765">
        <v>2.46</v>
      </c>
      <c r="CP105" s="765">
        <v>2</v>
      </c>
      <c r="CQ105" s="765">
        <v>2.0099999999999998</v>
      </c>
      <c r="CR105" s="765">
        <v>2.0699999999999998</v>
      </c>
      <c r="CS105" s="765">
        <v>2.09</v>
      </c>
      <c r="CT105" s="765">
        <v>2.09</v>
      </c>
      <c r="CU105" s="765">
        <v>2.09</v>
      </c>
      <c r="CV105" s="765">
        <v>2.1</v>
      </c>
      <c r="CW105" s="765">
        <v>2.08</v>
      </c>
      <c r="CX105" s="765">
        <v>2.09</v>
      </c>
      <c r="CY105" s="765">
        <v>2.09</v>
      </c>
      <c r="CZ105" s="765">
        <v>2.09</v>
      </c>
      <c r="DA105" s="765">
        <v>2.1</v>
      </c>
      <c r="DB105" s="765">
        <v>1.88</v>
      </c>
      <c r="DC105" s="765">
        <v>1.89</v>
      </c>
      <c r="DD105" s="765">
        <v>1.89</v>
      </c>
      <c r="DE105" s="765">
        <v>1.9</v>
      </c>
      <c r="DF105" s="765">
        <v>1.72</v>
      </c>
      <c r="DG105" s="765">
        <v>1.72</v>
      </c>
      <c r="DH105" s="765">
        <v>1.74</v>
      </c>
      <c r="DI105" s="765">
        <v>1.74</v>
      </c>
      <c r="DJ105" s="765">
        <v>1.7</v>
      </c>
      <c r="DK105" s="765">
        <v>1.7</v>
      </c>
      <c r="DL105" s="765">
        <v>1.72</v>
      </c>
      <c r="DM105" s="765">
        <v>2.2400000000000002</v>
      </c>
      <c r="DN105" s="765">
        <v>2.08</v>
      </c>
      <c r="DO105" s="765">
        <v>2.08</v>
      </c>
      <c r="DP105" s="765">
        <v>2.1</v>
      </c>
      <c r="DQ105" s="765">
        <v>2.1</v>
      </c>
      <c r="DR105" s="765">
        <v>2.16</v>
      </c>
      <c r="DS105" s="765">
        <v>2.16</v>
      </c>
      <c r="DT105" s="765">
        <v>2.16</v>
      </c>
      <c r="DU105" s="765">
        <v>2.29</v>
      </c>
      <c r="DV105" s="765">
        <v>2.29</v>
      </c>
      <c r="DW105" s="765">
        <v>2.29</v>
      </c>
      <c r="DX105" s="765">
        <v>2.1800000000000002</v>
      </c>
      <c r="DY105" s="765">
        <v>2.13</v>
      </c>
      <c r="DZ105" s="765">
        <v>2.13</v>
      </c>
      <c r="EA105" s="765">
        <v>0.64</v>
      </c>
      <c r="EB105" s="765">
        <v>0.65</v>
      </c>
      <c r="EC105" s="765">
        <v>1.08</v>
      </c>
      <c r="ED105" s="765">
        <v>2.21</v>
      </c>
      <c r="EE105" s="765">
        <v>2.21</v>
      </c>
      <c r="EF105" s="765">
        <v>2.2400000000000002</v>
      </c>
      <c r="EG105" s="765">
        <v>2.2400000000000002</v>
      </c>
      <c r="EH105" s="765">
        <v>2.65</v>
      </c>
      <c r="EI105" s="765">
        <v>2.66</v>
      </c>
      <c r="EJ105" s="765">
        <v>2.66</v>
      </c>
      <c r="EK105" s="765">
        <v>2.52</v>
      </c>
      <c r="EL105" s="765">
        <v>2.52</v>
      </c>
      <c r="EM105" s="765">
        <v>2.4900000000000002</v>
      </c>
      <c r="EN105" s="765">
        <v>2.4900000000000002</v>
      </c>
      <c r="EO105" s="765">
        <v>2.4900000000000002</v>
      </c>
      <c r="EP105" s="765">
        <v>2.19</v>
      </c>
      <c r="EQ105" s="765">
        <v>2.2000000000000002</v>
      </c>
      <c r="ER105" s="765">
        <v>2.2000000000000002</v>
      </c>
      <c r="ES105" s="765">
        <v>2.21</v>
      </c>
      <c r="ET105" s="765">
        <v>2.2200000000000002</v>
      </c>
      <c r="EU105" s="765">
        <v>2.2200000000000002</v>
      </c>
      <c r="EV105" s="765">
        <v>2.2200000000000002</v>
      </c>
      <c r="EW105" s="765">
        <v>2.09</v>
      </c>
      <c r="EX105" s="765">
        <v>2.1</v>
      </c>
      <c r="EY105" s="765">
        <v>2.1</v>
      </c>
      <c r="EZ105" s="765">
        <v>2.11</v>
      </c>
      <c r="FA105" s="765">
        <v>2.11</v>
      </c>
      <c r="FB105" s="765">
        <v>1.71</v>
      </c>
      <c r="FC105" s="765">
        <v>1.71</v>
      </c>
      <c r="FD105" s="765">
        <v>1.71</v>
      </c>
      <c r="FE105" s="765">
        <v>1.72</v>
      </c>
      <c r="FF105" s="765">
        <v>1.42</v>
      </c>
      <c r="FG105" s="765">
        <v>1.42</v>
      </c>
      <c r="FH105" s="765">
        <v>1.43</v>
      </c>
      <c r="FI105" s="765">
        <v>1.43</v>
      </c>
      <c r="FJ105" s="765">
        <v>1.39</v>
      </c>
      <c r="FK105" s="765">
        <v>1.4</v>
      </c>
      <c r="FL105" s="765">
        <v>1.4</v>
      </c>
      <c r="FM105" s="765">
        <v>2.08</v>
      </c>
      <c r="FN105" s="765">
        <v>2.19</v>
      </c>
      <c r="FO105" s="765">
        <v>2.19</v>
      </c>
      <c r="FP105" s="765">
        <v>2.19</v>
      </c>
      <c r="FQ105" s="765">
        <v>2.19</v>
      </c>
      <c r="FR105" s="765">
        <v>2.25</v>
      </c>
      <c r="FS105" s="765">
        <v>2.25</v>
      </c>
      <c r="FT105" s="765">
        <v>2.25</v>
      </c>
      <c r="FU105" s="765">
        <v>2.31</v>
      </c>
      <c r="FV105" s="765">
        <v>2.31</v>
      </c>
      <c r="FW105" s="765">
        <v>2.31</v>
      </c>
      <c r="FX105" s="765">
        <v>2.2999999999999998</v>
      </c>
      <c r="FY105" s="765">
        <v>2.25</v>
      </c>
      <c r="FZ105" s="765">
        <v>2.25</v>
      </c>
      <c r="GA105" s="765">
        <v>0.47</v>
      </c>
      <c r="GB105" s="765">
        <v>0.48</v>
      </c>
      <c r="GC105" s="765">
        <v>0.49</v>
      </c>
      <c r="GD105" s="765">
        <v>2.19</v>
      </c>
      <c r="GE105" s="765">
        <v>2.2799999999999998</v>
      </c>
      <c r="GF105" s="765">
        <v>2.2799999999999998</v>
      </c>
      <c r="GG105" s="765">
        <v>2.2799999999999998</v>
      </c>
      <c r="GH105" s="765">
        <v>2.6</v>
      </c>
      <c r="GI105" s="765">
        <v>2.6</v>
      </c>
      <c r="GJ105" s="765">
        <v>2.6</v>
      </c>
      <c r="GK105" s="765">
        <v>2.5099999999999998</v>
      </c>
      <c r="GL105" s="765">
        <v>2.5099999999999998</v>
      </c>
      <c r="GM105" s="765">
        <v>2.4900000000000002</v>
      </c>
      <c r="GN105" s="765">
        <v>2.4900000000000002</v>
      </c>
      <c r="GO105" s="765">
        <v>2.4900000000000002</v>
      </c>
      <c r="GP105" s="765">
        <v>2.19</v>
      </c>
      <c r="GQ105" s="765">
        <v>2.2000000000000002</v>
      </c>
      <c r="GR105" s="765">
        <v>2.21</v>
      </c>
      <c r="GS105" s="765">
        <v>2.21</v>
      </c>
      <c r="GT105" s="765">
        <v>2.2200000000000002</v>
      </c>
      <c r="GU105" s="765">
        <v>2.23</v>
      </c>
      <c r="GV105" s="765">
        <v>2.23</v>
      </c>
      <c r="GW105" s="765">
        <v>2.1</v>
      </c>
      <c r="GX105" s="765">
        <v>2.1</v>
      </c>
      <c r="GY105" s="765">
        <v>2.1</v>
      </c>
      <c r="GZ105" s="765">
        <v>2.11</v>
      </c>
      <c r="HA105" s="765">
        <v>2.11</v>
      </c>
      <c r="HB105" s="765">
        <v>1.7</v>
      </c>
      <c r="HC105" s="765">
        <v>1.7</v>
      </c>
      <c r="HD105" s="765">
        <v>1.7</v>
      </c>
      <c r="HE105" s="765">
        <v>1.72</v>
      </c>
      <c r="HF105" s="765">
        <v>1.41</v>
      </c>
      <c r="HG105" s="765">
        <v>1.41</v>
      </c>
      <c r="HH105" s="765">
        <v>1.43</v>
      </c>
      <c r="HI105" s="765">
        <v>1.43</v>
      </c>
      <c r="HJ105" s="765">
        <v>1.38</v>
      </c>
      <c r="HK105" s="765">
        <v>1.39</v>
      </c>
      <c r="HL105" s="765">
        <v>1.4</v>
      </c>
      <c r="HM105" s="765">
        <v>2.08</v>
      </c>
      <c r="HN105" s="765">
        <v>2.19</v>
      </c>
      <c r="HO105" s="765">
        <v>2.19</v>
      </c>
      <c r="HP105" s="765">
        <v>2.19</v>
      </c>
      <c r="HQ105" s="765">
        <v>2.19</v>
      </c>
      <c r="HR105" s="765">
        <v>2.25</v>
      </c>
      <c r="HS105" s="765">
        <v>2.25</v>
      </c>
      <c r="HT105" s="765">
        <v>2.25</v>
      </c>
      <c r="HU105" s="765">
        <v>2.29</v>
      </c>
      <c r="HV105" s="765">
        <v>2.31</v>
      </c>
      <c r="HW105" s="765">
        <v>2.31</v>
      </c>
      <c r="HX105" s="765">
        <v>2.31</v>
      </c>
      <c r="HY105" s="765">
        <v>2.25</v>
      </c>
      <c r="HZ105" s="765">
        <v>2.25</v>
      </c>
      <c r="IA105" s="765">
        <v>0.47</v>
      </c>
      <c r="IB105" s="765">
        <v>0.47</v>
      </c>
      <c r="IC105" s="765">
        <v>0.49</v>
      </c>
      <c r="ID105" s="765">
        <v>2.19</v>
      </c>
      <c r="IE105" s="765">
        <v>2.27</v>
      </c>
      <c r="IF105" s="765">
        <v>2.27</v>
      </c>
      <c r="IG105" s="765">
        <v>2.2799999999999998</v>
      </c>
      <c r="IH105" s="765">
        <v>2.59</v>
      </c>
      <c r="II105" s="765">
        <v>2.59</v>
      </c>
      <c r="IJ105" s="765">
        <v>2.6</v>
      </c>
      <c r="IK105" s="765">
        <v>2.5099999999999998</v>
      </c>
      <c r="IL105" s="765">
        <v>2.5099999999999998</v>
      </c>
      <c r="IM105" s="765">
        <v>2.4900000000000002</v>
      </c>
      <c r="IN105" s="765">
        <v>2.4900000000000002</v>
      </c>
      <c r="IO105" s="765">
        <v>2.4900000000000002</v>
      </c>
      <c r="IP105" s="765">
        <v>2.19</v>
      </c>
      <c r="IQ105" s="765">
        <v>2.2000000000000002</v>
      </c>
      <c r="IR105" s="765">
        <v>2.2000000000000002</v>
      </c>
      <c r="IS105" s="765">
        <v>2.21</v>
      </c>
      <c r="IT105" s="765">
        <v>2.2200000000000002</v>
      </c>
      <c r="IU105" s="765">
        <v>2.2200000000000002</v>
      </c>
      <c r="IV105" s="765">
        <v>2.23</v>
      </c>
      <c r="IW105" s="765">
        <v>2.1</v>
      </c>
      <c r="IX105" s="765">
        <v>2.1</v>
      </c>
      <c r="IY105" s="765">
        <v>2.1</v>
      </c>
      <c r="IZ105" s="765">
        <v>2.11</v>
      </c>
      <c r="JA105" s="765">
        <v>2.11</v>
      </c>
      <c r="JB105" s="765">
        <v>1.7</v>
      </c>
      <c r="JC105" s="765">
        <v>1.7</v>
      </c>
      <c r="JD105" s="765">
        <v>1.7</v>
      </c>
      <c r="JE105" s="765">
        <v>1.71</v>
      </c>
      <c r="JF105" s="765">
        <v>1.41</v>
      </c>
      <c r="JG105" s="765">
        <v>1.41</v>
      </c>
      <c r="JH105" s="765">
        <v>1.42</v>
      </c>
      <c r="JI105" s="765">
        <v>1.43</v>
      </c>
      <c r="JJ105" s="765">
        <v>1.38</v>
      </c>
      <c r="JK105" s="765">
        <v>1.39</v>
      </c>
      <c r="JL105" s="765">
        <v>1.39</v>
      </c>
      <c r="JM105" s="765">
        <v>2.08</v>
      </c>
      <c r="JN105" s="765">
        <v>2.1800000000000002</v>
      </c>
      <c r="JO105" s="765">
        <v>2.19</v>
      </c>
      <c r="JP105" s="765">
        <v>2.19</v>
      </c>
      <c r="JQ105" s="765">
        <v>2.19</v>
      </c>
      <c r="JR105" s="765">
        <v>2.2400000000000002</v>
      </c>
      <c r="JS105" s="765">
        <v>2.2400000000000002</v>
      </c>
      <c r="JT105" s="765">
        <v>2.2400000000000002</v>
      </c>
      <c r="JU105" s="765">
        <v>2.29</v>
      </c>
      <c r="JV105" s="765">
        <v>2.29</v>
      </c>
      <c r="JW105" s="765">
        <v>2.29</v>
      </c>
      <c r="JX105" s="765">
        <v>2.29</v>
      </c>
      <c r="JY105" s="765">
        <v>2.25</v>
      </c>
      <c r="JZ105" s="765">
        <v>2.25</v>
      </c>
      <c r="KA105" s="765">
        <v>0.25</v>
      </c>
      <c r="KB105" s="765">
        <v>0.25</v>
      </c>
      <c r="KC105" s="765">
        <v>0.27</v>
      </c>
      <c r="KD105" s="765">
        <v>1.88</v>
      </c>
      <c r="KE105" s="765">
        <v>2.09</v>
      </c>
      <c r="KF105" s="765">
        <v>2.1</v>
      </c>
      <c r="KG105" s="765">
        <v>2.1</v>
      </c>
      <c r="KH105" s="765">
        <v>2.62</v>
      </c>
      <c r="KI105" s="765">
        <v>2.63</v>
      </c>
      <c r="KJ105" s="765">
        <v>2.63</v>
      </c>
      <c r="KK105" s="765">
        <v>2.52</v>
      </c>
      <c r="KL105" s="765">
        <v>2.52</v>
      </c>
      <c r="KM105" s="765">
        <v>2.4900000000000002</v>
      </c>
      <c r="KN105" s="765">
        <v>2.4900000000000002</v>
      </c>
      <c r="KO105" s="765">
        <v>2.4900000000000002</v>
      </c>
      <c r="KP105" s="765">
        <v>2.1800000000000002</v>
      </c>
      <c r="KQ105" s="765">
        <v>2.19</v>
      </c>
      <c r="KR105" s="765">
        <v>2.2000000000000002</v>
      </c>
      <c r="KS105" s="765">
        <v>2.2000000000000002</v>
      </c>
      <c r="KT105" s="765">
        <v>2.21</v>
      </c>
      <c r="KU105" s="765">
        <v>2.2200000000000002</v>
      </c>
      <c r="KV105" s="765">
        <v>2.2200000000000002</v>
      </c>
      <c r="KW105" s="765">
        <v>2.09</v>
      </c>
      <c r="KX105" s="765">
        <v>2.1</v>
      </c>
      <c r="KY105" s="765">
        <v>2.1</v>
      </c>
      <c r="KZ105" s="765">
        <v>2.1</v>
      </c>
      <c r="LA105" s="765">
        <v>2.11</v>
      </c>
      <c r="LB105" s="765">
        <v>1.69</v>
      </c>
      <c r="LC105" s="765">
        <v>1.7</v>
      </c>
      <c r="LD105" s="765">
        <v>1.7</v>
      </c>
      <c r="LE105" s="765">
        <v>1.7</v>
      </c>
      <c r="LF105" s="765">
        <v>1.41</v>
      </c>
      <c r="LG105" s="765">
        <v>1.41</v>
      </c>
      <c r="LH105" s="765">
        <v>1.41</v>
      </c>
      <c r="LI105" s="765">
        <v>1.42</v>
      </c>
      <c r="LJ105" s="765">
        <v>1.38</v>
      </c>
      <c r="LK105" s="765">
        <v>1.38</v>
      </c>
      <c r="LL105" s="765">
        <v>1.39</v>
      </c>
      <c r="LM105" s="765">
        <v>2.08</v>
      </c>
      <c r="LN105" s="765">
        <v>2.19</v>
      </c>
      <c r="LO105" s="765">
        <v>2.19</v>
      </c>
      <c r="LP105" s="765">
        <v>2.19</v>
      </c>
      <c r="LQ105" s="765">
        <v>2.19</v>
      </c>
      <c r="LR105" s="765">
        <v>2.25</v>
      </c>
      <c r="LS105" s="765">
        <v>2.25</v>
      </c>
      <c r="LT105" s="765">
        <v>2.25</v>
      </c>
      <c r="LU105" s="765">
        <v>2.29</v>
      </c>
      <c r="LV105" s="765">
        <v>2.29</v>
      </c>
      <c r="LW105" s="765">
        <v>2.31</v>
      </c>
      <c r="LX105" s="765">
        <v>2.31</v>
      </c>
      <c r="LY105" s="765">
        <v>2.25</v>
      </c>
      <c r="LZ105" s="765">
        <v>2.25</v>
      </c>
      <c r="MA105" s="765">
        <v>0.25</v>
      </c>
      <c r="MB105" s="765">
        <v>0.25</v>
      </c>
      <c r="MC105" s="765">
        <v>0.27</v>
      </c>
      <c r="MD105" s="765">
        <v>1.87</v>
      </c>
      <c r="ME105" s="765">
        <v>2.08</v>
      </c>
      <c r="MF105" s="765">
        <v>2.08</v>
      </c>
      <c r="MG105" s="765">
        <v>2.1</v>
      </c>
      <c r="MH105" s="765">
        <v>2.62</v>
      </c>
      <c r="MI105" s="765">
        <v>2.62</v>
      </c>
      <c r="MJ105" s="765">
        <v>2.62</v>
      </c>
      <c r="MK105" s="765">
        <v>2.58</v>
      </c>
      <c r="ML105" s="765">
        <v>2.58</v>
      </c>
      <c r="MM105" s="765">
        <v>2.4900000000000002</v>
      </c>
      <c r="MN105" s="765">
        <v>2.4900000000000002</v>
      </c>
      <c r="MO105" s="765">
        <v>2.4900000000000002</v>
      </c>
      <c r="MP105" s="765">
        <v>2.1800000000000002</v>
      </c>
      <c r="MQ105" s="765">
        <v>2.19</v>
      </c>
      <c r="MR105" s="765">
        <v>2.2000000000000002</v>
      </c>
      <c r="MS105" s="765">
        <v>2.21</v>
      </c>
      <c r="MT105" s="765">
        <v>2.21</v>
      </c>
      <c r="MU105" s="765">
        <v>2.2200000000000002</v>
      </c>
      <c r="MV105" s="765">
        <v>2.23</v>
      </c>
      <c r="MW105" s="765">
        <v>2.1</v>
      </c>
      <c r="MX105" s="765">
        <v>2.1</v>
      </c>
      <c r="MY105" s="765">
        <v>2.1</v>
      </c>
      <c r="MZ105" s="765">
        <v>2.11</v>
      </c>
      <c r="NA105" s="765">
        <v>2.11</v>
      </c>
      <c r="NB105" s="765">
        <v>1.69</v>
      </c>
      <c r="NC105" s="765">
        <v>1.69</v>
      </c>
      <c r="ND105" s="765">
        <v>1.7</v>
      </c>
      <c r="NE105" s="765">
        <v>1.71</v>
      </c>
      <c r="NF105" s="765">
        <v>1.41</v>
      </c>
      <c r="NG105" s="765">
        <v>1.41</v>
      </c>
      <c r="NH105" s="765">
        <v>1.41</v>
      </c>
      <c r="NI105" s="765">
        <v>1.42</v>
      </c>
      <c r="NJ105" s="765">
        <v>1.38</v>
      </c>
      <c r="NK105" s="765">
        <v>1.38</v>
      </c>
      <c r="NL105" s="765">
        <v>1.39</v>
      </c>
      <c r="NM105" s="765">
        <v>1.39</v>
      </c>
      <c r="NN105" s="765">
        <v>2.19</v>
      </c>
      <c r="NO105" s="765">
        <v>2.19</v>
      </c>
      <c r="NP105" s="765">
        <v>2.19</v>
      </c>
      <c r="NQ105" s="765">
        <v>2.19</v>
      </c>
      <c r="NR105" s="765">
        <v>2.25</v>
      </c>
      <c r="NS105" s="765">
        <v>2.25</v>
      </c>
      <c r="NT105" s="765">
        <v>2.25</v>
      </c>
      <c r="NU105" s="765">
        <v>2.29</v>
      </c>
      <c r="NV105" s="765">
        <v>2.29</v>
      </c>
      <c r="NW105" s="765">
        <v>2.31</v>
      </c>
      <c r="NX105" s="765">
        <v>2.31</v>
      </c>
      <c r="NY105" s="765">
        <v>2.25</v>
      </c>
      <c r="NZ105" s="765">
        <v>2.25</v>
      </c>
      <c r="OA105" s="765">
        <v>0.25</v>
      </c>
      <c r="OB105" s="765">
        <v>0.25</v>
      </c>
      <c r="OC105" s="765">
        <v>0.27</v>
      </c>
      <c r="OD105" s="765">
        <v>1.87</v>
      </c>
      <c r="OE105" s="765">
        <v>2.08</v>
      </c>
      <c r="OF105" s="765">
        <v>2.08</v>
      </c>
      <c r="OG105" s="765">
        <v>2.1</v>
      </c>
      <c r="OH105" s="765">
        <v>2.62</v>
      </c>
      <c r="OI105" s="765">
        <v>2.62</v>
      </c>
      <c r="OJ105" s="765">
        <v>2.62</v>
      </c>
      <c r="OK105" s="765">
        <v>2.58</v>
      </c>
      <c r="OL105" s="765">
        <v>2.58</v>
      </c>
      <c r="OM105" s="765">
        <v>2.4900000000000002</v>
      </c>
      <c r="ON105" s="765">
        <v>2.4900000000000002</v>
      </c>
      <c r="OO105" s="765">
        <v>2.4900000000000002</v>
      </c>
      <c r="OP105" s="765">
        <v>2.1800000000000002</v>
      </c>
      <c r="OQ105" s="765">
        <v>2.19</v>
      </c>
      <c r="OR105" s="765">
        <v>2.2000000000000002</v>
      </c>
      <c r="OS105" s="765">
        <v>2.21</v>
      </c>
      <c r="OT105" s="765">
        <v>2.21</v>
      </c>
      <c r="OU105" s="765">
        <v>2.2200000000000002</v>
      </c>
      <c r="OV105" s="765">
        <v>2.23</v>
      </c>
      <c r="OW105" s="765">
        <v>2.1</v>
      </c>
      <c r="OX105" s="765">
        <v>2.1</v>
      </c>
      <c r="OY105" s="765">
        <v>2.1</v>
      </c>
      <c r="OZ105" s="765">
        <v>2.11</v>
      </c>
      <c r="PA105" s="765">
        <v>2.11</v>
      </c>
      <c r="PB105" s="765">
        <v>1.69</v>
      </c>
      <c r="PC105" s="765">
        <v>1.69</v>
      </c>
      <c r="PD105" s="765">
        <v>1.7</v>
      </c>
      <c r="PE105" s="765">
        <v>1.71</v>
      </c>
      <c r="PF105" s="765">
        <v>1.41</v>
      </c>
      <c r="PG105" s="765">
        <v>1.41</v>
      </c>
      <c r="PH105" s="765">
        <v>1.41</v>
      </c>
      <c r="PI105" s="765">
        <v>1.42</v>
      </c>
      <c r="PJ105" s="765">
        <v>1.38</v>
      </c>
      <c r="PK105" s="765">
        <v>1.38</v>
      </c>
      <c r="PL105" s="765">
        <v>1.39</v>
      </c>
      <c r="PM105" s="765">
        <v>1.39</v>
      </c>
      <c r="PN105" s="765">
        <v>2.19</v>
      </c>
      <c r="PO105" s="765">
        <v>2.19</v>
      </c>
      <c r="PP105" s="765">
        <v>2.19</v>
      </c>
      <c r="PQ105" s="765">
        <v>2.19</v>
      </c>
      <c r="PR105" s="765">
        <v>2.25</v>
      </c>
      <c r="PS105" s="765">
        <v>2.25</v>
      </c>
      <c r="PT105" s="765">
        <v>2.25</v>
      </c>
      <c r="PU105" s="765">
        <v>2.29</v>
      </c>
      <c r="PV105" s="765">
        <v>2.29</v>
      </c>
      <c r="PW105" s="765">
        <v>2.31</v>
      </c>
      <c r="PX105" s="765">
        <v>2.31</v>
      </c>
      <c r="PY105" s="765">
        <v>2.25</v>
      </c>
      <c r="PZ105" s="765">
        <v>2.25</v>
      </c>
      <c r="QA105" s="765">
        <v>0.25</v>
      </c>
      <c r="QB105" s="765">
        <v>0.25</v>
      </c>
      <c r="QC105" s="765">
        <v>0.27</v>
      </c>
      <c r="QD105" s="765">
        <v>1.87</v>
      </c>
      <c r="QE105" s="765">
        <v>2.08</v>
      </c>
      <c r="QF105" s="765">
        <v>2.08</v>
      </c>
      <c r="QG105" s="765">
        <v>2.1</v>
      </c>
      <c r="QH105" s="765">
        <v>2.62</v>
      </c>
      <c r="QI105" s="765">
        <v>2.62</v>
      </c>
      <c r="QJ105" s="765">
        <v>2.62</v>
      </c>
      <c r="QK105" s="765">
        <v>2.58</v>
      </c>
      <c r="QL105" s="765">
        <v>2.58</v>
      </c>
      <c r="QM105" s="765">
        <v>2.4900000000000002</v>
      </c>
      <c r="QN105" s="765">
        <v>2.4900000000000002</v>
      </c>
      <c r="QO105" s="765">
        <v>2.4900000000000002</v>
      </c>
      <c r="QP105" s="765">
        <v>2.1800000000000002</v>
      </c>
      <c r="QQ105" s="765">
        <v>2.19</v>
      </c>
      <c r="QR105" s="765">
        <v>2.2000000000000002</v>
      </c>
      <c r="QS105" s="765">
        <v>2.21</v>
      </c>
      <c r="QT105" s="765">
        <v>2.21</v>
      </c>
      <c r="QU105" s="765">
        <v>2.2200000000000002</v>
      </c>
      <c r="QV105" s="765">
        <v>2.23</v>
      </c>
      <c r="QW105" s="765">
        <v>2.1</v>
      </c>
      <c r="QX105" s="765">
        <v>2.1</v>
      </c>
      <c r="QY105" s="765">
        <v>2.1</v>
      </c>
      <c r="QZ105" s="765">
        <v>2.11</v>
      </c>
      <c r="RA105" s="765">
        <v>2.11</v>
      </c>
      <c r="RB105" s="765">
        <v>1.69</v>
      </c>
      <c r="RC105" s="765">
        <v>1.69</v>
      </c>
      <c r="RD105" s="765">
        <v>1.7</v>
      </c>
      <c r="RE105" s="765">
        <v>1.71</v>
      </c>
      <c r="RF105" s="765">
        <v>1.41</v>
      </c>
      <c r="RG105" s="765">
        <v>1.41</v>
      </c>
      <c r="RH105" s="765">
        <v>1.41</v>
      </c>
      <c r="RI105" s="765">
        <v>1.42</v>
      </c>
      <c r="RJ105" s="765">
        <v>1.38</v>
      </c>
      <c r="RK105" s="765">
        <v>1.38</v>
      </c>
      <c r="RL105" s="765">
        <v>1.39</v>
      </c>
      <c r="RM105" s="765">
        <v>1.39</v>
      </c>
      <c r="RN105" s="765">
        <v>2.19</v>
      </c>
      <c r="RO105" s="765">
        <v>2.19</v>
      </c>
      <c r="RP105" s="765">
        <v>2.19</v>
      </c>
      <c r="RQ105" s="765">
        <v>2.19</v>
      </c>
      <c r="RR105" s="765">
        <v>2.25</v>
      </c>
      <c r="RS105" s="765">
        <v>2.25</v>
      </c>
      <c r="RT105" s="765">
        <v>2.25</v>
      </c>
      <c r="RU105" s="765">
        <v>2.29</v>
      </c>
      <c r="RV105" s="765">
        <v>2.29</v>
      </c>
      <c r="RW105" s="765">
        <v>2.31</v>
      </c>
      <c r="RX105" s="765">
        <v>2.31</v>
      </c>
      <c r="RY105" s="765">
        <v>2.25</v>
      </c>
      <c r="RZ105" s="765">
        <v>2.25</v>
      </c>
      <c r="SA105" s="765">
        <v>0.25</v>
      </c>
      <c r="SB105" s="765">
        <v>0.25</v>
      </c>
      <c r="SC105" s="765">
        <v>0.27</v>
      </c>
      <c r="SD105" s="765">
        <v>1.87</v>
      </c>
      <c r="SE105" s="765">
        <v>2.08</v>
      </c>
      <c r="SF105" s="765">
        <v>2.08</v>
      </c>
      <c r="SG105" s="765">
        <v>2.1</v>
      </c>
      <c r="SH105" s="765">
        <v>2.62</v>
      </c>
      <c r="SI105" s="766">
        <v>2.62</v>
      </c>
      <c r="SJ105" s="460">
        <f t="shared" si="50"/>
        <v>2.62</v>
      </c>
      <c r="SK105" s="441"/>
      <c r="SL105" s="429"/>
      <c r="SM105" s="429"/>
      <c r="SN105" s="429"/>
    </row>
    <row r="106" spans="1:508" hidden="1" outlineLevel="3" x14ac:dyDescent="0.3">
      <c r="A106" s="429"/>
      <c r="B106" s="438"/>
      <c r="C106" s="647">
        <f t="shared" si="32"/>
        <v>4</v>
      </c>
      <c r="D106" s="460"/>
      <c r="E106" s="518"/>
      <c r="F106" s="518"/>
      <c r="G106" s="460"/>
      <c r="H106" s="467"/>
      <c r="I106" s="481" t="s">
        <v>233</v>
      </c>
      <c r="J106" s="667"/>
      <c r="K106" s="767">
        <v>1.7</v>
      </c>
      <c r="L106" s="768">
        <v>1.71</v>
      </c>
      <c r="M106" s="768">
        <v>1.7</v>
      </c>
      <c r="N106" s="768">
        <v>2.04</v>
      </c>
      <c r="O106" s="768">
        <v>2.06</v>
      </c>
      <c r="P106" s="768">
        <v>2.06</v>
      </c>
      <c r="Q106" s="768">
        <v>2.02</v>
      </c>
      <c r="R106" s="768">
        <v>1.96</v>
      </c>
      <c r="S106" s="768">
        <v>1.93</v>
      </c>
      <c r="T106" s="768">
        <v>1.93</v>
      </c>
      <c r="U106" s="768">
        <v>2.1</v>
      </c>
      <c r="V106" s="768">
        <v>2.1</v>
      </c>
      <c r="W106" s="768">
        <v>2.1</v>
      </c>
      <c r="X106" s="768">
        <v>2.1</v>
      </c>
      <c r="Y106" s="768">
        <v>2.11</v>
      </c>
      <c r="Z106" s="768">
        <v>2.1</v>
      </c>
      <c r="AA106" s="768">
        <v>0.28000000000000003</v>
      </c>
      <c r="AB106" s="768">
        <v>0.06</v>
      </c>
      <c r="AC106" s="768">
        <v>0.08</v>
      </c>
      <c r="AD106" s="768">
        <v>1.3</v>
      </c>
      <c r="AE106" s="768">
        <v>1.3</v>
      </c>
      <c r="AF106" s="768">
        <v>1.3</v>
      </c>
      <c r="AG106" s="768">
        <v>1.31</v>
      </c>
      <c r="AH106" s="768">
        <v>2.2799999999999998</v>
      </c>
      <c r="AI106" s="768">
        <v>2.29</v>
      </c>
      <c r="AJ106" s="768">
        <v>2.29</v>
      </c>
      <c r="AK106" s="768">
        <v>2.2999999999999998</v>
      </c>
      <c r="AL106" s="768">
        <v>2.2999999999999998</v>
      </c>
      <c r="AM106" s="768">
        <v>2.2999999999999998</v>
      </c>
      <c r="AN106" s="768">
        <v>2.31</v>
      </c>
      <c r="AO106" s="768">
        <v>2.2799999999999998</v>
      </c>
      <c r="AP106" s="768">
        <v>1.81</v>
      </c>
      <c r="AQ106" s="768">
        <v>1.82</v>
      </c>
      <c r="AR106" s="768">
        <v>1.89</v>
      </c>
      <c r="AS106" s="768">
        <v>1.91</v>
      </c>
      <c r="AT106" s="768">
        <v>1.92</v>
      </c>
      <c r="AU106" s="768">
        <v>1.93</v>
      </c>
      <c r="AV106" s="768">
        <v>2.06</v>
      </c>
      <c r="AW106" s="768">
        <v>1.79</v>
      </c>
      <c r="AX106" s="768">
        <v>1.79</v>
      </c>
      <c r="AY106" s="768">
        <v>1.8</v>
      </c>
      <c r="AZ106" s="768">
        <v>1.8</v>
      </c>
      <c r="BA106" s="768">
        <v>1.81</v>
      </c>
      <c r="BB106" s="768">
        <v>2.0299999999999998</v>
      </c>
      <c r="BC106" s="768">
        <v>2.0299999999999998</v>
      </c>
      <c r="BD106" s="768">
        <v>2.04</v>
      </c>
      <c r="BE106" s="768">
        <v>2.04</v>
      </c>
      <c r="BF106" s="768">
        <v>1.66</v>
      </c>
      <c r="BG106" s="768">
        <v>1.66</v>
      </c>
      <c r="BH106" s="768">
        <v>1.64</v>
      </c>
      <c r="BI106" s="768">
        <v>1.65</v>
      </c>
      <c r="BJ106" s="768">
        <v>1.7</v>
      </c>
      <c r="BK106" s="768">
        <v>1.7</v>
      </c>
      <c r="BL106" s="768">
        <v>1.71</v>
      </c>
      <c r="BM106" s="768">
        <v>1.7</v>
      </c>
      <c r="BN106" s="768">
        <v>2.04</v>
      </c>
      <c r="BO106" s="768">
        <v>2.06</v>
      </c>
      <c r="BP106" s="768">
        <v>2.06</v>
      </c>
      <c r="BQ106" s="768">
        <v>2.02</v>
      </c>
      <c r="BR106" s="768">
        <v>1.96</v>
      </c>
      <c r="BS106" s="768">
        <v>1.93</v>
      </c>
      <c r="BT106" s="768">
        <v>1.93</v>
      </c>
      <c r="BU106" s="768">
        <v>2.1</v>
      </c>
      <c r="BV106" s="768">
        <v>2.1</v>
      </c>
      <c r="BW106" s="768">
        <v>2.1</v>
      </c>
      <c r="BX106" s="768">
        <v>2.1</v>
      </c>
      <c r="BY106" s="768">
        <v>2.11</v>
      </c>
      <c r="BZ106" s="768">
        <v>2.1</v>
      </c>
      <c r="CA106" s="768">
        <v>0.28000000000000003</v>
      </c>
      <c r="CB106" s="768">
        <v>0.06</v>
      </c>
      <c r="CC106" s="768">
        <v>0.08</v>
      </c>
      <c r="CD106" s="768">
        <v>1.3</v>
      </c>
      <c r="CE106" s="768">
        <v>1.3</v>
      </c>
      <c r="CF106" s="768">
        <v>1.3</v>
      </c>
      <c r="CG106" s="768">
        <v>1.31</v>
      </c>
      <c r="CH106" s="768">
        <v>2.2799999999999998</v>
      </c>
      <c r="CI106" s="768">
        <v>2.29</v>
      </c>
      <c r="CJ106" s="768">
        <v>2.29</v>
      </c>
      <c r="CK106" s="768">
        <v>2.2999999999999998</v>
      </c>
      <c r="CL106" s="768">
        <v>2.2999999999999998</v>
      </c>
      <c r="CM106" s="768">
        <v>2.2999999999999998</v>
      </c>
      <c r="CN106" s="768">
        <v>2.31</v>
      </c>
      <c r="CO106" s="768">
        <v>2.2799999999999998</v>
      </c>
      <c r="CP106" s="768">
        <v>1.81</v>
      </c>
      <c r="CQ106" s="768">
        <v>1.82</v>
      </c>
      <c r="CR106" s="768">
        <v>1.89</v>
      </c>
      <c r="CS106" s="768">
        <v>1.91</v>
      </c>
      <c r="CT106" s="768">
        <v>1.92</v>
      </c>
      <c r="CU106" s="768">
        <v>1.93</v>
      </c>
      <c r="CV106" s="768">
        <v>1.93</v>
      </c>
      <c r="CW106" s="768">
        <v>1.87</v>
      </c>
      <c r="CX106" s="768">
        <v>1.87</v>
      </c>
      <c r="CY106" s="768">
        <v>1.88</v>
      </c>
      <c r="CZ106" s="768">
        <v>1.88</v>
      </c>
      <c r="DA106" s="768">
        <v>1.89</v>
      </c>
      <c r="DB106" s="768">
        <v>1.61</v>
      </c>
      <c r="DC106" s="768">
        <v>1.62</v>
      </c>
      <c r="DD106" s="768">
        <v>1.62</v>
      </c>
      <c r="DE106" s="768">
        <v>1.64</v>
      </c>
      <c r="DF106" s="768">
        <v>1.41</v>
      </c>
      <c r="DG106" s="768">
        <v>1.41</v>
      </c>
      <c r="DH106" s="768">
        <v>1.42</v>
      </c>
      <c r="DI106" s="768">
        <v>1.42</v>
      </c>
      <c r="DJ106" s="768">
        <v>1.38</v>
      </c>
      <c r="DK106" s="768">
        <v>1.39</v>
      </c>
      <c r="DL106" s="768">
        <v>1.4</v>
      </c>
      <c r="DM106" s="768">
        <v>2.08</v>
      </c>
      <c r="DN106" s="768">
        <v>2</v>
      </c>
      <c r="DO106" s="768">
        <v>2</v>
      </c>
      <c r="DP106" s="768">
        <v>2.0099999999999998</v>
      </c>
      <c r="DQ106" s="768">
        <v>2.0099999999999998</v>
      </c>
      <c r="DR106" s="768">
        <v>2.08</v>
      </c>
      <c r="DS106" s="768">
        <v>2.08</v>
      </c>
      <c r="DT106" s="768">
        <v>2.08</v>
      </c>
      <c r="DU106" s="768">
        <v>2.2200000000000002</v>
      </c>
      <c r="DV106" s="768">
        <v>2.2200000000000002</v>
      </c>
      <c r="DW106" s="768">
        <v>2.2200000000000002</v>
      </c>
      <c r="DX106" s="768">
        <v>2.12</v>
      </c>
      <c r="DY106" s="768">
        <v>2.04</v>
      </c>
      <c r="DZ106" s="768">
        <v>2.04</v>
      </c>
      <c r="EA106" s="768">
        <v>0.41</v>
      </c>
      <c r="EB106" s="768">
        <v>0.42</v>
      </c>
      <c r="EC106" s="768">
        <v>0.41</v>
      </c>
      <c r="ED106" s="768">
        <v>1.74</v>
      </c>
      <c r="EE106" s="768">
        <v>1.76</v>
      </c>
      <c r="EF106" s="768">
        <v>1.79</v>
      </c>
      <c r="EG106" s="768">
        <v>1.8</v>
      </c>
      <c r="EH106" s="768">
        <v>2.33</v>
      </c>
      <c r="EI106" s="768">
        <v>2.33</v>
      </c>
      <c r="EJ106" s="768">
        <v>2.34</v>
      </c>
      <c r="EK106" s="768">
        <v>2.21</v>
      </c>
      <c r="EL106" s="768">
        <v>2.21</v>
      </c>
      <c r="EM106" s="768">
        <v>2.1800000000000002</v>
      </c>
      <c r="EN106" s="768">
        <v>2.1800000000000002</v>
      </c>
      <c r="EO106" s="768">
        <v>2.1800000000000002</v>
      </c>
      <c r="EP106" s="768">
        <v>1.69</v>
      </c>
      <c r="EQ106" s="768">
        <v>1.7</v>
      </c>
      <c r="ER106" s="768">
        <v>1.7</v>
      </c>
      <c r="ES106" s="768">
        <v>1.7</v>
      </c>
      <c r="ET106" s="768">
        <v>1.71</v>
      </c>
      <c r="EU106" s="768">
        <v>1.72</v>
      </c>
      <c r="EV106" s="768">
        <v>1.72</v>
      </c>
      <c r="EW106" s="768">
        <v>1.55</v>
      </c>
      <c r="EX106" s="768">
        <v>1.55</v>
      </c>
      <c r="EY106" s="768">
        <v>1.56</v>
      </c>
      <c r="EZ106" s="768">
        <v>1.56</v>
      </c>
      <c r="FA106" s="768">
        <v>1.57</v>
      </c>
      <c r="FB106" s="768">
        <v>1.33</v>
      </c>
      <c r="FC106" s="768">
        <v>1.33</v>
      </c>
      <c r="FD106" s="768">
        <v>1.33</v>
      </c>
      <c r="FE106" s="768">
        <v>1.33</v>
      </c>
      <c r="FF106" s="768">
        <v>0.95</v>
      </c>
      <c r="FG106" s="768">
        <v>0.97</v>
      </c>
      <c r="FH106" s="768">
        <v>0.96</v>
      </c>
      <c r="FI106" s="768">
        <v>0.97</v>
      </c>
      <c r="FJ106" s="768">
        <v>0.97</v>
      </c>
      <c r="FK106" s="768">
        <v>0.96</v>
      </c>
      <c r="FL106" s="768">
        <v>0.98</v>
      </c>
      <c r="FM106" s="768">
        <v>1.62</v>
      </c>
      <c r="FN106" s="768">
        <v>2.0499999999999998</v>
      </c>
      <c r="FO106" s="768">
        <v>2.0499999999999998</v>
      </c>
      <c r="FP106" s="768">
        <v>2.0499999999999998</v>
      </c>
      <c r="FQ106" s="768">
        <v>2.0499999999999998</v>
      </c>
      <c r="FR106" s="768">
        <v>2.1</v>
      </c>
      <c r="FS106" s="768">
        <v>2.1</v>
      </c>
      <c r="FT106" s="768">
        <v>2.1</v>
      </c>
      <c r="FU106" s="768">
        <v>2.16</v>
      </c>
      <c r="FV106" s="768">
        <v>2.16</v>
      </c>
      <c r="FW106" s="768">
        <v>2.16</v>
      </c>
      <c r="FX106" s="768">
        <v>2.15</v>
      </c>
      <c r="FY106" s="768">
        <v>2.16</v>
      </c>
      <c r="FZ106" s="768">
        <v>2.16</v>
      </c>
      <c r="GA106" s="768">
        <v>0.31</v>
      </c>
      <c r="GB106" s="768">
        <v>0.32</v>
      </c>
      <c r="GC106" s="768">
        <v>0.33</v>
      </c>
      <c r="GD106" s="768">
        <v>2.04</v>
      </c>
      <c r="GE106" s="768">
        <v>2.12</v>
      </c>
      <c r="GF106" s="768">
        <v>2.12</v>
      </c>
      <c r="GG106" s="768">
        <v>2.13</v>
      </c>
      <c r="GH106" s="768">
        <v>2.2799999999999998</v>
      </c>
      <c r="GI106" s="768">
        <v>2.2799999999999998</v>
      </c>
      <c r="GJ106" s="768">
        <v>2.2799999999999998</v>
      </c>
      <c r="GK106" s="768">
        <v>2.2000000000000002</v>
      </c>
      <c r="GL106" s="768">
        <v>2.2000000000000002</v>
      </c>
      <c r="GM106" s="768">
        <v>2.1800000000000002</v>
      </c>
      <c r="GN106" s="768">
        <v>2.1800000000000002</v>
      </c>
      <c r="GO106" s="768">
        <v>2.1800000000000002</v>
      </c>
      <c r="GP106" s="768">
        <v>1.85</v>
      </c>
      <c r="GQ106" s="768">
        <v>1.86</v>
      </c>
      <c r="GR106" s="768">
        <v>1.87</v>
      </c>
      <c r="GS106" s="768">
        <v>1.88</v>
      </c>
      <c r="GT106" s="768">
        <v>1.89</v>
      </c>
      <c r="GU106" s="768">
        <v>1.89</v>
      </c>
      <c r="GV106" s="768">
        <v>1.9</v>
      </c>
      <c r="GW106" s="768">
        <v>1.55</v>
      </c>
      <c r="GX106" s="768">
        <v>1.55</v>
      </c>
      <c r="GY106" s="768">
        <v>1.56</v>
      </c>
      <c r="GZ106" s="768">
        <v>1.56</v>
      </c>
      <c r="HA106" s="768">
        <v>1.57</v>
      </c>
      <c r="HB106" s="768">
        <v>1.32</v>
      </c>
      <c r="HC106" s="768">
        <v>1.32</v>
      </c>
      <c r="HD106" s="768">
        <v>1.32</v>
      </c>
      <c r="HE106" s="768">
        <v>1.33</v>
      </c>
      <c r="HF106" s="768">
        <v>0.93</v>
      </c>
      <c r="HG106" s="768">
        <v>0.95</v>
      </c>
      <c r="HH106" s="768">
        <v>0.96</v>
      </c>
      <c r="HI106" s="768">
        <v>0.97</v>
      </c>
      <c r="HJ106" s="768">
        <v>0.95</v>
      </c>
      <c r="HK106" s="768">
        <v>0.94</v>
      </c>
      <c r="HL106" s="768">
        <v>0.97</v>
      </c>
      <c r="HM106" s="768">
        <v>1.62</v>
      </c>
      <c r="HN106" s="768">
        <v>2.0499999999999998</v>
      </c>
      <c r="HO106" s="768">
        <v>2.0499999999999998</v>
      </c>
      <c r="HP106" s="768">
        <v>2.0499999999999998</v>
      </c>
      <c r="HQ106" s="768">
        <v>2.0499999999999998</v>
      </c>
      <c r="HR106" s="768">
        <v>2.1</v>
      </c>
      <c r="HS106" s="768">
        <v>2.1</v>
      </c>
      <c r="HT106" s="768">
        <v>2.1</v>
      </c>
      <c r="HU106" s="768">
        <v>2.14</v>
      </c>
      <c r="HV106" s="768">
        <v>2.16</v>
      </c>
      <c r="HW106" s="768">
        <v>2.16</v>
      </c>
      <c r="HX106" s="768">
        <v>2.16</v>
      </c>
      <c r="HY106" s="768">
        <v>2.16</v>
      </c>
      <c r="HZ106" s="768">
        <v>2.16</v>
      </c>
      <c r="IA106" s="768">
        <v>0.31</v>
      </c>
      <c r="IB106" s="768">
        <v>0.32</v>
      </c>
      <c r="IC106" s="768">
        <v>0.33</v>
      </c>
      <c r="ID106" s="768">
        <v>2.04</v>
      </c>
      <c r="IE106" s="768">
        <v>2.12</v>
      </c>
      <c r="IF106" s="768">
        <v>2.12</v>
      </c>
      <c r="IG106" s="768">
        <v>2.12</v>
      </c>
      <c r="IH106" s="768">
        <v>2.27</v>
      </c>
      <c r="II106" s="768">
        <v>2.2799999999999998</v>
      </c>
      <c r="IJ106" s="768">
        <v>2.2799999999999998</v>
      </c>
      <c r="IK106" s="768">
        <v>2.2000000000000002</v>
      </c>
      <c r="IL106" s="768">
        <v>2.2000000000000002</v>
      </c>
      <c r="IM106" s="768">
        <v>2.1800000000000002</v>
      </c>
      <c r="IN106" s="768">
        <v>2.1800000000000002</v>
      </c>
      <c r="IO106" s="768">
        <v>2.1800000000000002</v>
      </c>
      <c r="IP106" s="768">
        <v>1.86</v>
      </c>
      <c r="IQ106" s="768">
        <v>1.86</v>
      </c>
      <c r="IR106" s="768">
        <v>1.87</v>
      </c>
      <c r="IS106" s="768">
        <v>1.88</v>
      </c>
      <c r="IT106" s="768">
        <v>1.88</v>
      </c>
      <c r="IU106" s="768">
        <v>1.89</v>
      </c>
      <c r="IV106" s="768">
        <v>1.9</v>
      </c>
      <c r="IW106" s="768">
        <v>1.55</v>
      </c>
      <c r="IX106" s="768">
        <v>1.55</v>
      </c>
      <c r="IY106" s="768">
        <v>1.56</v>
      </c>
      <c r="IZ106" s="768">
        <v>1.56</v>
      </c>
      <c r="JA106" s="768">
        <v>1.57</v>
      </c>
      <c r="JB106" s="768">
        <v>1.32</v>
      </c>
      <c r="JC106" s="768">
        <v>1.32</v>
      </c>
      <c r="JD106" s="768">
        <v>1.32</v>
      </c>
      <c r="JE106" s="768">
        <v>1.32</v>
      </c>
      <c r="JF106" s="768">
        <v>0.93</v>
      </c>
      <c r="JG106" s="768">
        <v>0.95</v>
      </c>
      <c r="JH106" s="768">
        <v>0.94</v>
      </c>
      <c r="JI106" s="768">
        <v>0.97</v>
      </c>
      <c r="JJ106" s="768">
        <v>0.95</v>
      </c>
      <c r="JK106" s="768">
        <v>0.94</v>
      </c>
      <c r="JL106" s="768">
        <v>0.95</v>
      </c>
      <c r="JM106" s="768">
        <v>1.62</v>
      </c>
      <c r="JN106" s="768">
        <v>2.04</v>
      </c>
      <c r="JO106" s="768">
        <v>2.0499999999999998</v>
      </c>
      <c r="JP106" s="768">
        <v>2.0499999999999998</v>
      </c>
      <c r="JQ106" s="768">
        <v>2.0499999999999998</v>
      </c>
      <c r="JR106" s="768">
        <v>2.09</v>
      </c>
      <c r="JS106" s="768">
        <v>2.09</v>
      </c>
      <c r="JT106" s="768">
        <v>2.09</v>
      </c>
      <c r="JU106" s="768">
        <v>2.14</v>
      </c>
      <c r="JV106" s="768">
        <v>2.14</v>
      </c>
      <c r="JW106" s="768">
        <v>2.15</v>
      </c>
      <c r="JX106" s="768">
        <v>2.15</v>
      </c>
      <c r="JY106" s="768">
        <v>2.16</v>
      </c>
      <c r="JZ106" s="768">
        <v>2.16</v>
      </c>
      <c r="KA106" s="768">
        <v>0.16</v>
      </c>
      <c r="KB106" s="768">
        <v>0.16</v>
      </c>
      <c r="KC106" s="768">
        <v>0.17</v>
      </c>
      <c r="KD106" s="768">
        <v>1.56</v>
      </c>
      <c r="KE106" s="768">
        <v>1.83</v>
      </c>
      <c r="KF106" s="768">
        <v>1.87</v>
      </c>
      <c r="KG106" s="768">
        <v>1.88</v>
      </c>
      <c r="KH106" s="768">
        <v>2.2999999999999998</v>
      </c>
      <c r="KI106" s="768">
        <v>2.2999999999999998</v>
      </c>
      <c r="KJ106" s="768">
        <v>2.31</v>
      </c>
      <c r="KK106" s="768">
        <v>2.21</v>
      </c>
      <c r="KL106" s="768">
        <v>2.21</v>
      </c>
      <c r="KM106" s="768">
        <v>2.1800000000000002</v>
      </c>
      <c r="KN106" s="768">
        <v>2.1800000000000002</v>
      </c>
      <c r="KO106" s="768">
        <v>2.1800000000000002</v>
      </c>
      <c r="KP106" s="768">
        <v>1.86</v>
      </c>
      <c r="KQ106" s="768">
        <v>1.85</v>
      </c>
      <c r="KR106" s="768">
        <v>1.86</v>
      </c>
      <c r="KS106" s="768">
        <v>1.87</v>
      </c>
      <c r="KT106" s="768">
        <v>1.88</v>
      </c>
      <c r="KU106" s="768">
        <v>1.88</v>
      </c>
      <c r="KV106" s="768">
        <v>1.89</v>
      </c>
      <c r="KW106" s="768">
        <v>1.55</v>
      </c>
      <c r="KX106" s="768">
        <v>1.55</v>
      </c>
      <c r="KY106" s="768">
        <v>1.55</v>
      </c>
      <c r="KZ106" s="768">
        <v>1.56</v>
      </c>
      <c r="LA106" s="768">
        <v>1.56</v>
      </c>
      <c r="LB106" s="768">
        <v>1.31</v>
      </c>
      <c r="LC106" s="768">
        <v>1.32</v>
      </c>
      <c r="LD106" s="768">
        <v>1.32</v>
      </c>
      <c r="LE106" s="768">
        <v>1.32</v>
      </c>
      <c r="LF106" s="768">
        <v>0.93</v>
      </c>
      <c r="LG106" s="768">
        <v>0.95</v>
      </c>
      <c r="LH106" s="768">
        <v>0.95</v>
      </c>
      <c r="LI106" s="768">
        <v>0.94</v>
      </c>
      <c r="LJ106" s="768">
        <v>0.93</v>
      </c>
      <c r="LK106" s="768">
        <v>0.95</v>
      </c>
      <c r="LL106" s="768">
        <v>0.94</v>
      </c>
      <c r="LM106" s="768">
        <v>1.62</v>
      </c>
      <c r="LN106" s="768">
        <v>2.0499999999999998</v>
      </c>
      <c r="LO106" s="768">
        <v>2.0499999999999998</v>
      </c>
      <c r="LP106" s="768">
        <v>2.0499999999999998</v>
      </c>
      <c r="LQ106" s="768">
        <v>2.0499999999999998</v>
      </c>
      <c r="LR106" s="768">
        <v>2.1</v>
      </c>
      <c r="LS106" s="768">
        <v>2.1</v>
      </c>
      <c r="LT106" s="768">
        <v>2.1</v>
      </c>
      <c r="LU106" s="768">
        <v>2.14</v>
      </c>
      <c r="LV106" s="768">
        <v>2.14</v>
      </c>
      <c r="LW106" s="768">
        <v>2.16</v>
      </c>
      <c r="LX106" s="768">
        <v>2.16</v>
      </c>
      <c r="LY106" s="768">
        <v>2.16</v>
      </c>
      <c r="LZ106" s="768">
        <v>2.16</v>
      </c>
      <c r="MA106" s="768">
        <v>0.15</v>
      </c>
      <c r="MB106" s="768">
        <v>0.16</v>
      </c>
      <c r="MC106" s="768">
        <v>0.17</v>
      </c>
      <c r="MD106" s="768">
        <v>1.56</v>
      </c>
      <c r="ME106" s="768">
        <v>1.83</v>
      </c>
      <c r="MF106" s="768">
        <v>1.84</v>
      </c>
      <c r="MG106" s="768">
        <v>1.86</v>
      </c>
      <c r="MH106" s="768">
        <v>2.2999999999999998</v>
      </c>
      <c r="MI106" s="768">
        <v>2.2999999999999998</v>
      </c>
      <c r="MJ106" s="768">
        <v>2.2999999999999998</v>
      </c>
      <c r="MK106" s="768">
        <v>2.2599999999999998</v>
      </c>
      <c r="ML106" s="768">
        <v>2.27</v>
      </c>
      <c r="MM106" s="768">
        <v>2.1800000000000002</v>
      </c>
      <c r="MN106" s="768">
        <v>2.1800000000000002</v>
      </c>
      <c r="MO106" s="768">
        <v>2.1800000000000002</v>
      </c>
      <c r="MP106" s="768">
        <v>1.85</v>
      </c>
      <c r="MQ106" s="768">
        <v>1.85</v>
      </c>
      <c r="MR106" s="768">
        <v>1.86</v>
      </c>
      <c r="MS106" s="768">
        <v>1.87</v>
      </c>
      <c r="MT106" s="768">
        <v>1.88</v>
      </c>
      <c r="MU106" s="768">
        <v>1.88</v>
      </c>
      <c r="MV106" s="768">
        <v>1.89</v>
      </c>
      <c r="MW106" s="768">
        <v>1.55</v>
      </c>
      <c r="MX106" s="768">
        <v>1.55</v>
      </c>
      <c r="MY106" s="768">
        <v>1.56</v>
      </c>
      <c r="MZ106" s="768">
        <v>1.56</v>
      </c>
      <c r="NA106" s="768">
        <v>1.57</v>
      </c>
      <c r="NB106" s="768">
        <v>1.31</v>
      </c>
      <c r="NC106" s="768">
        <v>1.31</v>
      </c>
      <c r="ND106" s="768">
        <v>1.32</v>
      </c>
      <c r="NE106" s="768">
        <v>1.32</v>
      </c>
      <c r="NF106" s="768">
        <v>0.93</v>
      </c>
      <c r="NG106" s="768">
        <v>0.95</v>
      </c>
      <c r="NH106" s="768">
        <v>0.95</v>
      </c>
      <c r="NI106" s="768">
        <v>0.95</v>
      </c>
      <c r="NJ106" s="768">
        <v>0.93</v>
      </c>
      <c r="NK106" s="768">
        <v>0.95</v>
      </c>
      <c r="NL106" s="768">
        <v>0.94</v>
      </c>
      <c r="NM106" s="768">
        <v>0.95</v>
      </c>
      <c r="NN106" s="768">
        <v>2.0499999999999998</v>
      </c>
      <c r="NO106" s="768">
        <v>2.0499999999999998</v>
      </c>
      <c r="NP106" s="768">
        <v>2.0499999999999998</v>
      </c>
      <c r="NQ106" s="768">
        <v>2.0499999999999998</v>
      </c>
      <c r="NR106" s="768">
        <v>2.1</v>
      </c>
      <c r="NS106" s="768">
        <v>2.1</v>
      </c>
      <c r="NT106" s="768">
        <v>2.1</v>
      </c>
      <c r="NU106" s="768">
        <v>2.14</v>
      </c>
      <c r="NV106" s="768">
        <v>2.14</v>
      </c>
      <c r="NW106" s="768">
        <v>2.16</v>
      </c>
      <c r="NX106" s="768">
        <v>2.16</v>
      </c>
      <c r="NY106" s="768">
        <v>2.16</v>
      </c>
      <c r="NZ106" s="768">
        <v>2.16</v>
      </c>
      <c r="OA106" s="768">
        <v>0.15</v>
      </c>
      <c r="OB106" s="768">
        <v>0.16</v>
      </c>
      <c r="OC106" s="768">
        <v>0.17</v>
      </c>
      <c r="OD106" s="768">
        <v>1.56</v>
      </c>
      <c r="OE106" s="768">
        <v>1.83</v>
      </c>
      <c r="OF106" s="768">
        <v>1.84</v>
      </c>
      <c r="OG106" s="768">
        <v>1.86</v>
      </c>
      <c r="OH106" s="768">
        <v>2.2999999999999998</v>
      </c>
      <c r="OI106" s="768">
        <v>2.2999999999999998</v>
      </c>
      <c r="OJ106" s="768">
        <v>2.2999999999999998</v>
      </c>
      <c r="OK106" s="768">
        <v>2.2599999999999998</v>
      </c>
      <c r="OL106" s="768">
        <v>2.27</v>
      </c>
      <c r="OM106" s="768">
        <v>2.1800000000000002</v>
      </c>
      <c r="ON106" s="768">
        <v>2.1800000000000002</v>
      </c>
      <c r="OO106" s="768">
        <v>2.1800000000000002</v>
      </c>
      <c r="OP106" s="768">
        <v>1.85</v>
      </c>
      <c r="OQ106" s="768">
        <v>1.85</v>
      </c>
      <c r="OR106" s="768">
        <v>1.86</v>
      </c>
      <c r="OS106" s="768">
        <v>1.87</v>
      </c>
      <c r="OT106" s="768">
        <v>1.88</v>
      </c>
      <c r="OU106" s="768">
        <v>1.88</v>
      </c>
      <c r="OV106" s="768">
        <v>1.89</v>
      </c>
      <c r="OW106" s="768">
        <v>1.55</v>
      </c>
      <c r="OX106" s="768">
        <v>1.55</v>
      </c>
      <c r="OY106" s="768">
        <v>1.56</v>
      </c>
      <c r="OZ106" s="768">
        <v>1.56</v>
      </c>
      <c r="PA106" s="768">
        <v>1.57</v>
      </c>
      <c r="PB106" s="768">
        <v>1.31</v>
      </c>
      <c r="PC106" s="768">
        <v>1.31</v>
      </c>
      <c r="PD106" s="768">
        <v>1.32</v>
      </c>
      <c r="PE106" s="768">
        <v>1.32</v>
      </c>
      <c r="PF106" s="768">
        <v>0.93</v>
      </c>
      <c r="PG106" s="768">
        <v>0.95</v>
      </c>
      <c r="PH106" s="768">
        <v>0.95</v>
      </c>
      <c r="PI106" s="768">
        <v>0.95</v>
      </c>
      <c r="PJ106" s="768">
        <v>0.93</v>
      </c>
      <c r="PK106" s="768">
        <v>0.95</v>
      </c>
      <c r="PL106" s="768">
        <v>0.94</v>
      </c>
      <c r="PM106" s="768">
        <v>0.95</v>
      </c>
      <c r="PN106" s="768">
        <v>2.0499999999999998</v>
      </c>
      <c r="PO106" s="768">
        <v>2.0499999999999998</v>
      </c>
      <c r="PP106" s="768">
        <v>2.0499999999999998</v>
      </c>
      <c r="PQ106" s="768">
        <v>2.0499999999999998</v>
      </c>
      <c r="PR106" s="768">
        <v>2.1</v>
      </c>
      <c r="PS106" s="768">
        <v>2.1</v>
      </c>
      <c r="PT106" s="768">
        <v>2.1</v>
      </c>
      <c r="PU106" s="768">
        <v>2.14</v>
      </c>
      <c r="PV106" s="768">
        <v>2.14</v>
      </c>
      <c r="PW106" s="768">
        <v>2.16</v>
      </c>
      <c r="PX106" s="768">
        <v>2.16</v>
      </c>
      <c r="PY106" s="768">
        <v>2.16</v>
      </c>
      <c r="PZ106" s="768">
        <v>2.16</v>
      </c>
      <c r="QA106" s="768">
        <v>0.15</v>
      </c>
      <c r="QB106" s="768">
        <v>0.16</v>
      </c>
      <c r="QC106" s="768">
        <v>0.17</v>
      </c>
      <c r="QD106" s="768">
        <v>1.56</v>
      </c>
      <c r="QE106" s="768">
        <v>1.83</v>
      </c>
      <c r="QF106" s="768">
        <v>1.84</v>
      </c>
      <c r="QG106" s="768">
        <v>1.86</v>
      </c>
      <c r="QH106" s="768">
        <v>2.2999999999999998</v>
      </c>
      <c r="QI106" s="768">
        <v>2.2999999999999998</v>
      </c>
      <c r="QJ106" s="768">
        <v>2.2999999999999998</v>
      </c>
      <c r="QK106" s="768">
        <v>2.2599999999999998</v>
      </c>
      <c r="QL106" s="768">
        <v>2.27</v>
      </c>
      <c r="QM106" s="768">
        <v>2.1800000000000002</v>
      </c>
      <c r="QN106" s="768">
        <v>2.1800000000000002</v>
      </c>
      <c r="QO106" s="768">
        <v>2.1800000000000002</v>
      </c>
      <c r="QP106" s="768">
        <v>1.85</v>
      </c>
      <c r="QQ106" s="768">
        <v>1.85</v>
      </c>
      <c r="QR106" s="768">
        <v>1.86</v>
      </c>
      <c r="QS106" s="768">
        <v>1.87</v>
      </c>
      <c r="QT106" s="768">
        <v>1.88</v>
      </c>
      <c r="QU106" s="768">
        <v>1.88</v>
      </c>
      <c r="QV106" s="768">
        <v>1.89</v>
      </c>
      <c r="QW106" s="768">
        <v>1.55</v>
      </c>
      <c r="QX106" s="768">
        <v>1.55</v>
      </c>
      <c r="QY106" s="768">
        <v>1.56</v>
      </c>
      <c r="QZ106" s="768">
        <v>1.56</v>
      </c>
      <c r="RA106" s="768">
        <v>1.57</v>
      </c>
      <c r="RB106" s="768">
        <v>1.31</v>
      </c>
      <c r="RC106" s="768">
        <v>1.31</v>
      </c>
      <c r="RD106" s="768">
        <v>1.32</v>
      </c>
      <c r="RE106" s="768">
        <v>1.32</v>
      </c>
      <c r="RF106" s="768">
        <v>0.93</v>
      </c>
      <c r="RG106" s="768">
        <v>0.95</v>
      </c>
      <c r="RH106" s="768">
        <v>0.95</v>
      </c>
      <c r="RI106" s="768">
        <v>0.95</v>
      </c>
      <c r="RJ106" s="768">
        <v>0.93</v>
      </c>
      <c r="RK106" s="768">
        <v>0.95</v>
      </c>
      <c r="RL106" s="768">
        <v>0.94</v>
      </c>
      <c r="RM106" s="768">
        <v>0.95</v>
      </c>
      <c r="RN106" s="768">
        <v>2.0499999999999998</v>
      </c>
      <c r="RO106" s="768">
        <v>2.0499999999999998</v>
      </c>
      <c r="RP106" s="768">
        <v>2.0499999999999998</v>
      </c>
      <c r="RQ106" s="768">
        <v>2.0499999999999998</v>
      </c>
      <c r="RR106" s="768">
        <v>2.1</v>
      </c>
      <c r="RS106" s="768">
        <v>2.1</v>
      </c>
      <c r="RT106" s="768">
        <v>2.1</v>
      </c>
      <c r="RU106" s="768">
        <v>2.14</v>
      </c>
      <c r="RV106" s="768">
        <v>2.14</v>
      </c>
      <c r="RW106" s="768">
        <v>2.16</v>
      </c>
      <c r="RX106" s="768">
        <v>2.16</v>
      </c>
      <c r="RY106" s="768">
        <v>2.16</v>
      </c>
      <c r="RZ106" s="768">
        <v>2.16</v>
      </c>
      <c r="SA106" s="768">
        <v>0.15</v>
      </c>
      <c r="SB106" s="768">
        <v>0.16</v>
      </c>
      <c r="SC106" s="768">
        <v>0.17</v>
      </c>
      <c r="SD106" s="768">
        <v>1.56</v>
      </c>
      <c r="SE106" s="768">
        <v>1.83</v>
      </c>
      <c r="SF106" s="768">
        <v>1.84</v>
      </c>
      <c r="SG106" s="768">
        <v>1.86</v>
      </c>
      <c r="SH106" s="768">
        <v>2.2999999999999998</v>
      </c>
      <c r="SI106" s="769">
        <v>2.2999999999999998</v>
      </c>
      <c r="SJ106" s="460">
        <f t="shared" si="50"/>
        <v>2.2999999999999998</v>
      </c>
      <c r="SK106" s="441"/>
      <c r="SL106" s="429"/>
      <c r="SM106" s="429"/>
      <c r="SN106" s="429"/>
    </row>
    <row r="107" spans="1:508" hidden="1" outlineLevel="3" x14ac:dyDescent="0.3">
      <c r="A107" s="429"/>
      <c r="B107" s="438"/>
      <c r="C107" s="647">
        <f t="shared" si="32"/>
        <v>4</v>
      </c>
      <c r="D107" s="460"/>
      <c r="E107" s="518"/>
      <c r="F107" s="518"/>
      <c r="G107" s="460"/>
      <c r="H107" s="668"/>
      <c r="I107" s="669" t="s">
        <v>234</v>
      </c>
      <c r="J107" s="670"/>
      <c r="K107" s="770">
        <v>2.39</v>
      </c>
      <c r="L107" s="771">
        <v>2.39</v>
      </c>
      <c r="M107" s="771">
        <v>2.38</v>
      </c>
      <c r="N107" s="771">
        <v>2.36</v>
      </c>
      <c r="O107" s="771">
        <v>2.38</v>
      </c>
      <c r="P107" s="771">
        <v>2.38</v>
      </c>
      <c r="Q107" s="771">
        <v>2.34</v>
      </c>
      <c r="R107" s="771">
        <v>2.33</v>
      </c>
      <c r="S107" s="771">
        <v>2.3199999999999998</v>
      </c>
      <c r="T107" s="771">
        <v>2.3199999999999998</v>
      </c>
      <c r="U107" s="771">
        <v>2.4</v>
      </c>
      <c r="V107" s="771">
        <v>2.41</v>
      </c>
      <c r="W107" s="771">
        <v>2.41</v>
      </c>
      <c r="X107" s="771">
        <v>2.41</v>
      </c>
      <c r="Y107" s="771">
        <v>2.34</v>
      </c>
      <c r="Z107" s="771">
        <v>2.33</v>
      </c>
      <c r="AA107" s="771">
        <v>1.06</v>
      </c>
      <c r="AB107" s="771">
        <v>0.26</v>
      </c>
      <c r="AC107" s="771">
        <v>0.3</v>
      </c>
      <c r="AD107" s="771">
        <v>1.99</v>
      </c>
      <c r="AE107" s="771">
        <v>2</v>
      </c>
      <c r="AF107" s="771">
        <v>2</v>
      </c>
      <c r="AG107" s="771">
        <v>2</v>
      </c>
      <c r="AH107" s="771">
        <v>2.4700000000000002</v>
      </c>
      <c r="AI107" s="771">
        <v>2.48</v>
      </c>
      <c r="AJ107" s="771">
        <v>2.48</v>
      </c>
      <c r="AK107" s="771">
        <v>2.48</v>
      </c>
      <c r="AL107" s="771">
        <v>2.48</v>
      </c>
      <c r="AM107" s="771">
        <v>2.4900000000000002</v>
      </c>
      <c r="AN107" s="771">
        <v>2.5</v>
      </c>
      <c r="AO107" s="771">
        <v>2.46</v>
      </c>
      <c r="AP107" s="771">
        <v>2.19</v>
      </c>
      <c r="AQ107" s="771">
        <v>2.19</v>
      </c>
      <c r="AR107" s="771">
        <v>2.19</v>
      </c>
      <c r="AS107" s="771">
        <v>2.19</v>
      </c>
      <c r="AT107" s="771">
        <v>2.19</v>
      </c>
      <c r="AU107" s="771">
        <v>2.2000000000000002</v>
      </c>
      <c r="AV107" s="771">
        <v>2.2200000000000002</v>
      </c>
      <c r="AW107" s="771">
        <v>2.0299999999999998</v>
      </c>
      <c r="AX107" s="771">
        <v>2.0299999999999998</v>
      </c>
      <c r="AY107" s="771">
        <v>2.0299999999999998</v>
      </c>
      <c r="AZ107" s="771">
        <v>2.04</v>
      </c>
      <c r="BA107" s="771">
        <v>2.04</v>
      </c>
      <c r="BB107" s="771">
        <v>2.74</v>
      </c>
      <c r="BC107" s="771">
        <v>2.74</v>
      </c>
      <c r="BD107" s="771">
        <v>2.75</v>
      </c>
      <c r="BE107" s="771">
        <v>2.75</v>
      </c>
      <c r="BF107" s="771">
        <v>2.36</v>
      </c>
      <c r="BG107" s="771">
        <v>2.36</v>
      </c>
      <c r="BH107" s="771">
        <v>2.35</v>
      </c>
      <c r="BI107" s="771">
        <v>2.35</v>
      </c>
      <c r="BJ107" s="771">
        <v>2.37</v>
      </c>
      <c r="BK107" s="771">
        <v>2.39</v>
      </c>
      <c r="BL107" s="771">
        <v>2.39</v>
      </c>
      <c r="BM107" s="771">
        <v>2.38</v>
      </c>
      <c r="BN107" s="771">
        <v>2.36</v>
      </c>
      <c r="BO107" s="771">
        <v>2.38</v>
      </c>
      <c r="BP107" s="771">
        <v>2.38</v>
      </c>
      <c r="BQ107" s="771">
        <v>2.34</v>
      </c>
      <c r="BR107" s="771">
        <v>2.33</v>
      </c>
      <c r="BS107" s="771">
        <v>2.3199999999999998</v>
      </c>
      <c r="BT107" s="771">
        <v>2.3199999999999998</v>
      </c>
      <c r="BU107" s="771">
        <v>2.4</v>
      </c>
      <c r="BV107" s="771">
        <v>2.41</v>
      </c>
      <c r="BW107" s="771">
        <v>2.41</v>
      </c>
      <c r="BX107" s="771">
        <v>2.41</v>
      </c>
      <c r="BY107" s="771">
        <v>2.34</v>
      </c>
      <c r="BZ107" s="771">
        <v>2.33</v>
      </c>
      <c r="CA107" s="771">
        <v>1.06</v>
      </c>
      <c r="CB107" s="771">
        <v>0.26</v>
      </c>
      <c r="CC107" s="771">
        <v>0.3</v>
      </c>
      <c r="CD107" s="771">
        <v>1.99</v>
      </c>
      <c r="CE107" s="771">
        <v>2</v>
      </c>
      <c r="CF107" s="771">
        <v>2</v>
      </c>
      <c r="CG107" s="771">
        <v>2</v>
      </c>
      <c r="CH107" s="771">
        <v>2.4700000000000002</v>
      </c>
      <c r="CI107" s="771">
        <v>2.48</v>
      </c>
      <c r="CJ107" s="771">
        <v>2.48</v>
      </c>
      <c r="CK107" s="771">
        <v>2.48</v>
      </c>
      <c r="CL107" s="771">
        <v>2.48</v>
      </c>
      <c r="CM107" s="771">
        <v>2.4900000000000002</v>
      </c>
      <c r="CN107" s="771">
        <v>2.5</v>
      </c>
      <c r="CO107" s="771">
        <v>2.46</v>
      </c>
      <c r="CP107" s="771">
        <v>2.19</v>
      </c>
      <c r="CQ107" s="771">
        <v>2.19</v>
      </c>
      <c r="CR107" s="771">
        <v>2.19</v>
      </c>
      <c r="CS107" s="771">
        <v>2.19</v>
      </c>
      <c r="CT107" s="771">
        <v>2.19</v>
      </c>
      <c r="CU107" s="771">
        <v>2.2000000000000002</v>
      </c>
      <c r="CV107" s="771">
        <v>2.19</v>
      </c>
      <c r="CW107" s="771">
        <v>2.08</v>
      </c>
      <c r="CX107" s="771">
        <v>2.09</v>
      </c>
      <c r="CY107" s="771">
        <v>2.09</v>
      </c>
      <c r="CZ107" s="771">
        <v>2.09</v>
      </c>
      <c r="DA107" s="771">
        <v>2.1</v>
      </c>
      <c r="DB107" s="771">
        <v>2.12</v>
      </c>
      <c r="DC107" s="771">
        <v>2.13</v>
      </c>
      <c r="DD107" s="771">
        <v>2.13</v>
      </c>
      <c r="DE107" s="771">
        <v>2.14</v>
      </c>
      <c r="DF107" s="771">
        <v>2.1</v>
      </c>
      <c r="DG107" s="771">
        <v>2.1</v>
      </c>
      <c r="DH107" s="771">
        <v>2.11</v>
      </c>
      <c r="DI107" s="771">
        <v>2.11</v>
      </c>
      <c r="DJ107" s="771">
        <v>2.1</v>
      </c>
      <c r="DK107" s="771">
        <v>2.1</v>
      </c>
      <c r="DL107" s="771">
        <v>2.1</v>
      </c>
      <c r="DM107" s="771">
        <v>2.5299999999999998</v>
      </c>
      <c r="DN107" s="771">
        <v>2.19</v>
      </c>
      <c r="DO107" s="771">
        <v>2.21</v>
      </c>
      <c r="DP107" s="771">
        <v>2.21</v>
      </c>
      <c r="DQ107" s="771">
        <v>2.21</v>
      </c>
      <c r="DR107" s="771">
        <v>2.29</v>
      </c>
      <c r="DS107" s="771">
        <v>2.29</v>
      </c>
      <c r="DT107" s="771">
        <v>2.29</v>
      </c>
      <c r="DU107" s="771">
        <v>2.41</v>
      </c>
      <c r="DV107" s="771">
        <v>2.41</v>
      </c>
      <c r="DW107" s="771">
        <v>2.41</v>
      </c>
      <c r="DX107" s="771">
        <v>2.2799999999999998</v>
      </c>
      <c r="DY107" s="771">
        <v>2.19</v>
      </c>
      <c r="DZ107" s="771">
        <v>2.2000000000000002</v>
      </c>
      <c r="EA107" s="771">
        <v>1.31</v>
      </c>
      <c r="EB107" s="771">
        <v>1.32</v>
      </c>
      <c r="EC107" s="771">
        <v>1.5</v>
      </c>
      <c r="ED107" s="771">
        <v>2.4900000000000002</v>
      </c>
      <c r="EE107" s="771">
        <v>2.5</v>
      </c>
      <c r="EF107" s="771">
        <v>2.52</v>
      </c>
      <c r="EG107" s="771">
        <v>2.52</v>
      </c>
      <c r="EH107" s="771">
        <v>2.65</v>
      </c>
      <c r="EI107" s="771">
        <v>2.66</v>
      </c>
      <c r="EJ107" s="771">
        <v>2.66</v>
      </c>
      <c r="EK107" s="771">
        <v>2.52</v>
      </c>
      <c r="EL107" s="771">
        <v>2.52</v>
      </c>
      <c r="EM107" s="771">
        <v>2.4900000000000002</v>
      </c>
      <c r="EN107" s="771">
        <v>2.4900000000000002</v>
      </c>
      <c r="EO107" s="771">
        <v>2.4900000000000002</v>
      </c>
      <c r="EP107" s="771">
        <v>2.19</v>
      </c>
      <c r="EQ107" s="771">
        <v>2.2000000000000002</v>
      </c>
      <c r="ER107" s="771">
        <v>2.2000000000000002</v>
      </c>
      <c r="ES107" s="771">
        <v>2.21</v>
      </c>
      <c r="ET107" s="771">
        <v>2.2200000000000002</v>
      </c>
      <c r="EU107" s="771">
        <v>2.2200000000000002</v>
      </c>
      <c r="EV107" s="771">
        <v>2.2200000000000002</v>
      </c>
      <c r="EW107" s="771">
        <v>2.09</v>
      </c>
      <c r="EX107" s="771">
        <v>2.1</v>
      </c>
      <c r="EY107" s="771">
        <v>2.1</v>
      </c>
      <c r="EZ107" s="771">
        <v>2.11</v>
      </c>
      <c r="FA107" s="771">
        <v>2.11</v>
      </c>
      <c r="FB107" s="771">
        <v>1.81</v>
      </c>
      <c r="FC107" s="771">
        <v>1.81</v>
      </c>
      <c r="FD107" s="771">
        <v>1.82</v>
      </c>
      <c r="FE107" s="771">
        <v>1.81</v>
      </c>
      <c r="FF107" s="771">
        <v>1.66</v>
      </c>
      <c r="FG107" s="771">
        <v>1.67</v>
      </c>
      <c r="FH107" s="771">
        <v>1.67</v>
      </c>
      <c r="FI107" s="771">
        <v>1.68</v>
      </c>
      <c r="FJ107" s="771">
        <v>1.78</v>
      </c>
      <c r="FK107" s="771">
        <v>1.77</v>
      </c>
      <c r="FL107" s="771">
        <v>1.77</v>
      </c>
      <c r="FM107" s="771">
        <v>2.27</v>
      </c>
      <c r="FN107" s="771">
        <v>2.33</v>
      </c>
      <c r="FO107" s="771">
        <v>2.33</v>
      </c>
      <c r="FP107" s="771">
        <v>2.33</v>
      </c>
      <c r="FQ107" s="771">
        <v>2.33</v>
      </c>
      <c r="FR107" s="771">
        <v>2.4300000000000002</v>
      </c>
      <c r="FS107" s="771">
        <v>2.4300000000000002</v>
      </c>
      <c r="FT107" s="771">
        <v>2.4300000000000002</v>
      </c>
      <c r="FU107" s="771">
        <v>2.48</v>
      </c>
      <c r="FV107" s="771">
        <v>2.48</v>
      </c>
      <c r="FW107" s="771">
        <v>2.48</v>
      </c>
      <c r="FX107" s="771">
        <v>2.4700000000000002</v>
      </c>
      <c r="FY107" s="771">
        <v>2.37</v>
      </c>
      <c r="FZ107" s="771">
        <v>2.38</v>
      </c>
      <c r="GA107" s="771">
        <v>1.1100000000000001</v>
      </c>
      <c r="GB107" s="771">
        <v>1.1299999999999999</v>
      </c>
      <c r="GC107" s="771">
        <v>1.1399999999999999</v>
      </c>
      <c r="GD107" s="771">
        <v>2.5</v>
      </c>
      <c r="GE107" s="771">
        <v>2.46</v>
      </c>
      <c r="GF107" s="771">
        <v>2.46</v>
      </c>
      <c r="GG107" s="771">
        <v>2.46</v>
      </c>
      <c r="GH107" s="771">
        <v>2.6</v>
      </c>
      <c r="GI107" s="771">
        <v>2.6</v>
      </c>
      <c r="GJ107" s="771">
        <v>2.6</v>
      </c>
      <c r="GK107" s="771">
        <v>2.5099999999999998</v>
      </c>
      <c r="GL107" s="771">
        <v>2.5099999999999998</v>
      </c>
      <c r="GM107" s="771">
        <v>2.4900000000000002</v>
      </c>
      <c r="GN107" s="771">
        <v>2.4900000000000002</v>
      </c>
      <c r="GO107" s="771">
        <v>2.4900000000000002</v>
      </c>
      <c r="GP107" s="771">
        <v>2.19</v>
      </c>
      <c r="GQ107" s="771">
        <v>2.2000000000000002</v>
      </c>
      <c r="GR107" s="771">
        <v>2.21</v>
      </c>
      <c r="GS107" s="771">
        <v>2.21</v>
      </c>
      <c r="GT107" s="771">
        <v>2.2200000000000002</v>
      </c>
      <c r="GU107" s="771">
        <v>2.23</v>
      </c>
      <c r="GV107" s="771">
        <v>2.23</v>
      </c>
      <c r="GW107" s="771">
        <v>2.1</v>
      </c>
      <c r="GX107" s="771">
        <v>2.1</v>
      </c>
      <c r="GY107" s="771">
        <v>2.1</v>
      </c>
      <c r="GZ107" s="771">
        <v>2.11</v>
      </c>
      <c r="HA107" s="771">
        <v>2.11</v>
      </c>
      <c r="HB107" s="771">
        <v>1.79</v>
      </c>
      <c r="HC107" s="771">
        <v>1.8</v>
      </c>
      <c r="HD107" s="771">
        <v>1.8</v>
      </c>
      <c r="HE107" s="771">
        <v>1.81</v>
      </c>
      <c r="HF107" s="771">
        <v>1.65</v>
      </c>
      <c r="HG107" s="771">
        <v>1.66</v>
      </c>
      <c r="HH107" s="771">
        <v>1.67</v>
      </c>
      <c r="HI107" s="771">
        <v>1.67</v>
      </c>
      <c r="HJ107" s="771">
        <v>1.76</v>
      </c>
      <c r="HK107" s="771">
        <v>1.76</v>
      </c>
      <c r="HL107" s="771">
        <v>1.77</v>
      </c>
      <c r="HM107" s="771">
        <v>2.27</v>
      </c>
      <c r="HN107" s="771">
        <v>2.33</v>
      </c>
      <c r="HO107" s="771">
        <v>2.33</v>
      </c>
      <c r="HP107" s="771">
        <v>2.33</v>
      </c>
      <c r="HQ107" s="771">
        <v>2.33</v>
      </c>
      <c r="HR107" s="771">
        <v>2.4300000000000002</v>
      </c>
      <c r="HS107" s="771">
        <v>2.4300000000000002</v>
      </c>
      <c r="HT107" s="771">
        <v>2.4300000000000002</v>
      </c>
      <c r="HU107" s="771">
        <v>2.46</v>
      </c>
      <c r="HV107" s="771">
        <v>2.48</v>
      </c>
      <c r="HW107" s="771">
        <v>2.48</v>
      </c>
      <c r="HX107" s="771">
        <v>2.48</v>
      </c>
      <c r="HY107" s="771">
        <v>2.37</v>
      </c>
      <c r="HZ107" s="771">
        <v>2.38</v>
      </c>
      <c r="IA107" s="771">
        <v>1.1100000000000001</v>
      </c>
      <c r="IB107" s="771">
        <v>1.1200000000000001</v>
      </c>
      <c r="IC107" s="771">
        <v>1.1299999999999999</v>
      </c>
      <c r="ID107" s="771">
        <v>2.4900000000000002</v>
      </c>
      <c r="IE107" s="771">
        <v>2.46</v>
      </c>
      <c r="IF107" s="771">
        <v>2.46</v>
      </c>
      <c r="IG107" s="771">
        <v>2.46</v>
      </c>
      <c r="IH107" s="771">
        <v>2.59</v>
      </c>
      <c r="II107" s="771">
        <v>2.59</v>
      </c>
      <c r="IJ107" s="771">
        <v>2.6</v>
      </c>
      <c r="IK107" s="771">
        <v>2.5099999999999998</v>
      </c>
      <c r="IL107" s="771">
        <v>2.5099999999999998</v>
      </c>
      <c r="IM107" s="771">
        <v>2.4900000000000002</v>
      </c>
      <c r="IN107" s="771">
        <v>2.4900000000000002</v>
      </c>
      <c r="IO107" s="771">
        <v>2.4900000000000002</v>
      </c>
      <c r="IP107" s="771">
        <v>2.19</v>
      </c>
      <c r="IQ107" s="771">
        <v>2.2000000000000002</v>
      </c>
      <c r="IR107" s="771">
        <v>2.2000000000000002</v>
      </c>
      <c r="IS107" s="771">
        <v>2.21</v>
      </c>
      <c r="IT107" s="771">
        <v>2.2200000000000002</v>
      </c>
      <c r="IU107" s="771">
        <v>2.2200000000000002</v>
      </c>
      <c r="IV107" s="771">
        <v>2.23</v>
      </c>
      <c r="IW107" s="771">
        <v>2.1</v>
      </c>
      <c r="IX107" s="771">
        <v>2.1</v>
      </c>
      <c r="IY107" s="771">
        <v>2.1</v>
      </c>
      <c r="IZ107" s="771">
        <v>2.11</v>
      </c>
      <c r="JA107" s="771">
        <v>2.11</v>
      </c>
      <c r="JB107" s="771">
        <v>1.8</v>
      </c>
      <c r="JC107" s="771">
        <v>1.8</v>
      </c>
      <c r="JD107" s="771">
        <v>1.81</v>
      </c>
      <c r="JE107" s="771">
        <v>1.8</v>
      </c>
      <c r="JF107" s="771">
        <v>1.65</v>
      </c>
      <c r="JG107" s="771">
        <v>1.66</v>
      </c>
      <c r="JH107" s="771">
        <v>1.66</v>
      </c>
      <c r="JI107" s="771">
        <v>1.67</v>
      </c>
      <c r="JJ107" s="771">
        <v>1.76</v>
      </c>
      <c r="JK107" s="771">
        <v>1.76</v>
      </c>
      <c r="JL107" s="771">
        <v>1.76</v>
      </c>
      <c r="JM107" s="771">
        <v>2.27</v>
      </c>
      <c r="JN107" s="771">
        <v>2.31</v>
      </c>
      <c r="JO107" s="771">
        <v>2.33</v>
      </c>
      <c r="JP107" s="771">
        <v>2.33</v>
      </c>
      <c r="JQ107" s="771">
        <v>2.33</v>
      </c>
      <c r="JR107" s="771">
        <v>2.42</v>
      </c>
      <c r="JS107" s="771">
        <v>2.42</v>
      </c>
      <c r="JT107" s="771">
        <v>2.42</v>
      </c>
      <c r="JU107" s="771">
        <v>2.46</v>
      </c>
      <c r="JV107" s="771">
        <v>2.46</v>
      </c>
      <c r="JW107" s="771">
        <v>2.46</v>
      </c>
      <c r="JX107" s="771">
        <v>2.46</v>
      </c>
      <c r="JY107" s="771">
        <v>2.37</v>
      </c>
      <c r="JZ107" s="771">
        <v>2.38</v>
      </c>
      <c r="KA107" s="771">
        <v>0.44</v>
      </c>
      <c r="KB107" s="771">
        <v>0.47</v>
      </c>
      <c r="KC107" s="771">
        <v>0.48</v>
      </c>
      <c r="KD107" s="771">
        <v>2.2400000000000002</v>
      </c>
      <c r="KE107" s="771">
        <v>2.2599999999999998</v>
      </c>
      <c r="KF107" s="771">
        <v>2.27</v>
      </c>
      <c r="KG107" s="771">
        <v>2.27</v>
      </c>
      <c r="KH107" s="771">
        <v>2.62</v>
      </c>
      <c r="KI107" s="771">
        <v>2.63</v>
      </c>
      <c r="KJ107" s="771">
        <v>2.63</v>
      </c>
      <c r="KK107" s="771">
        <v>2.52</v>
      </c>
      <c r="KL107" s="771">
        <v>2.52</v>
      </c>
      <c r="KM107" s="771">
        <v>2.4900000000000002</v>
      </c>
      <c r="KN107" s="771">
        <v>2.4900000000000002</v>
      </c>
      <c r="KO107" s="771">
        <v>2.4900000000000002</v>
      </c>
      <c r="KP107" s="771">
        <v>2.19</v>
      </c>
      <c r="KQ107" s="771">
        <v>2.19</v>
      </c>
      <c r="KR107" s="771">
        <v>2.2000000000000002</v>
      </c>
      <c r="KS107" s="771">
        <v>2.2000000000000002</v>
      </c>
      <c r="KT107" s="771">
        <v>2.21</v>
      </c>
      <c r="KU107" s="771">
        <v>2.2200000000000002</v>
      </c>
      <c r="KV107" s="771">
        <v>2.2200000000000002</v>
      </c>
      <c r="KW107" s="771">
        <v>2.09</v>
      </c>
      <c r="KX107" s="771">
        <v>2.1</v>
      </c>
      <c r="KY107" s="771">
        <v>2.1</v>
      </c>
      <c r="KZ107" s="771">
        <v>2.1</v>
      </c>
      <c r="LA107" s="771">
        <v>2.11</v>
      </c>
      <c r="LB107" s="771">
        <v>1.78</v>
      </c>
      <c r="LC107" s="771">
        <v>1.8</v>
      </c>
      <c r="LD107" s="771">
        <v>1.8</v>
      </c>
      <c r="LE107" s="771">
        <v>1.81</v>
      </c>
      <c r="LF107" s="771">
        <v>1.65</v>
      </c>
      <c r="LG107" s="771">
        <v>1.65</v>
      </c>
      <c r="LH107" s="771">
        <v>1.67</v>
      </c>
      <c r="LI107" s="771">
        <v>1.66</v>
      </c>
      <c r="LJ107" s="771">
        <v>1.75</v>
      </c>
      <c r="LK107" s="771">
        <v>1.76</v>
      </c>
      <c r="LL107" s="771">
        <v>1.75</v>
      </c>
      <c r="LM107" s="771">
        <v>2.27</v>
      </c>
      <c r="LN107" s="771">
        <v>2.33</v>
      </c>
      <c r="LO107" s="771">
        <v>2.33</v>
      </c>
      <c r="LP107" s="771">
        <v>2.33</v>
      </c>
      <c r="LQ107" s="771">
        <v>2.33</v>
      </c>
      <c r="LR107" s="771">
        <v>2.4300000000000002</v>
      </c>
      <c r="LS107" s="771">
        <v>2.4300000000000002</v>
      </c>
      <c r="LT107" s="771">
        <v>2.4300000000000002</v>
      </c>
      <c r="LU107" s="771">
        <v>2.46</v>
      </c>
      <c r="LV107" s="771">
        <v>2.46</v>
      </c>
      <c r="LW107" s="771">
        <v>2.48</v>
      </c>
      <c r="LX107" s="771">
        <v>2.48</v>
      </c>
      <c r="LY107" s="771">
        <v>2.37</v>
      </c>
      <c r="LZ107" s="771">
        <v>2.38</v>
      </c>
      <c r="MA107" s="771">
        <v>0.44</v>
      </c>
      <c r="MB107" s="771">
        <v>0.46</v>
      </c>
      <c r="MC107" s="771">
        <v>0.48</v>
      </c>
      <c r="MD107" s="771">
        <v>2.23</v>
      </c>
      <c r="ME107" s="771">
        <v>2.25</v>
      </c>
      <c r="MF107" s="771">
        <v>2.25</v>
      </c>
      <c r="MG107" s="771">
        <v>2.27</v>
      </c>
      <c r="MH107" s="771">
        <v>2.62</v>
      </c>
      <c r="MI107" s="771">
        <v>2.62</v>
      </c>
      <c r="MJ107" s="771">
        <v>2.62</v>
      </c>
      <c r="MK107" s="771">
        <v>2.58</v>
      </c>
      <c r="ML107" s="771">
        <v>2.58</v>
      </c>
      <c r="MM107" s="771">
        <v>2.4900000000000002</v>
      </c>
      <c r="MN107" s="771">
        <v>2.4900000000000002</v>
      </c>
      <c r="MO107" s="771">
        <v>2.4900000000000002</v>
      </c>
      <c r="MP107" s="771">
        <v>2.19</v>
      </c>
      <c r="MQ107" s="771">
        <v>2.19</v>
      </c>
      <c r="MR107" s="771">
        <v>2.2000000000000002</v>
      </c>
      <c r="MS107" s="771">
        <v>2.21</v>
      </c>
      <c r="MT107" s="771">
        <v>2.21</v>
      </c>
      <c r="MU107" s="771">
        <v>2.2200000000000002</v>
      </c>
      <c r="MV107" s="771">
        <v>2.23</v>
      </c>
      <c r="MW107" s="771">
        <v>2.1</v>
      </c>
      <c r="MX107" s="771">
        <v>2.1</v>
      </c>
      <c r="MY107" s="771">
        <v>2.1</v>
      </c>
      <c r="MZ107" s="771">
        <v>2.11</v>
      </c>
      <c r="NA107" s="771">
        <v>2.11</v>
      </c>
      <c r="NB107" s="771">
        <v>1.78</v>
      </c>
      <c r="NC107" s="771">
        <v>1.79</v>
      </c>
      <c r="ND107" s="771">
        <v>1.8</v>
      </c>
      <c r="NE107" s="771">
        <v>1.8</v>
      </c>
      <c r="NF107" s="771">
        <v>1.65</v>
      </c>
      <c r="NG107" s="771">
        <v>1.66</v>
      </c>
      <c r="NH107" s="771">
        <v>1.67</v>
      </c>
      <c r="NI107" s="771">
        <v>1.66</v>
      </c>
      <c r="NJ107" s="771">
        <v>1.75</v>
      </c>
      <c r="NK107" s="771">
        <v>1.76</v>
      </c>
      <c r="NL107" s="771">
        <v>1.75</v>
      </c>
      <c r="NM107" s="771">
        <v>1.76</v>
      </c>
      <c r="NN107" s="771">
        <v>2.33</v>
      </c>
      <c r="NO107" s="771">
        <v>2.33</v>
      </c>
      <c r="NP107" s="771">
        <v>2.33</v>
      </c>
      <c r="NQ107" s="771">
        <v>2.33</v>
      </c>
      <c r="NR107" s="771">
        <v>2.4300000000000002</v>
      </c>
      <c r="NS107" s="771">
        <v>2.4300000000000002</v>
      </c>
      <c r="NT107" s="771">
        <v>2.4300000000000002</v>
      </c>
      <c r="NU107" s="771">
        <v>2.46</v>
      </c>
      <c r="NV107" s="771">
        <v>2.46</v>
      </c>
      <c r="NW107" s="771">
        <v>2.48</v>
      </c>
      <c r="NX107" s="771">
        <v>2.48</v>
      </c>
      <c r="NY107" s="771">
        <v>2.37</v>
      </c>
      <c r="NZ107" s="771">
        <v>2.38</v>
      </c>
      <c r="OA107" s="771">
        <v>0.44</v>
      </c>
      <c r="OB107" s="771">
        <v>0.46</v>
      </c>
      <c r="OC107" s="771">
        <v>0.48</v>
      </c>
      <c r="OD107" s="771">
        <v>2.23</v>
      </c>
      <c r="OE107" s="771">
        <v>2.25</v>
      </c>
      <c r="OF107" s="771">
        <v>2.25</v>
      </c>
      <c r="OG107" s="771">
        <v>2.27</v>
      </c>
      <c r="OH107" s="771">
        <v>2.62</v>
      </c>
      <c r="OI107" s="771">
        <v>2.62</v>
      </c>
      <c r="OJ107" s="771">
        <v>2.62</v>
      </c>
      <c r="OK107" s="771">
        <v>2.58</v>
      </c>
      <c r="OL107" s="771">
        <v>2.58</v>
      </c>
      <c r="OM107" s="771">
        <v>2.4900000000000002</v>
      </c>
      <c r="ON107" s="771">
        <v>2.4900000000000002</v>
      </c>
      <c r="OO107" s="771">
        <v>2.4900000000000002</v>
      </c>
      <c r="OP107" s="771">
        <v>2.19</v>
      </c>
      <c r="OQ107" s="771">
        <v>2.19</v>
      </c>
      <c r="OR107" s="771">
        <v>2.2000000000000002</v>
      </c>
      <c r="OS107" s="771">
        <v>2.21</v>
      </c>
      <c r="OT107" s="771">
        <v>2.21</v>
      </c>
      <c r="OU107" s="771">
        <v>2.2200000000000002</v>
      </c>
      <c r="OV107" s="771">
        <v>2.23</v>
      </c>
      <c r="OW107" s="771">
        <v>2.1</v>
      </c>
      <c r="OX107" s="771">
        <v>2.1</v>
      </c>
      <c r="OY107" s="771">
        <v>2.1</v>
      </c>
      <c r="OZ107" s="771">
        <v>2.11</v>
      </c>
      <c r="PA107" s="771">
        <v>2.11</v>
      </c>
      <c r="PB107" s="771">
        <v>1.78</v>
      </c>
      <c r="PC107" s="771">
        <v>1.79</v>
      </c>
      <c r="PD107" s="771">
        <v>1.8</v>
      </c>
      <c r="PE107" s="771">
        <v>1.8</v>
      </c>
      <c r="PF107" s="771">
        <v>1.65</v>
      </c>
      <c r="PG107" s="771">
        <v>1.66</v>
      </c>
      <c r="PH107" s="771">
        <v>1.67</v>
      </c>
      <c r="PI107" s="771">
        <v>1.66</v>
      </c>
      <c r="PJ107" s="771">
        <v>1.75</v>
      </c>
      <c r="PK107" s="771">
        <v>1.76</v>
      </c>
      <c r="PL107" s="771">
        <v>1.75</v>
      </c>
      <c r="PM107" s="771">
        <v>1.76</v>
      </c>
      <c r="PN107" s="771">
        <v>2.33</v>
      </c>
      <c r="PO107" s="771">
        <v>2.33</v>
      </c>
      <c r="PP107" s="771">
        <v>2.33</v>
      </c>
      <c r="PQ107" s="771">
        <v>2.33</v>
      </c>
      <c r="PR107" s="771">
        <v>2.4300000000000002</v>
      </c>
      <c r="PS107" s="771">
        <v>2.4300000000000002</v>
      </c>
      <c r="PT107" s="771">
        <v>2.4300000000000002</v>
      </c>
      <c r="PU107" s="771">
        <v>2.46</v>
      </c>
      <c r="PV107" s="771">
        <v>2.46</v>
      </c>
      <c r="PW107" s="771">
        <v>2.48</v>
      </c>
      <c r="PX107" s="771">
        <v>2.48</v>
      </c>
      <c r="PY107" s="771">
        <v>2.37</v>
      </c>
      <c r="PZ107" s="771">
        <v>2.38</v>
      </c>
      <c r="QA107" s="771">
        <v>0.44</v>
      </c>
      <c r="QB107" s="771">
        <v>0.46</v>
      </c>
      <c r="QC107" s="771">
        <v>0.48</v>
      </c>
      <c r="QD107" s="771">
        <v>2.23</v>
      </c>
      <c r="QE107" s="771">
        <v>2.25</v>
      </c>
      <c r="QF107" s="771">
        <v>2.25</v>
      </c>
      <c r="QG107" s="771">
        <v>2.27</v>
      </c>
      <c r="QH107" s="771">
        <v>2.62</v>
      </c>
      <c r="QI107" s="771">
        <v>2.62</v>
      </c>
      <c r="QJ107" s="771">
        <v>2.62</v>
      </c>
      <c r="QK107" s="771">
        <v>2.58</v>
      </c>
      <c r="QL107" s="771">
        <v>2.58</v>
      </c>
      <c r="QM107" s="771">
        <v>2.4900000000000002</v>
      </c>
      <c r="QN107" s="771">
        <v>2.4900000000000002</v>
      </c>
      <c r="QO107" s="771">
        <v>2.4900000000000002</v>
      </c>
      <c r="QP107" s="771">
        <v>2.19</v>
      </c>
      <c r="QQ107" s="771">
        <v>2.19</v>
      </c>
      <c r="QR107" s="771">
        <v>2.2000000000000002</v>
      </c>
      <c r="QS107" s="771">
        <v>2.21</v>
      </c>
      <c r="QT107" s="771">
        <v>2.21</v>
      </c>
      <c r="QU107" s="771">
        <v>2.2200000000000002</v>
      </c>
      <c r="QV107" s="771">
        <v>2.23</v>
      </c>
      <c r="QW107" s="771">
        <v>2.1</v>
      </c>
      <c r="QX107" s="771">
        <v>2.1</v>
      </c>
      <c r="QY107" s="771">
        <v>2.1</v>
      </c>
      <c r="QZ107" s="771">
        <v>2.11</v>
      </c>
      <c r="RA107" s="771">
        <v>2.11</v>
      </c>
      <c r="RB107" s="771">
        <v>1.78</v>
      </c>
      <c r="RC107" s="771">
        <v>1.79</v>
      </c>
      <c r="RD107" s="771">
        <v>1.8</v>
      </c>
      <c r="RE107" s="771">
        <v>1.8</v>
      </c>
      <c r="RF107" s="771">
        <v>1.65</v>
      </c>
      <c r="RG107" s="771">
        <v>1.66</v>
      </c>
      <c r="RH107" s="771">
        <v>1.67</v>
      </c>
      <c r="RI107" s="771">
        <v>1.66</v>
      </c>
      <c r="RJ107" s="771">
        <v>1.75</v>
      </c>
      <c r="RK107" s="771">
        <v>1.76</v>
      </c>
      <c r="RL107" s="771">
        <v>1.75</v>
      </c>
      <c r="RM107" s="771">
        <v>1.76</v>
      </c>
      <c r="RN107" s="771">
        <v>2.33</v>
      </c>
      <c r="RO107" s="771">
        <v>2.33</v>
      </c>
      <c r="RP107" s="771">
        <v>2.33</v>
      </c>
      <c r="RQ107" s="771">
        <v>2.33</v>
      </c>
      <c r="RR107" s="771">
        <v>2.4300000000000002</v>
      </c>
      <c r="RS107" s="771">
        <v>2.4300000000000002</v>
      </c>
      <c r="RT107" s="771">
        <v>2.4300000000000002</v>
      </c>
      <c r="RU107" s="771">
        <v>2.46</v>
      </c>
      <c r="RV107" s="771">
        <v>2.46</v>
      </c>
      <c r="RW107" s="771">
        <v>2.48</v>
      </c>
      <c r="RX107" s="771">
        <v>2.48</v>
      </c>
      <c r="RY107" s="771">
        <v>2.37</v>
      </c>
      <c r="RZ107" s="771">
        <v>2.38</v>
      </c>
      <c r="SA107" s="771">
        <v>0.44</v>
      </c>
      <c r="SB107" s="771">
        <v>0.46</v>
      </c>
      <c r="SC107" s="771">
        <v>0.48</v>
      </c>
      <c r="SD107" s="771">
        <v>2.23</v>
      </c>
      <c r="SE107" s="771">
        <v>2.25</v>
      </c>
      <c r="SF107" s="771">
        <v>2.25</v>
      </c>
      <c r="SG107" s="771">
        <v>2.27</v>
      </c>
      <c r="SH107" s="771">
        <v>2.62</v>
      </c>
      <c r="SI107" s="772">
        <v>2.62</v>
      </c>
      <c r="SJ107" s="460">
        <f t="shared" si="50"/>
        <v>2.62</v>
      </c>
      <c r="SK107" s="441"/>
      <c r="SL107" s="429"/>
      <c r="SM107" s="429"/>
      <c r="SN107" s="429"/>
    </row>
    <row r="108" spans="1:508" outlineLevel="2" collapsed="1" x14ac:dyDescent="0.3">
      <c r="A108" s="429"/>
      <c r="B108" s="438"/>
      <c r="C108" s="647">
        <f>INT($C$40)+2</f>
        <v>3</v>
      </c>
      <c r="D108" s="460"/>
      <c r="E108" s="518"/>
      <c r="F108" s="518"/>
      <c r="G108" s="460"/>
      <c r="H108" s="465" t="s">
        <v>1029</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hidden="1" outlineLevel="3" x14ac:dyDescent="0.3">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hidden="1" outlineLevel="3" x14ac:dyDescent="0.3">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collapsed="1" x14ac:dyDescent="0.3">
      <c r="A111" s="429"/>
      <c r="B111" s="438"/>
      <c r="C111" s="647">
        <f t="shared" ref="C111" si="54">INT($C$40)+2</f>
        <v>3</v>
      </c>
      <c r="D111" s="460"/>
      <c r="E111" s="518"/>
      <c r="F111" s="518"/>
      <c r="G111" s="460"/>
      <c r="H111" s="465" t="s">
        <v>1030</v>
      </c>
      <c r="I111" s="481" t="s">
        <v>844</v>
      </c>
      <c r="J111" s="481">
        <f t="shared" ref="J111" si="55">J108+1</f>
        <v>17</v>
      </c>
      <c r="K111" s="764">
        <v>2.1</v>
      </c>
      <c r="L111" s="765">
        <v>2.1</v>
      </c>
      <c r="M111" s="765">
        <v>2.1</v>
      </c>
      <c r="N111" s="765">
        <v>2.2200000000000002</v>
      </c>
      <c r="O111" s="765">
        <v>2.23</v>
      </c>
      <c r="P111" s="765">
        <v>2.23</v>
      </c>
      <c r="Q111" s="765">
        <v>2.2400000000000002</v>
      </c>
      <c r="R111" s="765">
        <v>2.15</v>
      </c>
      <c r="S111" s="765">
        <v>2.15</v>
      </c>
      <c r="T111" s="765">
        <v>2.16</v>
      </c>
      <c r="U111" s="765">
        <v>2.2400000000000002</v>
      </c>
      <c r="V111" s="765">
        <v>2.2400000000000002</v>
      </c>
      <c r="W111" s="765">
        <v>2.2400000000000002</v>
      </c>
      <c r="X111" s="765">
        <v>2.27</v>
      </c>
      <c r="Y111" s="765">
        <v>2.2200000000000002</v>
      </c>
      <c r="Z111" s="765">
        <v>2.2200000000000002</v>
      </c>
      <c r="AA111" s="765">
        <v>0.44</v>
      </c>
      <c r="AB111" s="765">
        <v>0.46</v>
      </c>
      <c r="AC111" s="765">
        <v>0.15</v>
      </c>
      <c r="AD111" s="765">
        <v>1.48</v>
      </c>
      <c r="AE111" s="765">
        <v>1.48</v>
      </c>
      <c r="AF111" s="765">
        <v>1.48</v>
      </c>
      <c r="AG111" s="765">
        <v>1.48</v>
      </c>
      <c r="AH111" s="765">
        <v>2.4500000000000002</v>
      </c>
      <c r="AI111" s="765">
        <v>2.46</v>
      </c>
      <c r="AJ111" s="765">
        <v>2.4700000000000002</v>
      </c>
      <c r="AK111" s="765">
        <v>2.4700000000000002</v>
      </c>
      <c r="AL111" s="765">
        <v>2.4700000000000002</v>
      </c>
      <c r="AM111" s="765">
        <v>2.4700000000000002</v>
      </c>
      <c r="AN111" s="765">
        <v>2.48</v>
      </c>
      <c r="AO111" s="765">
        <v>2.4900000000000002</v>
      </c>
      <c r="AP111" s="765">
        <v>2.0299999999999998</v>
      </c>
      <c r="AQ111" s="765">
        <v>2.04</v>
      </c>
      <c r="AR111" s="765">
        <v>2.14</v>
      </c>
      <c r="AS111" s="765">
        <v>2.14</v>
      </c>
      <c r="AT111" s="765">
        <v>2.15</v>
      </c>
      <c r="AU111" s="765">
        <v>2.16</v>
      </c>
      <c r="AV111" s="765">
        <v>2.16</v>
      </c>
      <c r="AW111" s="765">
        <v>2.08</v>
      </c>
      <c r="AX111" s="765">
        <v>2.09</v>
      </c>
      <c r="AY111" s="765">
        <v>2.09</v>
      </c>
      <c r="AZ111" s="765">
        <v>2.09</v>
      </c>
      <c r="BA111" s="765">
        <v>2.02</v>
      </c>
      <c r="BB111" s="765">
        <v>2.25</v>
      </c>
      <c r="BC111" s="765">
        <v>2.25</v>
      </c>
      <c r="BD111" s="765">
        <v>2.2599999999999998</v>
      </c>
      <c r="BE111" s="765">
        <v>2.27</v>
      </c>
      <c r="BF111" s="765">
        <v>2.0699999999999998</v>
      </c>
      <c r="BG111" s="765">
        <v>2.06</v>
      </c>
      <c r="BH111" s="765">
        <v>2.09</v>
      </c>
      <c r="BI111" s="765">
        <v>2.09</v>
      </c>
      <c r="BJ111" s="765">
        <v>2.09</v>
      </c>
      <c r="BK111" s="765">
        <v>2.1</v>
      </c>
      <c r="BL111" s="765">
        <v>2.1</v>
      </c>
      <c r="BM111" s="765">
        <v>2.1</v>
      </c>
      <c r="BN111" s="765">
        <v>2.2200000000000002</v>
      </c>
      <c r="BO111" s="765">
        <v>2.23</v>
      </c>
      <c r="BP111" s="765">
        <v>2.23</v>
      </c>
      <c r="BQ111" s="765">
        <v>2.2400000000000002</v>
      </c>
      <c r="BR111" s="765">
        <v>2.15</v>
      </c>
      <c r="BS111" s="765">
        <v>2.15</v>
      </c>
      <c r="BT111" s="765">
        <v>2.16</v>
      </c>
      <c r="BU111" s="765">
        <v>2.2400000000000002</v>
      </c>
      <c r="BV111" s="765">
        <v>2.2400000000000002</v>
      </c>
      <c r="BW111" s="765">
        <v>2.2400000000000002</v>
      </c>
      <c r="BX111" s="765">
        <v>2.27</v>
      </c>
      <c r="BY111" s="765">
        <v>2.2200000000000002</v>
      </c>
      <c r="BZ111" s="765">
        <v>2.2200000000000002</v>
      </c>
      <c r="CA111" s="765">
        <v>0.44</v>
      </c>
      <c r="CB111" s="765">
        <v>0.46</v>
      </c>
      <c r="CC111" s="765">
        <v>0.15</v>
      </c>
      <c r="CD111" s="765">
        <v>1.48</v>
      </c>
      <c r="CE111" s="765">
        <v>1.48</v>
      </c>
      <c r="CF111" s="765">
        <v>1.48</v>
      </c>
      <c r="CG111" s="765">
        <v>1.48</v>
      </c>
      <c r="CH111" s="765">
        <v>2.4500000000000002</v>
      </c>
      <c r="CI111" s="765">
        <v>2.46</v>
      </c>
      <c r="CJ111" s="765">
        <v>2.4700000000000002</v>
      </c>
      <c r="CK111" s="765">
        <v>2.4700000000000002</v>
      </c>
      <c r="CL111" s="765">
        <v>2.4700000000000002</v>
      </c>
      <c r="CM111" s="765">
        <v>2.4700000000000002</v>
      </c>
      <c r="CN111" s="765">
        <v>2.48</v>
      </c>
      <c r="CO111" s="765">
        <v>2.4900000000000002</v>
      </c>
      <c r="CP111" s="765">
        <v>2.0299999999999998</v>
      </c>
      <c r="CQ111" s="765">
        <v>2.04</v>
      </c>
      <c r="CR111" s="765">
        <v>2.14</v>
      </c>
      <c r="CS111" s="765">
        <v>2.14</v>
      </c>
      <c r="CT111" s="765">
        <v>2.15</v>
      </c>
      <c r="CU111" s="765">
        <v>2.16</v>
      </c>
      <c r="CV111" s="765">
        <v>2.16</v>
      </c>
      <c r="CW111" s="765">
        <v>2.08</v>
      </c>
      <c r="CX111" s="765">
        <v>2.09</v>
      </c>
      <c r="CY111" s="765">
        <v>2.09</v>
      </c>
      <c r="CZ111" s="765">
        <v>2.09</v>
      </c>
      <c r="DA111" s="765">
        <v>2.1</v>
      </c>
      <c r="DB111" s="765">
        <v>2.0099999999999998</v>
      </c>
      <c r="DC111" s="765">
        <v>2.0099999999999998</v>
      </c>
      <c r="DD111" s="765">
        <v>2.0099999999999998</v>
      </c>
      <c r="DE111" s="765">
        <v>2.0099999999999998</v>
      </c>
      <c r="DF111" s="765">
        <v>1.9</v>
      </c>
      <c r="DG111" s="765">
        <v>1.91</v>
      </c>
      <c r="DH111" s="765">
        <v>1.91</v>
      </c>
      <c r="DI111" s="765">
        <v>1.91</v>
      </c>
      <c r="DJ111" s="765">
        <v>1.87</v>
      </c>
      <c r="DK111" s="765">
        <v>1.87</v>
      </c>
      <c r="DL111" s="765">
        <v>1.88</v>
      </c>
      <c r="DM111" s="765">
        <v>1.89</v>
      </c>
      <c r="DN111" s="765">
        <v>1.93</v>
      </c>
      <c r="DO111" s="765">
        <v>1.95</v>
      </c>
      <c r="DP111" s="765">
        <v>1.96</v>
      </c>
      <c r="DQ111" s="765">
        <v>2</v>
      </c>
      <c r="DR111" s="765">
        <v>2.06</v>
      </c>
      <c r="DS111" s="765">
        <v>2.06</v>
      </c>
      <c r="DT111" s="765">
        <v>2.0699999999999998</v>
      </c>
      <c r="DU111" s="765">
        <v>2.21</v>
      </c>
      <c r="DV111" s="765">
        <v>2.21</v>
      </c>
      <c r="DW111" s="765">
        <v>2.21</v>
      </c>
      <c r="DX111" s="765">
        <v>2.21</v>
      </c>
      <c r="DY111" s="765">
        <v>2.1800000000000002</v>
      </c>
      <c r="DZ111" s="765">
        <v>2.1800000000000002</v>
      </c>
      <c r="EA111" s="765">
        <v>1.02</v>
      </c>
      <c r="EB111" s="765">
        <v>1.03</v>
      </c>
      <c r="EC111" s="765">
        <v>0.01</v>
      </c>
      <c r="ED111" s="765">
        <v>1.54</v>
      </c>
      <c r="EE111" s="765">
        <v>1.55</v>
      </c>
      <c r="EF111" s="765">
        <v>1.55</v>
      </c>
      <c r="EG111" s="765">
        <v>1.56</v>
      </c>
      <c r="EH111" s="765">
        <v>2.54</v>
      </c>
      <c r="EI111" s="765">
        <v>2.54</v>
      </c>
      <c r="EJ111" s="765">
        <v>2.54</v>
      </c>
      <c r="EK111" s="765">
        <v>2.5499999999999998</v>
      </c>
      <c r="EL111" s="765">
        <v>2.5499999999999998</v>
      </c>
      <c r="EM111" s="765">
        <v>2.56</v>
      </c>
      <c r="EN111" s="765">
        <v>2.56</v>
      </c>
      <c r="EO111" s="765">
        <v>2.57</v>
      </c>
      <c r="EP111" s="765">
        <v>2.17</v>
      </c>
      <c r="EQ111" s="765">
        <v>2.1800000000000002</v>
      </c>
      <c r="ER111" s="765">
        <v>2.2599999999999998</v>
      </c>
      <c r="ES111" s="765">
        <v>2.2599999999999998</v>
      </c>
      <c r="ET111" s="765">
        <v>2.27</v>
      </c>
      <c r="EU111" s="765">
        <v>2.2799999999999998</v>
      </c>
      <c r="EV111" s="765">
        <v>2.2799999999999998</v>
      </c>
      <c r="EW111" s="765">
        <v>2.11</v>
      </c>
      <c r="EX111" s="765">
        <v>2.11</v>
      </c>
      <c r="EY111" s="765">
        <v>2.12</v>
      </c>
      <c r="EZ111" s="765">
        <v>2.12</v>
      </c>
      <c r="FA111" s="765">
        <v>2.12</v>
      </c>
      <c r="FB111" s="765">
        <v>1.9</v>
      </c>
      <c r="FC111" s="765">
        <v>1.91</v>
      </c>
      <c r="FD111" s="765">
        <v>1.91</v>
      </c>
      <c r="FE111" s="765">
        <v>1.91</v>
      </c>
      <c r="FF111" s="765">
        <v>1.67</v>
      </c>
      <c r="FG111" s="765">
        <v>1.67</v>
      </c>
      <c r="FH111" s="765">
        <v>1.67</v>
      </c>
      <c r="FI111" s="765">
        <v>1.68</v>
      </c>
      <c r="FJ111" s="765">
        <v>1.61</v>
      </c>
      <c r="FK111" s="765">
        <v>1.62</v>
      </c>
      <c r="FL111" s="765">
        <v>1.62</v>
      </c>
      <c r="FM111" s="765">
        <v>1.63</v>
      </c>
      <c r="FN111" s="765">
        <v>2.02</v>
      </c>
      <c r="FO111" s="765">
        <v>2.02</v>
      </c>
      <c r="FP111" s="765">
        <v>2.02</v>
      </c>
      <c r="FQ111" s="765">
        <v>2.02</v>
      </c>
      <c r="FR111" s="765">
        <v>2.23</v>
      </c>
      <c r="FS111" s="765">
        <v>2.23</v>
      </c>
      <c r="FT111" s="765">
        <v>2.23</v>
      </c>
      <c r="FU111" s="765">
        <v>2.27</v>
      </c>
      <c r="FV111" s="765">
        <v>2.27</v>
      </c>
      <c r="FW111" s="765">
        <v>2.27</v>
      </c>
      <c r="FX111" s="765">
        <v>2.27</v>
      </c>
      <c r="FY111" s="765">
        <v>2.25</v>
      </c>
      <c r="FZ111" s="765">
        <v>2.25</v>
      </c>
      <c r="GA111" s="765">
        <v>0.6</v>
      </c>
      <c r="GB111" s="765">
        <v>0.6</v>
      </c>
      <c r="GC111" s="765">
        <v>0.61</v>
      </c>
      <c r="GD111" s="765">
        <v>2.29</v>
      </c>
      <c r="GE111" s="765">
        <v>2.37</v>
      </c>
      <c r="GF111" s="765">
        <v>1.58</v>
      </c>
      <c r="GG111" s="765">
        <v>1.58</v>
      </c>
      <c r="GH111" s="765">
        <v>2.34</v>
      </c>
      <c r="GI111" s="765">
        <v>2.34</v>
      </c>
      <c r="GJ111" s="765">
        <v>2.35</v>
      </c>
      <c r="GK111" s="765">
        <v>2.35</v>
      </c>
      <c r="GL111" s="765">
        <v>2.35</v>
      </c>
      <c r="GM111" s="765">
        <v>2.35</v>
      </c>
      <c r="GN111" s="765">
        <v>2.36</v>
      </c>
      <c r="GO111" s="765">
        <v>2.36</v>
      </c>
      <c r="GP111" s="765">
        <v>2.0699999999999998</v>
      </c>
      <c r="GQ111" s="765">
        <v>2.08</v>
      </c>
      <c r="GR111" s="765">
        <v>2.2400000000000002</v>
      </c>
      <c r="GS111" s="765">
        <v>2.25</v>
      </c>
      <c r="GT111" s="765">
        <v>2.25</v>
      </c>
      <c r="GU111" s="765">
        <v>2.2599999999999998</v>
      </c>
      <c r="GV111" s="765">
        <v>2.27</v>
      </c>
      <c r="GW111" s="765">
        <v>2.12</v>
      </c>
      <c r="GX111" s="765">
        <v>2.12</v>
      </c>
      <c r="GY111" s="765">
        <v>2.12</v>
      </c>
      <c r="GZ111" s="765">
        <v>2.13</v>
      </c>
      <c r="HA111" s="765">
        <v>2.13</v>
      </c>
      <c r="HB111" s="765">
        <v>1.9</v>
      </c>
      <c r="HC111" s="765">
        <v>1.9</v>
      </c>
      <c r="HD111" s="765">
        <v>1.91</v>
      </c>
      <c r="HE111" s="765">
        <v>1.92</v>
      </c>
      <c r="HF111" s="765">
        <v>1.67</v>
      </c>
      <c r="HG111" s="765">
        <v>1.67</v>
      </c>
      <c r="HH111" s="765">
        <v>1.68</v>
      </c>
      <c r="HI111" s="765">
        <v>1.68</v>
      </c>
      <c r="HJ111" s="765">
        <v>1.61</v>
      </c>
      <c r="HK111" s="765">
        <v>1.62</v>
      </c>
      <c r="HL111" s="765">
        <v>1.63</v>
      </c>
      <c r="HM111" s="765">
        <v>1.63</v>
      </c>
      <c r="HN111" s="765">
        <v>2.02</v>
      </c>
      <c r="HO111" s="765">
        <v>2.02</v>
      </c>
      <c r="HP111" s="765">
        <v>2.02</v>
      </c>
      <c r="HQ111" s="765">
        <v>2.02</v>
      </c>
      <c r="HR111" s="765">
        <v>2.2400000000000002</v>
      </c>
      <c r="HS111" s="765">
        <v>2.2400000000000002</v>
      </c>
      <c r="HT111" s="765">
        <v>2.2400000000000002</v>
      </c>
      <c r="HU111" s="765">
        <v>2.2799999999999998</v>
      </c>
      <c r="HV111" s="765">
        <v>2.2799999999999998</v>
      </c>
      <c r="HW111" s="765">
        <v>2.2799999999999998</v>
      </c>
      <c r="HX111" s="765">
        <v>2.2799999999999998</v>
      </c>
      <c r="HY111" s="765">
        <v>2.25</v>
      </c>
      <c r="HZ111" s="765">
        <v>2.25</v>
      </c>
      <c r="IA111" s="765">
        <v>0.59</v>
      </c>
      <c r="IB111" s="765">
        <v>0.6</v>
      </c>
      <c r="IC111" s="765">
        <v>0.61</v>
      </c>
      <c r="ID111" s="765">
        <v>2.2799999999999998</v>
      </c>
      <c r="IE111" s="765">
        <v>2.37</v>
      </c>
      <c r="IF111" s="765">
        <v>1.58</v>
      </c>
      <c r="IG111" s="765">
        <v>1.58</v>
      </c>
      <c r="IH111" s="765">
        <v>2.34</v>
      </c>
      <c r="II111" s="765">
        <v>2.34</v>
      </c>
      <c r="IJ111" s="765">
        <v>2.35</v>
      </c>
      <c r="IK111" s="765">
        <v>2.35</v>
      </c>
      <c r="IL111" s="765">
        <v>2.35</v>
      </c>
      <c r="IM111" s="765">
        <v>2.35</v>
      </c>
      <c r="IN111" s="765">
        <v>2.36</v>
      </c>
      <c r="IO111" s="765">
        <v>2.36</v>
      </c>
      <c r="IP111" s="765">
        <v>2.0699999999999998</v>
      </c>
      <c r="IQ111" s="765">
        <v>2.08</v>
      </c>
      <c r="IR111" s="765">
        <v>2.2400000000000002</v>
      </c>
      <c r="IS111" s="765">
        <v>2.25</v>
      </c>
      <c r="IT111" s="765">
        <v>2.2599999999999998</v>
      </c>
      <c r="IU111" s="765">
        <v>2.27</v>
      </c>
      <c r="IV111" s="765">
        <v>2.27</v>
      </c>
      <c r="IW111" s="765">
        <v>2.12</v>
      </c>
      <c r="IX111" s="765">
        <v>2.12</v>
      </c>
      <c r="IY111" s="765">
        <v>2.13</v>
      </c>
      <c r="IZ111" s="765">
        <v>2.13</v>
      </c>
      <c r="JA111" s="765">
        <v>2.13</v>
      </c>
      <c r="JB111" s="765">
        <v>1.9</v>
      </c>
      <c r="JC111" s="765">
        <v>1.91</v>
      </c>
      <c r="JD111" s="765">
        <v>1.92</v>
      </c>
      <c r="JE111" s="765">
        <v>1.92</v>
      </c>
      <c r="JF111" s="765">
        <v>1.67</v>
      </c>
      <c r="JG111" s="765">
        <v>1.68</v>
      </c>
      <c r="JH111" s="765">
        <v>1.68</v>
      </c>
      <c r="JI111" s="765">
        <v>1.68</v>
      </c>
      <c r="JJ111" s="765">
        <v>1.61</v>
      </c>
      <c r="JK111" s="765">
        <v>1.62</v>
      </c>
      <c r="JL111" s="765">
        <v>1.63</v>
      </c>
      <c r="JM111" s="765">
        <v>1.63</v>
      </c>
      <c r="JN111" s="765">
        <v>2.02</v>
      </c>
      <c r="JO111" s="765">
        <v>2.02</v>
      </c>
      <c r="JP111" s="765">
        <v>2.02</v>
      </c>
      <c r="JQ111" s="765">
        <v>2.02</v>
      </c>
      <c r="JR111" s="765">
        <v>2.2400000000000002</v>
      </c>
      <c r="JS111" s="765">
        <v>2.2400000000000002</v>
      </c>
      <c r="JT111" s="765">
        <v>2.2400000000000002</v>
      </c>
      <c r="JU111" s="765">
        <v>2.2799999999999998</v>
      </c>
      <c r="JV111" s="765">
        <v>2.2799999999999998</v>
      </c>
      <c r="JW111" s="765">
        <v>2.2799999999999998</v>
      </c>
      <c r="JX111" s="765">
        <v>2.2799999999999998</v>
      </c>
      <c r="JY111" s="765">
        <v>2.25</v>
      </c>
      <c r="JZ111" s="765">
        <v>2.25</v>
      </c>
      <c r="KA111" s="765">
        <v>0.59</v>
      </c>
      <c r="KB111" s="765">
        <v>0.6</v>
      </c>
      <c r="KC111" s="765">
        <v>0.6</v>
      </c>
      <c r="KD111" s="765">
        <v>2.2799999999999998</v>
      </c>
      <c r="KE111" s="765">
        <v>2.34</v>
      </c>
      <c r="KF111" s="765">
        <v>1.58</v>
      </c>
      <c r="KG111" s="765">
        <v>1.58</v>
      </c>
      <c r="KH111" s="765">
        <v>2.34</v>
      </c>
      <c r="KI111" s="765">
        <v>2.34</v>
      </c>
      <c r="KJ111" s="765">
        <v>2.35</v>
      </c>
      <c r="KK111" s="765">
        <v>2.35</v>
      </c>
      <c r="KL111" s="765">
        <v>2.35</v>
      </c>
      <c r="KM111" s="765">
        <v>2.35</v>
      </c>
      <c r="KN111" s="765">
        <v>2.36</v>
      </c>
      <c r="KO111" s="765">
        <v>2.36</v>
      </c>
      <c r="KP111" s="765">
        <v>2.0699999999999998</v>
      </c>
      <c r="KQ111" s="765">
        <v>2.08</v>
      </c>
      <c r="KR111" s="765">
        <v>2.23</v>
      </c>
      <c r="KS111" s="765">
        <v>2.2400000000000002</v>
      </c>
      <c r="KT111" s="765">
        <v>2.2400000000000002</v>
      </c>
      <c r="KU111" s="765">
        <v>2.25</v>
      </c>
      <c r="KV111" s="765">
        <v>2.25</v>
      </c>
      <c r="KW111" s="765">
        <v>2.11</v>
      </c>
      <c r="KX111" s="765">
        <v>2.11</v>
      </c>
      <c r="KY111" s="765">
        <v>2.12</v>
      </c>
      <c r="KZ111" s="765">
        <v>2.12</v>
      </c>
      <c r="LA111" s="765">
        <v>2.12</v>
      </c>
      <c r="LB111" s="765">
        <v>1.9</v>
      </c>
      <c r="LC111" s="765">
        <v>1.9</v>
      </c>
      <c r="LD111" s="765">
        <v>1.9</v>
      </c>
      <c r="LE111" s="765">
        <v>1.9</v>
      </c>
      <c r="LF111" s="765">
        <v>1.66</v>
      </c>
      <c r="LG111" s="765">
        <v>1.66</v>
      </c>
      <c r="LH111" s="765">
        <v>1.67</v>
      </c>
      <c r="LI111" s="765">
        <v>1.67</v>
      </c>
      <c r="LJ111" s="765">
        <v>1.61</v>
      </c>
      <c r="LK111" s="765">
        <v>1.61</v>
      </c>
      <c r="LL111" s="765">
        <v>1.61</v>
      </c>
      <c r="LM111" s="765">
        <v>1.62</v>
      </c>
      <c r="LN111" s="765">
        <v>2.02</v>
      </c>
      <c r="LO111" s="765">
        <v>2.02</v>
      </c>
      <c r="LP111" s="765">
        <v>2.02</v>
      </c>
      <c r="LQ111" s="765">
        <v>2.02</v>
      </c>
      <c r="LR111" s="765">
        <v>2.1800000000000002</v>
      </c>
      <c r="LS111" s="765">
        <v>2.19</v>
      </c>
      <c r="LT111" s="765">
        <v>2.2000000000000002</v>
      </c>
      <c r="LU111" s="765">
        <v>2.2400000000000002</v>
      </c>
      <c r="LV111" s="765">
        <v>2.2400000000000002</v>
      </c>
      <c r="LW111" s="765">
        <v>2.2400000000000002</v>
      </c>
      <c r="LX111" s="765">
        <v>2.2400000000000002</v>
      </c>
      <c r="LY111" s="765">
        <v>2.23</v>
      </c>
      <c r="LZ111" s="765">
        <v>2.23</v>
      </c>
      <c r="MA111" s="765">
        <v>0.52</v>
      </c>
      <c r="MB111" s="765">
        <v>0.52</v>
      </c>
      <c r="MC111" s="765">
        <v>0.52</v>
      </c>
      <c r="MD111" s="765">
        <v>2.23</v>
      </c>
      <c r="ME111" s="765">
        <v>2.2999999999999998</v>
      </c>
      <c r="MF111" s="765">
        <v>1.58</v>
      </c>
      <c r="MG111" s="765">
        <v>1.58</v>
      </c>
      <c r="MH111" s="765">
        <v>2.34</v>
      </c>
      <c r="MI111" s="765">
        <v>2.34</v>
      </c>
      <c r="MJ111" s="765">
        <v>2.35</v>
      </c>
      <c r="MK111" s="765">
        <v>2.35</v>
      </c>
      <c r="ML111" s="765">
        <v>2.35</v>
      </c>
      <c r="MM111" s="765">
        <v>2.35</v>
      </c>
      <c r="MN111" s="765">
        <v>2.36</v>
      </c>
      <c r="MO111" s="765">
        <v>2.36</v>
      </c>
      <c r="MP111" s="765">
        <v>2</v>
      </c>
      <c r="MQ111" s="765">
        <v>2</v>
      </c>
      <c r="MR111" s="765">
        <v>2.25</v>
      </c>
      <c r="MS111" s="765">
        <v>2.2599999999999998</v>
      </c>
      <c r="MT111" s="765">
        <v>2.27</v>
      </c>
      <c r="MU111" s="765">
        <v>2.27</v>
      </c>
      <c r="MV111" s="765">
        <v>2.2799999999999998</v>
      </c>
      <c r="MW111" s="765">
        <v>2.12</v>
      </c>
      <c r="MX111" s="765">
        <v>2.13</v>
      </c>
      <c r="MY111" s="765">
        <v>2.13</v>
      </c>
      <c r="MZ111" s="765">
        <v>2.13</v>
      </c>
      <c r="NA111" s="765">
        <v>2.14</v>
      </c>
      <c r="NB111" s="765">
        <v>1.9</v>
      </c>
      <c r="NC111" s="765">
        <v>1.92</v>
      </c>
      <c r="ND111" s="765">
        <v>1.92</v>
      </c>
      <c r="NE111" s="765">
        <v>1.92</v>
      </c>
      <c r="NF111" s="765">
        <v>1.67</v>
      </c>
      <c r="NG111" s="765">
        <v>1.68</v>
      </c>
      <c r="NH111" s="765">
        <v>1.68</v>
      </c>
      <c r="NI111" s="765">
        <v>1.68</v>
      </c>
      <c r="NJ111" s="765">
        <v>1.61</v>
      </c>
      <c r="NK111" s="765">
        <v>1.62</v>
      </c>
      <c r="NL111" s="765">
        <v>1.63</v>
      </c>
      <c r="NM111" s="765">
        <v>1.63</v>
      </c>
      <c r="NN111" s="765">
        <v>2.02</v>
      </c>
      <c r="NO111" s="765">
        <v>2.02</v>
      </c>
      <c r="NP111" s="765">
        <v>2.02</v>
      </c>
      <c r="NQ111" s="765">
        <v>2.02</v>
      </c>
      <c r="NR111" s="765">
        <v>2.1800000000000002</v>
      </c>
      <c r="NS111" s="765">
        <v>2.19</v>
      </c>
      <c r="NT111" s="765">
        <v>2.2000000000000002</v>
      </c>
      <c r="NU111" s="765">
        <v>2.2400000000000002</v>
      </c>
      <c r="NV111" s="765">
        <v>2.2400000000000002</v>
      </c>
      <c r="NW111" s="765">
        <v>2.2400000000000002</v>
      </c>
      <c r="NX111" s="765">
        <v>2.2400000000000002</v>
      </c>
      <c r="NY111" s="765">
        <v>2.23</v>
      </c>
      <c r="NZ111" s="765">
        <v>2.23</v>
      </c>
      <c r="OA111" s="765">
        <v>0.52</v>
      </c>
      <c r="OB111" s="765">
        <v>0.52</v>
      </c>
      <c r="OC111" s="765">
        <v>0.52</v>
      </c>
      <c r="OD111" s="765">
        <v>2.23</v>
      </c>
      <c r="OE111" s="765">
        <v>2.2999999999999998</v>
      </c>
      <c r="OF111" s="765">
        <v>1.58</v>
      </c>
      <c r="OG111" s="765">
        <v>1.58</v>
      </c>
      <c r="OH111" s="765">
        <v>2.34</v>
      </c>
      <c r="OI111" s="765">
        <v>2.34</v>
      </c>
      <c r="OJ111" s="765">
        <v>2.35</v>
      </c>
      <c r="OK111" s="765">
        <v>2.35</v>
      </c>
      <c r="OL111" s="765">
        <v>2.35</v>
      </c>
      <c r="OM111" s="765">
        <v>2.35</v>
      </c>
      <c r="ON111" s="765">
        <v>2.36</v>
      </c>
      <c r="OO111" s="765">
        <v>2.36</v>
      </c>
      <c r="OP111" s="765">
        <v>2</v>
      </c>
      <c r="OQ111" s="765">
        <v>2</v>
      </c>
      <c r="OR111" s="765">
        <v>2.25</v>
      </c>
      <c r="OS111" s="765">
        <v>2.2599999999999998</v>
      </c>
      <c r="OT111" s="765">
        <v>2.27</v>
      </c>
      <c r="OU111" s="765">
        <v>2.27</v>
      </c>
      <c r="OV111" s="765">
        <v>2.2799999999999998</v>
      </c>
      <c r="OW111" s="765">
        <v>2.12</v>
      </c>
      <c r="OX111" s="765">
        <v>2.13</v>
      </c>
      <c r="OY111" s="765">
        <v>2.13</v>
      </c>
      <c r="OZ111" s="765">
        <v>2.13</v>
      </c>
      <c r="PA111" s="765">
        <v>2.14</v>
      </c>
      <c r="PB111" s="765">
        <v>1.9</v>
      </c>
      <c r="PC111" s="765">
        <v>1.92</v>
      </c>
      <c r="PD111" s="765">
        <v>1.92</v>
      </c>
      <c r="PE111" s="765">
        <v>1.92</v>
      </c>
      <c r="PF111" s="765">
        <v>1.67</v>
      </c>
      <c r="PG111" s="765">
        <v>1.68</v>
      </c>
      <c r="PH111" s="765">
        <v>1.68</v>
      </c>
      <c r="PI111" s="765">
        <v>1.68</v>
      </c>
      <c r="PJ111" s="765">
        <v>1.61</v>
      </c>
      <c r="PK111" s="765">
        <v>1.62</v>
      </c>
      <c r="PL111" s="765">
        <v>1.63</v>
      </c>
      <c r="PM111" s="765">
        <v>1.63</v>
      </c>
      <c r="PN111" s="765">
        <v>2.02</v>
      </c>
      <c r="PO111" s="765">
        <v>2.02</v>
      </c>
      <c r="PP111" s="765">
        <v>2.02</v>
      </c>
      <c r="PQ111" s="765">
        <v>2.02</v>
      </c>
      <c r="PR111" s="765">
        <v>2.1800000000000002</v>
      </c>
      <c r="PS111" s="765">
        <v>2.19</v>
      </c>
      <c r="PT111" s="765">
        <v>2.2000000000000002</v>
      </c>
      <c r="PU111" s="765">
        <v>2.2400000000000002</v>
      </c>
      <c r="PV111" s="765">
        <v>2.2400000000000002</v>
      </c>
      <c r="PW111" s="765">
        <v>2.2400000000000002</v>
      </c>
      <c r="PX111" s="765">
        <v>2.2400000000000002</v>
      </c>
      <c r="PY111" s="765">
        <v>2.23</v>
      </c>
      <c r="PZ111" s="765">
        <v>2.23</v>
      </c>
      <c r="QA111" s="765">
        <v>0.52</v>
      </c>
      <c r="QB111" s="765">
        <v>0.52</v>
      </c>
      <c r="QC111" s="765">
        <v>0.52</v>
      </c>
      <c r="QD111" s="765">
        <v>2.23</v>
      </c>
      <c r="QE111" s="765">
        <v>2.2999999999999998</v>
      </c>
      <c r="QF111" s="765">
        <v>1.58</v>
      </c>
      <c r="QG111" s="765">
        <v>1.58</v>
      </c>
      <c r="QH111" s="765">
        <v>2.34</v>
      </c>
      <c r="QI111" s="765">
        <v>2.34</v>
      </c>
      <c r="QJ111" s="765">
        <v>2.35</v>
      </c>
      <c r="QK111" s="765">
        <v>2.35</v>
      </c>
      <c r="QL111" s="765">
        <v>2.35</v>
      </c>
      <c r="QM111" s="765">
        <v>2.35</v>
      </c>
      <c r="QN111" s="765">
        <v>2.36</v>
      </c>
      <c r="QO111" s="765">
        <v>2.36</v>
      </c>
      <c r="QP111" s="765">
        <v>2</v>
      </c>
      <c r="QQ111" s="765">
        <v>2</v>
      </c>
      <c r="QR111" s="765">
        <v>2.25</v>
      </c>
      <c r="QS111" s="765">
        <v>2.2599999999999998</v>
      </c>
      <c r="QT111" s="765">
        <v>2.27</v>
      </c>
      <c r="QU111" s="765">
        <v>2.27</v>
      </c>
      <c r="QV111" s="765">
        <v>2.2799999999999998</v>
      </c>
      <c r="QW111" s="765">
        <v>2.12</v>
      </c>
      <c r="QX111" s="765">
        <v>2.13</v>
      </c>
      <c r="QY111" s="765">
        <v>2.13</v>
      </c>
      <c r="QZ111" s="765">
        <v>2.13</v>
      </c>
      <c r="RA111" s="765">
        <v>2.14</v>
      </c>
      <c r="RB111" s="765">
        <v>1.9</v>
      </c>
      <c r="RC111" s="765">
        <v>1.92</v>
      </c>
      <c r="RD111" s="765">
        <v>1.92</v>
      </c>
      <c r="RE111" s="765">
        <v>1.92</v>
      </c>
      <c r="RF111" s="765">
        <v>1.67</v>
      </c>
      <c r="RG111" s="765">
        <v>1.68</v>
      </c>
      <c r="RH111" s="765">
        <v>1.68</v>
      </c>
      <c r="RI111" s="765">
        <v>1.68</v>
      </c>
      <c r="RJ111" s="765">
        <v>1.61</v>
      </c>
      <c r="RK111" s="765">
        <v>1.62</v>
      </c>
      <c r="RL111" s="765">
        <v>1.63</v>
      </c>
      <c r="RM111" s="765">
        <v>1.63</v>
      </c>
      <c r="RN111" s="765">
        <v>2.02</v>
      </c>
      <c r="RO111" s="765">
        <v>2.02</v>
      </c>
      <c r="RP111" s="765">
        <v>2.02</v>
      </c>
      <c r="RQ111" s="765">
        <v>2.02</v>
      </c>
      <c r="RR111" s="765">
        <v>2.1800000000000002</v>
      </c>
      <c r="RS111" s="765">
        <v>2.19</v>
      </c>
      <c r="RT111" s="765">
        <v>2.2000000000000002</v>
      </c>
      <c r="RU111" s="765">
        <v>2.2400000000000002</v>
      </c>
      <c r="RV111" s="765">
        <v>2.2400000000000002</v>
      </c>
      <c r="RW111" s="765">
        <v>2.2400000000000002</v>
      </c>
      <c r="RX111" s="765">
        <v>2.2400000000000002</v>
      </c>
      <c r="RY111" s="765">
        <v>2.23</v>
      </c>
      <c r="RZ111" s="765">
        <v>2.23</v>
      </c>
      <c r="SA111" s="765">
        <v>0.52</v>
      </c>
      <c r="SB111" s="765">
        <v>0.52</v>
      </c>
      <c r="SC111" s="765">
        <v>0.52</v>
      </c>
      <c r="SD111" s="765">
        <v>2.23</v>
      </c>
      <c r="SE111" s="765">
        <v>2.2999999999999998</v>
      </c>
      <c r="SF111" s="765">
        <v>1.58</v>
      </c>
      <c r="SG111" s="765">
        <v>1.58</v>
      </c>
      <c r="SH111" s="765">
        <v>2.34</v>
      </c>
      <c r="SI111" s="766">
        <v>2.34</v>
      </c>
      <c r="SJ111" s="460">
        <f t="shared" si="50"/>
        <v>2.34</v>
      </c>
      <c r="SK111" s="441"/>
      <c r="SL111" s="429"/>
      <c r="SM111" s="429"/>
      <c r="SN111" s="429"/>
    </row>
    <row r="112" spans="1:508" hidden="1" outlineLevel="3" x14ac:dyDescent="0.3">
      <c r="A112" s="429"/>
      <c r="B112" s="438"/>
      <c r="C112" s="647">
        <f t="shared" si="32"/>
        <v>4</v>
      </c>
      <c r="D112" s="460"/>
      <c r="E112" s="518"/>
      <c r="F112" s="518"/>
      <c r="G112" s="460"/>
      <c r="H112" s="467"/>
      <c r="I112" s="481" t="s">
        <v>233</v>
      </c>
      <c r="J112" s="667"/>
      <c r="K112" s="767">
        <v>1.72</v>
      </c>
      <c r="L112" s="768">
        <v>1.72</v>
      </c>
      <c r="M112" s="768">
        <v>1.72</v>
      </c>
      <c r="N112" s="768">
        <v>2.0499999999999998</v>
      </c>
      <c r="O112" s="768">
        <v>2.0499999999999998</v>
      </c>
      <c r="P112" s="768">
        <v>2.0499999999999998</v>
      </c>
      <c r="Q112" s="768">
        <v>2.06</v>
      </c>
      <c r="R112" s="768">
        <v>1.95</v>
      </c>
      <c r="S112" s="768">
        <v>1.96</v>
      </c>
      <c r="T112" s="768">
        <v>1.93</v>
      </c>
      <c r="U112" s="768">
        <v>2.1</v>
      </c>
      <c r="V112" s="768">
        <v>2.1</v>
      </c>
      <c r="W112" s="768">
        <v>2.1</v>
      </c>
      <c r="X112" s="768">
        <v>2.12</v>
      </c>
      <c r="Y112" s="768">
        <v>2.1</v>
      </c>
      <c r="Z112" s="768">
        <v>2.1</v>
      </c>
      <c r="AA112" s="768">
        <v>0.28999999999999998</v>
      </c>
      <c r="AB112" s="768">
        <v>0.3</v>
      </c>
      <c r="AC112" s="768">
        <v>0.08</v>
      </c>
      <c r="AD112" s="768">
        <v>1.29</v>
      </c>
      <c r="AE112" s="768">
        <v>1.29</v>
      </c>
      <c r="AF112" s="768">
        <v>1.29</v>
      </c>
      <c r="AG112" s="768">
        <v>1.3</v>
      </c>
      <c r="AH112" s="768">
        <v>2.27</v>
      </c>
      <c r="AI112" s="768">
        <v>2.27</v>
      </c>
      <c r="AJ112" s="768">
        <v>2.2799999999999998</v>
      </c>
      <c r="AK112" s="768">
        <v>2.2799999999999998</v>
      </c>
      <c r="AL112" s="768">
        <v>2.29</v>
      </c>
      <c r="AM112" s="768">
        <v>2.29</v>
      </c>
      <c r="AN112" s="768">
        <v>2.29</v>
      </c>
      <c r="AO112" s="768">
        <v>2.2999999999999998</v>
      </c>
      <c r="AP112" s="768">
        <v>1.86</v>
      </c>
      <c r="AQ112" s="768">
        <v>1.85</v>
      </c>
      <c r="AR112" s="768">
        <v>1.98</v>
      </c>
      <c r="AS112" s="768">
        <v>2</v>
      </c>
      <c r="AT112" s="768">
        <v>1.99</v>
      </c>
      <c r="AU112" s="768">
        <v>2</v>
      </c>
      <c r="AV112" s="768">
        <v>2.0099999999999998</v>
      </c>
      <c r="AW112" s="768">
        <v>1.87</v>
      </c>
      <c r="AX112" s="768">
        <v>1.87</v>
      </c>
      <c r="AY112" s="768">
        <v>1.88</v>
      </c>
      <c r="AZ112" s="768">
        <v>1.88</v>
      </c>
      <c r="BA112" s="768">
        <v>1.78</v>
      </c>
      <c r="BB112" s="768">
        <v>2.0299999999999998</v>
      </c>
      <c r="BC112" s="768">
        <v>2.0299999999999998</v>
      </c>
      <c r="BD112" s="768">
        <v>2.0299999999999998</v>
      </c>
      <c r="BE112" s="768">
        <v>2.04</v>
      </c>
      <c r="BF112" s="768">
        <v>1.67</v>
      </c>
      <c r="BG112" s="768">
        <v>1.65</v>
      </c>
      <c r="BH112" s="768">
        <v>1.68</v>
      </c>
      <c r="BI112" s="768">
        <v>1.68</v>
      </c>
      <c r="BJ112" s="768">
        <v>1.68</v>
      </c>
      <c r="BK112" s="768">
        <v>1.72</v>
      </c>
      <c r="BL112" s="768">
        <v>1.72</v>
      </c>
      <c r="BM112" s="768">
        <v>1.72</v>
      </c>
      <c r="BN112" s="768">
        <v>2.0499999999999998</v>
      </c>
      <c r="BO112" s="768">
        <v>2.0499999999999998</v>
      </c>
      <c r="BP112" s="768">
        <v>2.0499999999999998</v>
      </c>
      <c r="BQ112" s="768">
        <v>2.06</v>
      </c>
      <c r="BR112" s="768">
        <v>1.95</v>
      </c>
      <c r="BS112" s="768">
        <v>1.96</v>
      </c>
      <c r="BT112" s="768">
        <v>1.93</v>
      </c>
      <c r="BU112" s="768">
        <v>2.1</v>
      </c>
      <c r="BV112" s="768">
        <v>2.1</v>
      </c>
      <c r="BW112" s="768">
        <v>2.1</v>
      </c>
      <c r="BX112" s="768">
        <v>2.12</v>
      </c>
      <c r="BY112" s="768">
        <v>2.1</v>
      </c>
      <c r="BZ112" s="768">
        <v>2.1</v>
      </c>
      <c r="CA112" s="768">
        <v>0.28999999999999998</v>
      </c>
      <c r="CB112" s="768">
        <v>0.3</v>
      </c>
      <c r="CC112" s="768">
        <v>0.08</v>
      </c>
      <c r="CD112" s="768">
        <v>1.29</v>
      </c>
      <c r="CE112" s="768">
        <v>1.29</v>
      </c>
      <c r="CF112" s="768">
        <v>1.29</v>
      </c>
      <c r="CG112" s="768">
        <v>1.3</v>
      </c>
      <c r="CH112" s="768">
        <v>2.27</v>
      </c>
      <c r="CI112" s="768">
        <v>2.27</v>
      </c>
      <c r="CJ112" s="768">
        <v>2.2799999999999998</v>
      </c>
      <c r="CK112" s="768">
        <v>2.2799999999999998</v>
      </c>
      <c r="CL112" s="768">
        <v>2.29</v>
      </c>
      <c r="CM112" s="768">
        <v>2.29</v>
      </c>
      <c r="CN112" s="768">
        <v>2.29</v>
      </c>
      <c r="CO112" s="768">
        <v>2.2999999999999998</v>
      </c>
      <c r="CP112" s="768">
        <v>1.86</v>
      </c>
      <c r="CQ112" s="768">
        <v>1.85</v>
      </c>
      <c r="CR112" s="768">
        <v>1.98</v>
      </c>
      <c r="CS112" s="768">
        <v>2</v>
      </c>
      <c r="CT112" s="768">
        <v>1.99</v>
      </c>
      <c r="CU112" s="768">
        <v>2</v>
      </c>
      <c r="CV112" s="768">
        <v>2.0099999999999998</v>
      </c>
      <c r="CW112" s="768">
        <v>1.87</v>
      </c>
      <c r="CX112" s="768">
        <v>1.87</v>
      </c>
      <c r="CY112" s="768">
        <v>1.88</v>
      </c>
      <c r="CZ112" s="768">
        <v>1.88</v>
      </c>
      <c r="DA112" s="768">
        <v>1.89</v>
      </c>
      <c r="DB112" s="768">
        <v>1.74</v>
      </c>
      <c r="DC112" s="768">
        <v>1.74</v>
      </c>
      <c r="DD112" s="768">
        <v>1.75</v>
      </c>
      <c r="DE112" s="768">
        <v>1.75</v>
      </c>
      <c r="DF112" s="768">
        <v>1.57</v>
      </c>
      <c r="DG112" s="768">
        <v>1.57</v>
      </c>
      <c r="DH112" s="768">
        <v>1.57</v>
      </c>
      <c r="DI112" s="768">
        <v>1.57</v>
      </c>
      <c r="DJ112" s="768">
        <v>1.53</v>
      </c>
      <c r="DK112" s="768">
        <v>1.53</v>
      </c>
      <c r="DL112" s="768">
        <v>1.53</v>
      </c>
      <c r="DM112" s="768">
        <v>1.54</v>
      </c>
      <c r="DN112" s="768">
        <v>1.59</v>
      </c>
      <c r="DO112" s="768">
        <v>1.6</v>
      </c>
      <c r="DP112" s="768">
        <v>1.61</v>
      </c>
      <c r="DQ112" s="768">
        <v>1.69</v>
      </c>
      <c r="DR112" s="768">
        <v>1.97</v>
      </c>
      <c r="DS112" s="768">
        <v>1.99</v>
      </c>
      <c r="DT112" s="768">
        <v>2</v>
      </c>
      <c r="DU112" s="768">
        <v>2.15</v>
      </c>
      <c r="DV112" s="768">
        <v>2.15</v>
      </c>
      <c r="DW112" s="768">
        <v>2.15</v>
      </c>
      <c r="DX112" s="768">
        <v>2.15</v>
      </c>
      <c r="DY112" s="768">
        <v>2.08</v>
      </c>
      <c r="DZ112" s="768">
        <v>2.08</v>
      </c>
      <c r="EA112" s="768">
        <v>0.48</v>
      </c>
      <c r="EB112" s="768">
        <v>0.48</v>
      </c>
      <c r="EC112" s="768">
        <v>0</v>
      </c>
      <c r="ED112" s="768">
        <v>1.2</v>
      </c>
      <c r="EE112" s="768">
        <v>1.2</v>
      </c>
      <c r="EF112" s="768">
        <v>1.2</v>
      </c>
      <c r="EG112" s="768">
        <v>1.21</v>
      </c>
      <c r="EH112" s="768">
        <v>2.23</v>
      </c>
      <c r="EI112" s="768">
        <v>2.23</v>
      </c>
      <c r="EJ112" s="768">
        <v>2.23</v>
      </c>
      <c r="EK112" s="768">
        <v>2.23</v>
      </c>
      <c r="EL112" s="768">
        <v>2.2400000000000002</v>
      </c>
      <c r="EM112" s="768">
        <v>2.2400000000000002</v>
      </c>
      <c r="EN112" s="768">
        <v>2.25</v>
      </c>
      <c r="EO112" s="768">
        <v>2.25</v>
      </c>
      <c r="EP112" s="768">
        <v>1.68</v>
      </c>
      <c r="EQ112" s="768">
        <v>1.68</v>
      </c>
      <c r="ER112" s="768">
        <v>1.75</v>
      </c>
      <c r="ES112" s="768">
        <v>1.76</v>
      </c>
      <c r="ET112" s="768">
        <v>1.77</v>
      </c>
      <c r="EU112" s="768">
        <v>1.77</v>
      </c>
      <c r="EV112" s="768">
        <v>1.78</v>
      </c>
      <c r="EW112" s="768">
        <v>1.57</v>
      </c>
      <c r="EX112" s="768">
        <v>1.57</v>
      </c>
      <c r="EY112" s="768">
        <v>1.58</v>
      </c>
      <c r="EZ112" s="768">
        <v>1.58</v>
      </c>
      <c r="FA112" s="768">
        <v>1.58</v>
      </c>
      <c r="FB112" s="768">
        <v>1.49</v>
      </c>
      <c r="FC112" s="768">
        <v>1.5</v>
      </c>
      <c r="FD112" s="768">
        <v>1.5</v>
      </c>
      <c r="FE112" s="768">
        <v>1.5</v>
      </c>
      <c r="FF112" s="768">
        <v>1.1599999999999999</v>
      </c>
      <c r="FG112" s="768">
        <v>1.1599999999999999</v>
      </c>
      <c r="FH112" s="768">
        <v>1.1599999999999999</v>
      </c>
      <c r="FI112" s="768">
        <v>1.1599999999999999</v>
      </c>
      <c r="FJ112" s="768">
        <v>1.1399999999999999</v>
      </c>
      <c r="FK112" s="768">
        <v>1.1399999999999999</v>
      </c>
      <c r="FL112" s="768">
        <v>1.1499999999999999</v>
      </c>
      <c r="FM112" s="768">
        <v>1.1499999999999999</v>
      </c>
      <c r="FN112" s="768">
        <v>1.58</v>
      </c>
      <c r="FO112" s="768">
        <v>1.59</v>
      </c>
      <c r="FP112" s="768">
        <v>1.61</v>
      </c>
      <c r="FQ112" s="768">
        <v>1.63</v>
      </c>
      <c r="FR112" s="768">
        <v>2.08</v>
      </c>
      <c r="FS112" s="768">
        <v>2.08</v>
      </c>
      <c r="FT112" s="768">
        <v>2.08</v>
      </c>
      <c r="FU112" s="768">
        <v>2.13</v>
      </c>
      <c r="FV112" s="768">
        <v>2.13</v>
      </c>
      <c r="FW112" s="768">
        <v>2.13</v>
      </c>
      <c r="FX112" s="768">
        <v>2.13</v>
      </c>
      <c r="FY112" s="768">
        <v>2.16</v>
      </c>
      <c r="FZ112" s="768">
        <v>2.16</v>
      </c>
      <c r="GA112" s="768">
        <v>0.39</v>
      </c>
      <c r="GB112" s="768">
        <v>0.39</v>
      </c>
      <c r="GC112" s="768">
        <v>0.4</v>
      </c>
      <c r="GD112" s="768">
        <v>2.13</v>
      </c>
      <c r="GE112" s="768">
        <v>2.21</v>
      </c>
      <c r="GF112" s="768">
        <v>1.38</v>
      </c>
      <c r="GG112" s="768">
        <v>1.38</v>
      </c>
      <c r="GH112" s="768">
        <v>2.0499999999999998</v>
      </c>
      <c r="GI112" s="768">
        <v>2.0499999999999998</v>
      </c>
      <c r="GJ112" s="768">
        <v>2.0499999999999998</v>
      </c>
      <c r="GK112" s="768">
        <v>2.0499999999999998</v>
      </c>
      <c r="GL112" s="768">
        <v>2.0499999999999998</v>
      </c>
      <c r="GM112" s="768">
        <v>2.06</v>
      </c>
      <c r="GN112" s="768">
        <v>2.06</v>
      </c>
      <c r="GO112" s="768">
        <v>2.06</v>
      </c>
      <c r="GP112" s="768">
        <v>1.73</v>
      </c>
      <c r="GQ112" s="768">
        <v>1.73</v>
      </c>
      <c r="GR112" s="768">
        <v>1.91</v>
      </c>
      <c r="GS112" s="768">
        <v>1.92</v>
      </c>
      <c r="GT112" s="768">
        <v>1.93</v>
      </c>
      <c r="GU112" s="768">
        <v>1.94</v>
      </c>
      <c r="GV112" s="768">
        <v>1.94</v>
      </c>
      <c r="GW112" s="768">
        <v>1.57</v>
      </c>
      <c r="GX112" s="768">
        <v>1.58</v>
      </c>
      <c r="GY112" s="768">
        <v>1.58</v>
      </c>
      <c r="GZ112" s="768">
        <v>1.59</v>
      </c>
      <c r="HA112" s="768">
        <v>1.59</v>
      </c>
      <c r="HB112" s="768">
        <v>1.49</v>
      </c>
      <c r="HC112" s="768">
        <v>1.49</v>
      </c>
      <c r="HD112" s="768">
        <v>1.5</v>
      </c>
      <c r="HE112" s="768">
        <v>1.5</v>
      </c>
      <c r="HF112" s="768">
        <v>1.1599999999999999</v>
      </c>
      <c r="HG112" s="768">
        <v>1.1599999999999999</v>
      </c>
      <c r="HH112" s="768">
        <v>1.1599999999999999</v>
      </c>
      <c r="HI112" s="768">
        <v>1.1599999999999999</v>
      </c>
      <c r="HJ112" s="768">
        <v>1.1399999999999999</v>
      </c>
      <c r="HK112" s="768">
        <v>1.1499999999999999</v>
      </c>
      <c r="HL112" s="768">
        <v>1.1499999999999999</v>
      </c>
      <c r="HM112" s="768">
        <v>1.1499999999999999</v>
      </c>
      <c r="HN112" s="768">
        <v>1.59</v>
      </c>
      <c r="HO112" s="768">
        <v>1.61</v>
      </c>
      <c r="HP112" s="768">
        <v>1.61</v>
      </c>
      <c r="HQ112" s="768">
        <v>1.63</v>
      </c>
      <c r="HR112" s="768">
        <v>2.09</v>
      </c>
      <c r="HS112" s="768">
        <v>2.09</v>
      </c>
      <c r="HT112" s="768">
        <v>2.09</v>
      </c>
      <c r="HU112" s="768">
        <v>2.14</v>
      </c>
      <c r="HV112" s="768">
        <v>2.14</v>
      </c>
      <c r="HW112" s="768">
        <v>2.14</v>
      </c>
      <c r="HX112" s="768">
        <v>2.14</v>
      </c>
      <c r="HY112" s="768">
        <v>2.16</v>
      </c>
      <c r="HZ112" s="768">
        <v>2.16</v>
      </c>
      <c r="IA112" s="768">
        <v>0.39</v>
      </c>
      <c r="IB112" s="768">
        <v>0.39</v>
      </c>
      <c r="IC112" s="768">
        <v>0.39</v>
      </c>
      <c r="ID112" s="768">
        <v>2.13</v>
      </c>
      <c r="IE112" s="768">
        <v>2.21</v>
      </c>
      <c r="IF112" s="768">
        <v>1.38</v>
      </c>
      <c r="IG112" s="768">
        <v>1.38</v>
      </c>
      <c r="IH112" s="768">
        <v>2.0499999999999998</v>
      </c>
      <c r="II112" s="768">
        <v>2.0499999999999998</v>
      </c>
      <c r="IJ112" s="768">
        <v>2.0499999999999998</v>
      </c>
      <c r="IK112" s="768">
        <v>2.0499999999999998</v>
      </c>
      <c r="IL112" s="768">
        <v>2.0499999999999998</v>
      </c>
      <c r="IM112" s="768">
        <v>2.06</v>
      </c>
      <c r="IN112" s="768">
        <v>2.06</v>
      </c>
      <c r="IO112" s="768">
        <v>2.06</v>
      </c>
      <c r="IP112" s="768">
        <v>1.73</v>
      </c>
      <c r="IQ112" s="768">
        <v>1.73</v>
      </c>
      <c r="IR112" s="768">
        <v>1.91</v>
      </c>
      <c r="IS112" s="768">
        <v>1.93</v>
      </c>
      <c r="IT112" s="768">
        <v>1.93</v>
      </c>
      <c r="IU112" s="768">
        <v>1.94</v>
      </c>
      <c r="IV112" s="768">
        <v>1.95</v>
      </c>
      <c r="IW112" s="768">
        <v>1.58</v>
      </c>
      <c r="IX112" s="768">
        <v>1.58</v>
      </c>
      <c r="IY112" s="768">
        <v>1.59</v>
      </c>
      <c r="IZ112" s="768">
        <v>1.59</v>
      </c>
      <c r="JA112" s="768">
        <v>1.6</v>
      </c>
      <c r="JB112" s="768">
        <v>1.49</v>
      </c>
      <c r="JC112" s="768">
        <v>1.5</v>
      </c>
      <c r="JD112" s="768">
        <v>1.5</v>
      </c>
      <c r="JE112" s="768">
        <v>1.5</v>
      </c>
      <c r="JF112" s="768">
        <v>1.1599999999999999</v>
      </c>
      <c r="JG112" s="768">
        <v>1.1599999999999999</v>
      </c>
      <c r="JH112" s="768">
        <v>1.1599999999999999</v>
      </c>
      <c r="JI112" s="768">
        <v>1.1599999999999999</v>
      </c>
      <c r="JJ112" s="768">
        <v>1.1399999999999999</v>
      </c>
      <c r="JK112" s="768">
        <v>1.1499999999999999</v>
      </c>
      <c r="JL112" s="768">
        <v>1.1499999999999999</v>
      </c>
      <c r="JM112" s="768">
        <v>1.1499999999999999</v>
      </c>
      <c r="JN112" s="768">
        <v>1.59</v>
      </c>
      <c r="JO112" s="768">
        <v>1.59</v>
      </c>
      <c r="JP112" s="768">
        <v>1.61</v>
      </c>
      <c r="JQ112" s="768">
        <v>1.63</v>
      </c>
      <c r="JR112" s="768">
        <v>2.09</v>
      </c>
      <c r="JS112" s="768">
        <v>2.09</v>
      </c>
      <c r="JT112" s="768">
        <v>2.09</v>
      </c>
      <c r="JU112" s="768">
        <v>2.14</v>
      </c>
      <c r="JV112" s="768">
        <v>2.14</v>
      </c>
      <c r="JW112" s="768">
        <v>2.14</v>
      </c>
      <c r="JX112" s="768">
        <v>2.14</v>
      </c>
      <c r="JY112" s="768">
        <v>2.16</v>
      </c>
      <c r="JZ112" s="768">
        <v>2.16</v>
      </c>
      <c r="KA112" s="768">
        <v>0.39</v>
      </c>
      <c r="KB112" s="768">
        <v>0.39</v>
      </c>
      <c r="KC112" s="768">
        <v>0.39</v>
      </c>
      <c r="KD112" s="768">
        <v>2.13</v>
      </c>
      <c r="KE112" s="768">
        <v>2.1800000000000002</v>
      </c>
      <c r="KF112" s="768">
        <v>1.38</v>
      </c>
      <c r="KG112" s="768">
        <v>1.38</v>
      </c>
      <c r="KH112" s="768">
        <v>2.0499999999999998</v>
      </c>
      <c r="KI112" s="768">
        <v>2.0499999999999998</v>
      </c>
      <c r="KJ112" s="768">
        <v>2.0499999999999998</v>
      </c>
      <c r="KK112" s="768">
        <v>2.0499999999999998</v>
      </c>
      <c r="KL112" s="768">
        <v>2.0499999999999998</v>
      </c>
      <c r="KM112" s="768">
        <v>2.06</v>
      </c>
      <c r="KN112" s="768">
        <v>2.06</v>
      </c>
      <c r="KO112" s="768">
        <v>2.06</v>
      </c>
      <c r="KP112" s="768">
        <v>1.73</v>
      </c>
      <c r="KQ112" s="768">
        <v>1.74</v>
      </c>
      <c r="KR112" s="768">
        <v>1.89</v>
      </c>
      <c r="KS112" s="768">
        <v>1.91</v>
      </c>
      <c r="KT112" s="768">
        <v>1.91</v>
      </c>
      <c r="KU112" s="768">
        <v>1.92</v>
      </c>
      <c r="KV112" s="768">
        <v>1.93</v>
      </c>
      <c r="KW112" s="768">
        <v>1.57</v>
      </c>
      <c r="KX112" s="768">
        <v>1.57</v>
      </c>
      <c r="KY112" s="768">
        <v>1.58</v>
      </c>
      <c r="KZ112" s="768">
        <v>1.58</v>
      </c>
      <c r="LA112" s="768">
        <v>1.59</v>
      </c>
      <c r="LB112" s="768">
        <v>1.49</v>
      </c>
      <c r="LC112" s="768">
        <v>1.49</v>
      </c>
      <c r="LD112" s="768">
        <v>1.49</v>
      </c>
      <c r="LE112" s="768">
        <v>1.49</v>
      </c>
      <c r="LF112" s="768">
        <v>1.1499999999999999</v>
      </c>
      <c r="LG112" s="768">
        <v>1.1499999999999999</v>
      </c>
      <c r="LH112" s="768">
        <v>1.1599999999999999</v>
      </c>
      <c r="LI112" s="768">
        <v>1.1599999999999999</v>
      </c>
      <c r="LJ112" s="768">
        <v>1.1299999999999999</v>
      </c>
      <c r="LK112" s="768">
        <v>1.1399999999999999</v>
      </c>
      <c r="LL112" s="768">
        <v>1.1399999999999999</v>
      </c>
      <c r="LM112" s="768">
        <v>1.1499999999999999</v>
      </c>
      <c r="LN112" s="768">
        <v>1.57</v>
      </c>
      <c r="LO112" s="768">
        <v>1.59</v>
      </c>
      <c r="LP112" s="768">
        <v>1.59</v>
      </c>
      <c r="LQ112" s="768">
        <v>1.61</v>
      </c>
      <c r="LR112" s="768">
        <v>2.04</v>
      </c>
      <c r="LS112" s="768">
        <v>2.04</v>
      </c>
      <c r="LT112" s="768">
        <v>2.0499999999999998</v>
      </c>
      <c r="LU112" s="768">
        <v>2.11</v>
      </c>
      <c r="LV112" s="768">
        <v>2.11</v>
      </c>
      <c r="LW112" s="768">
        <v>2.11</v>
      </c>
      <c r="LX112" s="768">
        <v>2.11</v>
      </c>
      <c r="LY112" s="768">
        <v>2.14</v>
      </c>
      <c r="LZ112" s="768">
        <v>2.14</v>
      </c>
      <c r="MA112" s="768">
        <v>0.35</v>
      </c>
      <c r="MB112" s="768">
        <v>0.35</v>
      </c>
      <c r="MC112" s="768">
        <v>0.35</v>
      </c>
      <c r="MD112" s="768">
        <v>2.08</v>
      </c>
      <c r="ME112" s="768">
        <v>2.14</v>
      </c>
      <c r="MF112" s="768">
        <v>1.38</v>
      </c>
      <c r="MG112" s="768">
        <v>1.38</v>
      </c>
      <c r="MH112" s="768">
        <v>2.0499999999999998</v>
      </c>
      <c r="MI112" s="768">
        <v>2.0499999999999998</v>
      </c>
      <c r="MJ112" s="768">
        <v>2.0499999999999998</v>
      </c>
      <c r="MK112" s="768">
        <v>2.0499999999999998</v>
      </c>
      <c r="ML112" s="768">
        <v>2.0499999999999998</v>
      </c>
      <c r="MM112" s="768">
        <v>2.06</v>
      </c>
      <c r="MN112" s="768">
        <v>2.06</v>
      </c>
      <c r="MO112" s="768">
        <v>2.06</v>
      </c>
      <c r="MP112" s="768">
        <v>1.66</v>
      </c>
      <c r="MQ112" s="768">
        <v>1.66</v>
      </c>
      <c r="MR112" s="768">
        <v>1.92</v>
      </c>
      <c r="MS112" s="768">
        <v>1.93</v>
      </c>
      <c r="MT112" s="768">
        <v>1.94</v>
      </c>
      <c r="MU112" s="768">
        <v>1.95</v>
      </c>
      <c r="MV112" s="768">
        <v>1.96</v>
      </c>
      <c r="MW112" s="768">
        <v>1.58</v>
      </c>
      <c r="MX112" s="768">
        <v>1.59</v>
      </c>
      <c r="MY112" s="768">
        <v>1.59</v>
      </c>
      <c r="MZ112" s="768">
        <v>1.6</v>
      </c>
      <c r="NA112" s="768">
        <v>1.6</v>
      </c>
      <c r="NB112" s="768">
        <v>1.49</v>
      </c>
      <c r="NC112" s="768">
        <v>1.5</v>
      </c>
      <c r="ND112" s="768">
        <v>1.5</v>
      </c>
      <c r="NE112" s="768">
        <v>1.51</v>
      </c>
      <c r="NF112" s="768">
        <v>1.1599999999999999</v>
      </c>
      <c r="NG112" s="768">
        <v>1.1599999999999999</v>
      </c>
      <c r="NH112" s="768">
        <v>1.1599999999999999</v>
      </c>
      <c r="NI112" s="768">
        <v>1.1599999999999999</v>
      </c>
      <c r="NJ112" s="768">
        <v>1.1399999999999999</v>
      </c>
      <c r="NK112" s="768">
        <v>1.1499999999999999</v>
      </c>
      <c r="NL112" s="768">
        <v>1.1499999999999999</v>
      </c>
      <c r="NM112" s="768">
        <v>1.1499999999999999</v>
      </c>
      <c r="NN112" s="768">
        <v>1.57</v>
      </c>
      <c r="NO112" s="768">
        <v>1.59</v>
      </c>
      <c r="NP112" s="768">
        <v>1.59</v>
      </c>
      <c r="NQ112" s="768">
        <v>1.61</v>
      </c>
      <c r="NR112" s="768">
        <v>2.04</v>
      </c>
      <c r="NS112" s="768">
        <v>2.04</v>
      </c>
      <c r="NT112" s="768">
        <v>2.0499999999999998</v>
      </c>
      <c r="NU112" s="768">
        <v>2.11</v>
      </c>
      <c r="NV112" s="768">
        <v>2.11</v>
      </c>
      <c r="NW112" s="768">
        <v>2.11</v>
      </c>
      <c r="NX112" s="768">
        <v>2.11</v>
      </c>
      <c r="NY112" s="768">
        <v>2.14</v>
      </c>
      <c r="NZ112" s="768">
        <v>2.14</v>
      </c>
      <c r="OA112" s="768">
        <v>0.35</v>
      </c>
      <c r="OB112" s="768">
        <v>0.35</v>
      </c>
      <c r="OC112" s="768">
        <v>0.35</v>
      </c>
      <c r="OD112" s="768">
        <v>2.08</v>
      </c>
      <c r="OE112" s="768">
        <v>2.14</v>
      </c>
      <c r="OF112" s="768">
        <v>1.38</v>
      </c>
      <c r="OG112" s="768">
        <v>1.38</v>
      </c>
      <c r="OH112" s="768">
        <v>2.0499999999999998</v>
      </c>
      <c r="OI112" s="768">
        <v>2.0499999999999998</v>
      </c>
      <c r="OJ112" s="768">
        <v>2.0499999999999998</v>
      </c>
      <c r="OK112" s="768">
        <v>2.0499999999999998</v>
      </c>
      <c r="OL112" s="768">
        <v>2.0499999999999998</v>
      </c>
      <c r="OM112" s="768">
        <v>2.06</v>
      </c>
      <c r="ON112" s="768">
        <v>2.06</v>
      </c>
      <c r="OO112" s="768">
        <v>2.06</v>
      </c>
      <c r="OP112" s="768">
        <v>1.66</v>
      </c>
      <c r="OQ112" s="768">
        <v>1.66</v>
      </c>
      <c r="OR112" s="768">
        <v>1.92</v>
      </c>
      <c r="OS112" s="768">
        <v>1.93</v>
      </c>
      <c r="OT112" s="768">
        <v>1.94</v>
      </c>
      <c r="OU112" s="768">
        <v>1.95</v>
      </c>
      <c r="OV112" s="768">
        <v>1.96</v>
      </c>
      <c r="OW112" s="768">
        <v>1.58</v>
      </c>
      <c r="OX112" s="768">
        <v>1.59</v>
      </c>
      <c r="OY112" s="768">
        <v>1.59</v>
      </c>
      <c r="OZ112" s="768">
        <v>1.6</v>
      </c>
      <c r="PA112" s="768">
        <v>1.6</v>
      </c>
      <c r="PB112" s="768">
        <v>1.49</v>
      </c>
      <c r="PC112" s="768">
        <v>1.5</v>
      </c>
      <c r="PD112" s="768">
        <v>1.5</v>
      </c>
      <c r="PE112" s="768">
        <v>1.51</v>
      </c>
      <c r="PF112" s="768">
        <v>1.1599999999999999</v>
      </c>
      <c r="PG112" s="768">
        <v>1.1599999999999999</v>
      </c>
      <c r="PH112" s="768">
        <v>1.1599999999999999</v>
      </c>
      <c r="PI112" s="768">
        <v>1.1599999999999999</v>
      </c>
      <c r="PJ112" s="768">
        <v>1.1399999999999999</v>
      </c>
      <c r="PK112" s="768">
        <v>1.1499999999999999</v>
      </c>
      <c r="PL112" s="768">
        <v>1.1499999999999999</v>
      </c>
      <c r="PM112" s="768">
        <v>1.1499999999999999</v>
      </c>
      <c r="PN112" s="768">
        <v>1.57</v>
      </c>
      <c r="PO112" s="768">
        <v>1.59</v>
      </c>
      <c r="PP112" s="768">
        <v>1.59</v>
      </c>
      <c r="PQ112" s="768">
        <v>1.61</v>
      </c>
      <c r="PR112" s="768">
        <v>2.04</v>
      </c>
      <c r="PS112" s="768">
        <v>2.04</v>
      </c>
      <c r="PT112" s="768">
        <v>2.0499999999999998</v>
      </c>
      <c r="PU112" s="768">
        <v>2.11</v>
      </c>
      <c r="PV112" s="768">
        <v>2.11</v>
      </c>
      <c r="PW112" s="768">
        <v>2.11</v>
      </c>
      <c r="PX112" s="768">
        <v>2.11</v>
      </c>
      <c r="PY112" s="768">
        <v>2.14</v>
      </c>
      <c r="PZ112" s="768">
        <v>2.14</v>
      </c>
      <c r="QA112" s="768">
        <v>0.35</v>
      </c>
      <c r="QB112" s="768">
        <v>0.35</v>
      </c>
      <c r="QC112" s="768">
        <v>0.35</v>
      </c>
      <c r="QD112" s="768">
        <v>2.08</v>
      </c>
      <c r="QE112" s="768">
        <v>2.14</v>
      </c>
      <c r="QF112" s="768">
        <v>1.38</v>
      </c>
      <c r="QG112" s="768">
        <v>1.38</v>
      </c>
      <c r="QH112" s="768">
        <v>2.0499999999999998</v>
      </c>
      <c r="QI112" s="768">
        <v>2.0499999999999998</v>
      </c>
      <c r="QJ112" s="768">
        <v>2.0499999999999998</v>
      </c>
      <c r="QK112" s="768">
        <v>2.0499999999999998</v>
      </c>
      <c r="QL112" s="768">
        <v>2.0499999999999998</v>
      </c>
      <c r="QM112" s="768">
        <v>2.06</v>
      </c>
      <c r="QN112" s="768">
        <v>2.06</v>
      </c>
      <c r="QO112" s="768">
        <v>2.06</v>
      </c>
      <c r="QP112" s="768">
        <v>1.66</v>
      </c>
      <c r="QQ112" s="768">
        <v>1.66</v>
      </c>
      <c r="QR112" s="768">
        <v>1.92</v>
      </c>
      <c r="QS112" s="768">
        <v>1.93</v>
      </c>
      <c r="QT112" s="768">
        <v>1.94</v>
      </c>
      <c r="QU112" s="768">
        <v>1.95</v>
      </c>
      <c r="QV112" s="768">
        <v>1.96</v>
      </c>
      <c r="QW112" s="768">
        <v>1.58</v>
      </c>
      <c r="QX112" s="768">
        <v>1.59</v>
      </c>
      <c r="QY112" s="768">
        <v>1.59</v>
      </c>
      <c r="QZ112" s="768">
        <v>1.6</v>
      </c>
      <c r="RA112" s="768">
        <v>1.6</v>
      </c>
      <c r="RB112" s="768">
        <v>1.49</v>
      </c>
      <c r="RC112" s="768">
        <v>1.5</v>
      </c>
      <c r="RD112" s="768">
        <v>1.5</v>
      </c>
      <c r="RE112" s="768">
        <v>1.51</v>
      </c>
      <c r="RF112" s="768">
        <v>1.1599999999999999</v>
      </c>
      <c r="RG112" s="768">
        <v>1.1599999999999999</v>
      </c>
      <c r="RH112" s="768">
        <v>1.1599999999999999</v>
      </c>
      <c r="RI112" s="768">
        <v>1.1599999999999999</v>
      </c>
      <c r="RJ112" s="768">
        <v>1.1399999999999999</v>
      </c>
      <c r="RK112" s="768">
        <v>1.1499999999999999</v>
      </c>
      <c r="RL112" s="768">
        <v>1.1499999999999999</v>
      </c>
      <c r="RM112" s="768">
        <v>1.1499999999999999</v>
      </c>
      <c r="RN112" s="768">
        <v>1.57</v>
      </c>
      <c r="RO112" s="768">
        <v>1.59</v>
      </c>
      <c r="RP112" s="768">
        <v>1.59</v>
      </c>
      <c r="RQ112" s="768">
        <v>1.61</v>
      </c>
      <c r="RR112" s="768">
        <v>2.04</v>
      </c>
      <c r="RS112" s="768">
        <v>2.04</v>
      </c>
      <c r="RT112" s="768">
        <v>2.0499999999999998</v>
      </c>
      <c r="RU112" s="768">
        <v>2.11</v>
      </c>
      <c r="RV112" s="768">
        <v>2.11</v>
      </c>
      <c r="RW112" s="768">
        <v>2.11</v>
      </c>
      <c r="RX112" s="768">
        <v>2.11</v>
      </c>
      <c r="RY112" s="768">
        <v>2.14</v>
      </c>
      <c r="RZ112" s="768">
        <v>2.14</v>
      </c>
      <c r="SA112" s="768">
        <v>0.35</v>
      </c>
      <c r="SB112" s="768">
        <v>0.35</v>
      </c>
      <c r="SC112" s="768">
        <v>0.35</v>
      </c>
      <c r="SD112" s="768">
        <v>2.08</v>
      </c>
      <c r="SE112" s="768">
        <v>2.14</v>
      </c>
      <c r="SF112" s="768">
        <v>1.38</v>
      </c>
      <c r="SG112" s="768">
        <v>1.38</v>
      </c>
      <c r="SH112" s="768">
        <v>2.0499999999999998</v>
      </c>
      <c r="SI112" s="769">
        <v>2.0499999999999998</v>
      </c>
      <c r="SJ112" s="460">
        <f t="shared" si="50"/>
        <v>2.0499999999999998</v>
      </c>
      <c r="SK112" s="441"/>
      <c r="SL112" s="429"/>
      <c r="SM112" s="429"/>
      <c r="SN112" s="429"/>
    </row>
    <row r="113" spans="1:508" hidden="1" outlineLevel="3" x14ac:dyDescent="0.3">
      <c r="A113" s="429"/>
      <c r="B113" s="438"/>
      <c r="C113" s="647">
        <f t="shared" si="32"/>
        <v>4</v>
      </c>
      <c r="D113" s="460"/>
      <c r="E113" s="518"/>
      <c r="F113" s="518"/>
      <c r="G113" s="460"/>
      <c r="H113" s="668"/>
      <c r="I113" s="669" t="s">
        <v>234</v>
      </c>
      <c r="J113" s="670"/>
      <c r="K113" s="770">
        <v>2.38</v>
      </c>
      <c r="L113" s="771">
        <v>2.39</v>
      </c>
      <c r="M113" s="771">
        <v>2.39</v>
      </c>
      <c r="N113" s="771">
        <v>2.39</v>
      </c>
      <c r="O113" s="771">
        <v>2.38</v>
      </c>
      <c r="P113" s="771">
        <v>2.38</v>
      </c>
      <c r="Q113" s="771">
        <v>2.39</v>
      </c>
      <c r="R113" s="771">
        <v>2.33</v>
      </c>
      <c r="S113" s="771">
        <v>2.33</v>
      </c>
      <c r="T113" s="771">
        <v>2.3199999999999998</v>
      </c>
      <c r="U113" s="771">
        <v>2.4</v>
      </c>
      <c r="V113" s="771">
        <v>2.41</v>
      </c>
      <c r="W113" s="771">
        <v>2.41</v>
      </c>
      <c r="X113" s="771">
        <v>2.42</v>
      </c>
      <c r="Y113" s="771">
        <v>2.33</v>
      </c>
      <c r="Z113" s="771">
        <v>2.33</v>
      </c>
      <c r="AA113" s="771">
        <v>1.06</v>
      </c>
      <c r="AB113" s="771">
        <v>1.08</v>
      </c>
      <c r="AC113" s="771">
        <v>0.28000000000000003</v>
      </c>
      <c r="AD113" s="771">
        <v>1.95</v>
      </c>
      <c r="AE113" s="771">
        <v>1.96</v>
      </c>
      <c r="AF113" s="771">
        <v>1.97</v>
      </c>
      <c r="AG113" s="771">
        <v>1.98</v>
      </c>
      <c r="AH113" s="771">
        <v>2.4500000000000002</v>
      </c>
      <c r="AI113" s="771">
        <v>2.46</v>
      </c>
      <c r="AJ113" s="771">
        <v>2.4700000000000002</v>
      </c>
      <c r="AK113" s="771">
        <v>2.4700000000000002</v>
      </c>
      <c r="AL113" s="771">
        <v>2.4700000000000002</v>
      </c>
      <c r="AM113" s="771">
        <v>2.4700000000000002</v>
      </c>
      <c r="AN113" s="771">
        <v>2.48</v>
      </c>
      <c r="AO113" s="771">
        <v>2.4900000000000002</v>
      </c>
      <c r="AP113" s="771">
        <v>2.19</v>
      </c>
      <c r="AQ113" s="771">
        <v>2.19</v>
      </c>
      <c r="AR113" s="771">
        <v>2.19</v>
      </c>
      <c r="AS113" s="771">
        <v>2.19</v>
      </c>
      <c r="AT113" s="771">
        <v>2.19</v>
      </c>
      <c r="AU113" s="771">
        <v>2.19</v>
      </c>
      <c r="AV113" s="771">
        <v>2.19</v>
      </c>
      <c r="AW113" s="771">
        <v>2.08</v>
      </c>
      <c r="AX113" s="771">
        <v>2.09</v>
      </c>
      <c r="AY113" s="771">
        <v>2.09</v>
      </c>
      <c r="AZ113" s="771">
        <v>2.09</v>
      </c>
      <c r="BA113" s="771">
        <v>2.02</v>
      </c>
      <c r="BB113" s="771">
        <v>2.74</v>
      </c>
      <c r="BC113" s="771">
        <v>2.74</v>
      </c>
      <c r="BD113" s="771">
        <v>2.73</v>
      </c>
      <c r="BE113" s="771">
        <v>2.75</v>
      </c>
      <c r="BF113" s="771">
        <v>2.36</v>
      </c>
      <c r="BG113" s="771">
        <v>2.35</v>
      </c>
      <c r="BH113" s="771">
        <v>2.37</v>
      </c>
      <c r="BI113" s="771">
        <v>2.37</v>
      </c>
      <c r="BJ113" s="771">
        <v>2.37</v>
      </c>
      <c r="BK113" s="771">
        <v>2.38</v>
      </c>
      <c r="BL113" s="771">
        <v>2.39</v>
      </c>
      <c r="BM113" s="771">
        <v>2.39</v>
      </c>
      <c r="BN113" s="771">
        <v>2.39</v>
      </c>
      <c r="BO113" s="771">
        <v>2.38</v>
      </c>
      <c r="BP113" s="771">
        <v>2.38</v>
      </c>
      <c r="BQ113" s="771">
        <v>2.39</v>
      </c>
      <c r="BR113" s="771">
        <v>2.33</v>
      </c>
      <c r="BS113" s="771">
        <v>2.33</v>
      </c>
      <c r="BT113" s="771">
        <v>2.3199999999999998</v>
      </c>
      <c r="BU113" s="771">
        <v>2.4</v>
      </c>
      <c r="BV113" s="771">
        <v>2.41</v>
      </c>
      <c r="BW113" s="771">
        <v>2.41</v>
      </c>
      <c r="BX113" s="771">
        <v>2.42</v>
      </c>
      <c r="BY113" s="771">
        <v>2.33</v>
      </c>
      <c r="BZ113" s="771">
        <v>2.33</v>
      </c>
      <c r="CA113" s="771">
        <v>1.06</v>
      </c>
      <c r="CB113" s="771">
        <v>1.08</v>
      </c>
      <c r="CC113" s="771">
        <v>0.28000000000000003</v>
      </c>
      <c r="CD113" s="771">
        <v>1.95</v>
      </c>
      <c r="CE113" s="771">
        <v>1.96</v>
      </c>
      <c r="CF113" s="771">
        <v>1.97</v>
      </c>
      <c r="CG113" s="771">
        <v>1.98</v>
      </c>
      <c r="CH113" s="771">
        <v>2.4500000000000002</v>
      </c>
      <c r="CI113" s="771">
        <v>2.46</v>
      </c>
      <c r="CJ113" s="771">
        <v>2.4700000000000002</v>
      </c>
      <c r="CK113" s="771">
        <v>2.4700000000000002</v>
      </c>
      <c r="CL113" s="771">
        <v>2.4700000000000002</v>
      </c>
      <c r="CM113" s="771">
        <v>2.4700000000000002</v>
      </c>
      <c r="CN113" s="771">
        <v>2.48</v>
      </c>
      <c r="CO113" s="771">
        <v>2.4900000000000002</v>
      </c>
      <c r="CP113" s="771">
        <v>2.19</v>
      </c>
      <c r="CQ113" s="771">
        <v>2.19</v>
      </c>
      <c r="CR113" s="771">
        <v>2.19</v>
      </c>
      <c r="CS113" s="771">
        <v>2.19</v>
      </c>
      <c r="CT113" s="771">
        <v>2.19</v>
      </c>
      <c r="CU113" s="771">
        <v>2.19</v>
      </c>
      <c r="CV113" s="771">
        <v>2.19</v>
      </c>
      <c r="CW113" s="771">
        <v>2.08</v>
      </c>
      <c r="CX113" s="771">
        <v>2.09</v>
      </c>
      <c r="CY113" s="771">
        <v>2.09</v>
      </c>
      <c r="CZ113" s="771">
        <v>2.09</v>
      </c>
      <c r="DA113" s="771">
        <v>2.1</v>
      </c>
      <c r="DB113" s="771">
        <v>2.2000000000000002</v>
      </c>
      <c r="DC113" s="771">
        <v>2.2000000000000002</v>
      </c>
      <c r="DD113" s="771">
        <v>2.2000000000000002</v>
      </c>
      <c r="DE113" s="771">
        <v>2.2000000000000002</v>
      </c>
      <c r="DF113" s="771">
        <v>2.1800000000000002</v>
      </c>
      <c r="DG113" s="771">
        <v>2.1800000000000002</v>
      </c>
      <c r="DH113" s="771">
        <v>2.19</v>
      </c>
      <c r="DI113" s="771">
        <v>2.19</v>
      </c>
      <c r="DJ113" s="771">
        <v>2.17</v>
      </c>
      <c r="DK113" s="771">
        <v>2.1800000000000002</v>
      </c>
      <c r="DL113" s="771">
        <v>2.1800000000000002</v>
      </c>
      <c r="DM113" s="771">
        <v>2.1800000000000002</v>
      </c>
      <c r="DN113" s="771">
        <v>2.08</v>
      </c>
      <c r="DO113" s="771">
        <v>2.08</v>
      </c>
      <c r="DP113" s="771">
        <v>2.09</v>
      </c>
      <c r="DQ113" s="771">
        <v>2.1</v>
      </c>
      <c r="DR113" s="771">
        <v>2.17</v>
      </c>
      <c r="DS113" s="771">
        <v>2.1800000000000002</v>
      </c>
      <c r="DT113" s="771">
        <v>2.19</v>
      </c>
      <c r="DU113" s="771">
        <v>2.3199999999999998</v>
      </c>
      <c r="DV113" s="771">
        <v>2.3199999999999998</v>
      </c>
      <c r="DW113" s="771">
        <v>2.3199999999999998</v>
      </c>
      <c r="DX113" s="771">
        <v>2.33</v>
      </c>
      <c r="DY113" s="771">
        <v>2.25</v>
      </c>
      <c r="DZ113" s="771">
        <v>2.25</v>
      </c>
      <c r="EA113" s="771">
        <v>1.42</v>
      </c>
      <c r="EB113" s="771">
        <v>1.42</v>
      </c>
      <c r="EC113" s="771">
        <v>0.11</v>
      </c>
      <c r="ED113" s="771">
        <v>2.0499999999999998</v>
      </c>
      <c r="EE113" s="771">
        <v>2.0499999999999998</v>
      </c>
      <c r="EF113" s="771">
        <v>2.06</v>
      </c>
      <c r="EG113" s="771">
        <v>2.06</v>
      </c>
      <c r="EH113" s="771">
        <v>2.54</v>
      </c>
      <c r="EI113" s="771">
        <v>2.54</v>
      </c>
      <c r="EJ113" s="771">
        <v>2.54</v>
      </c>
      <c r="EK113" s="771">
        <v>2.5499999999999998</v>
      </c>
      <c r="EL113" s="771">
        <v>2.5499999999999998</v>
      </c>
      <c r="EM113" s="771">
        <v>2.56</v>
      </c>
      <c r="EN113" s="771">
        <v>2.56</v>
      </c>
      <c r="EO113" s="771">
        <v>2.57</v>
      </c>
      <c r="EP113" s="771">
        <v>2.19</v>
      </c>
      <c r="EQ113" s="771">
        <v>2.19</v>
      </c>
      <c r="ER113" s="771">
        <v>2.2599999999999998</v>
      </c>
      <c r="ES113" s="771">
        <v>2.2599999999999998</v>
      </c>
      <c r="ET113" s="771">
        <v>2.27</v>
      </c>
      <c r="EU113" s="771">
        <v>2.2799999999999998</v>
      </c>
      <c r="EV113" s="771">
        <v>2.2799999999999998</v>
      </c>
      <c r="EW113" s="771">
        <v>2.11</v>
      </c>
      <c r="EX113" s="771">
        <v>2.11</v>
      </c>
      <c r="EY113" s="771">
        <v>2.12</v>
      </c>
      <c r="EZ113" s="771">
        <v>2.12</v>
      </c>
      <c r="FA113" s="771">
        <v>2.12</v>
      </c>
      <c r="FB113" s="771">
        <v>2</v>
      </c>
      <c r="FC113" s="771">
        <v>2</v>
      </c>
      <c r="FD113" s="771">
        <v>2</v>
      </c>
      <c r="FE113" s="771">
        <v>2</v>
      </c>
      <c r="FF113" s="771">
        <v>1.94</v>
      </c>
      <c r="FG113" s="771">
        <v>1.95</v>
      </c>
      <c r="FH113" s="771">
        <v>1.95</v>
      </c>
      <c r="FI113" s="771">
        <v>1.95</v>
      </c>
      <c r="FJ113" s="771">
        <v>2</v>
      </c>
      <c r="FK113" s="771">
        <v>2.0099999999999998</v>
      </c>
      <c r="FL113" s="771">
        <v>2.0099999999999998</v>
      </c>
      <c r="FM113" s="771">
        <v>2.0099999999999998</v>
      </c>
      <c r="FN113" s="771">
        <v>2.13</v>
      </c>
      <c r="FO113" s="771">
        <v>2.13</v>
      </c>
      <c r="FP113" s="771">
        <v>2.13</v>
      </c>
      <c r="FQ113" s="771">
        <v>2.15</v>
      </c>
      <c r="FR113" s="771">
        <v>2.4</v>
      </c>
      <c r="FS113" s="771">
        <v>2.4</v>
      </c>
      <c r="FT113" s="771">
        <v>2.4</v>
      </c>
      <c r="FU113" s="771">
        <v>2.4500000000000002</v>
      </c>
      <c r="FV113" s="771">
        <v>2.4500000000000002</v>
      </c>
      <c r="FW113" s="771">
        <v>2.4500000000000002</v>
      </c>
      <c r="FX113" s="771">
        <v>2.4500000000000002</v>
      </c>
      <c r="FY113" s="771">
        <v>2.37</v>
      </c>
      <c r="FZ113" s="771">
        <v>2.37</v>
      </c>
      <c r="GA113" s="771">
        <v>1.23</v>
      </c>
      <c r="GB113" s="771">
        <v>1.23</v>
      </c>
      <c r="GC113" s="771">
        <v>1.24</v>
      </c>
      <c r="GD113" s="771">
        <v>2.6</v>
      </c>
      <c r="GE113" s="771">
        <v>2.56</v>
      </c>
      <c r="GF113" s="771">
        <v>1.97</v>
      </c>
      <c r="GG113" s="771">
        <v>1.98</v>
      </c>
      <c r="GH113" s="771">
        <v>2.37</v>
      </c>
      <c r="GI113" s="771">
        <v>2.37</v>
      </c>
      <c r="GJ113" s="771">
        <v>2.37</v>
      </c>
      <c r="GK113" s="771">
        <v>2.37</v>
      </c>
      <c r="GL113" s="771">
        <v>2.37</v>
      </c>
      <c r="GM113" s="771">
        <v>2.37</v>
      </c>
      <c r="GN113" s="771">
        <v>2.37</v>
      </c>
      <c r="GO113" s="771">
        <v>2.37</v>
      </c>
      <c r="GP113" s="771">
        <v>2.19</v>
      </c>
      <c r="GQ113" s="771">
        <v>2.19</v>
      </c>
      <c r="GR113" s="771">
        <v>2.2400000000000002</v>
      </c>
      <c r="GS113" s="771">
        <v>2.25</v>
      </c>
      <c r="GT113" s="771">
        <v>2.25</v>
      </c>
      <c r="GU113" s="771">
        <v>2.2599999999999998</v>
      </c>
      <c r="GV113" s="771">
        <v>2.27</v>
      </c>
      <c r="GW113" s="771">
        <v>2.12</v>
      </c>
      <c r="GX113" s="771">
        <v>2.12</v>
      </c>
      <c r="GY113" s="771">
        <v>2.12</v>
      </c>
      <c r="GZ113" s="771">
        <v>2.13</v>
      </c>
      <c r="HA113" s="771">
        <v>2.13</v>
      </c>
      <c r="HB113" s="771">
        <v>2</v>
      </c>
      <c r="HC113" s="771">
        <v>2</v>
      </c>
      <c r="HD113" s="771">
        <v>2</v>
      </c>
      <c r="HE113" s="771">
        <v>2</v>
      </c>
      <c r="HF113" s="771">
        <v>1.95</v>
      </c>
      <c r="HG113" s="771">
        <v>1.95</v>
      </c>
      <c r="HH113" s="771">
        <v>1.95</v>
      </c>
      <c r="HI113" s="771">
        <v>1.95</v>
      </c>
      <c r="HJ113" s="771">
        <v>2</v>
      </c>
      <c r="HK113" s="771">
        <v>2.0099999999999998</v>
      </c>
      <c r="HL113" s="771">
        <v>2.0099999999999998</v>
      </c>
      <c r="HM113" s="771">
        <v>2.0099999999999998</v>
      </c>
      <c r="HN113" s="771">
        <v>2.13</v>
      </c>
      <c r="HO113" s="771">
        <v>2.13</v>
      </c>
      <c r="HP113" s="771">
        <v>2.13</v>
      </c>
      <c r="HQ113" s="771">
        <v>2.15</v>
      </c>
      <c r="HR113" s="771">
        <v>2.41</v>
      </c>
      <c r="HS113" s="771">
        <v>2.41</v>
      </c>
      <c r="HT113" s="771">
        <v>2.41</v>
      </c>
      <c r="HU113" s="771">
        <v>2.46</v>
      </c>
      <c r="HV113" s="771">
        <v>2.46</v>
      </c>
      <c r="HW113" s="771">
        <v>2.46</v>
      </c>
      <c r="HX113" s="771">
        <v>2.46</v>
      </c>
      <c r="HY113" s="771">
        <v>2.36</v>
      </c>
      <c r="HZ113" s="771">
        <v>2.37</v>
      </c>
      <c r="IA113" s="771">
        <v>1.22</v>
      </c>
      <c r="IB113" s="771">
        <v>1.23</v>
      </c>
      <c r="IC113" s="771">
        <v>1.23</v>
      </c>
      <c r="ID113" s="771">
        <v>2.6</v>
      </c>
      <c r="IE113" s="771">
        <v>2.5499999999999998</v>
      </c>
      <c r="IF113" s="771">
        <v>1.97</v>
      </c>
      <c r="IG113" s="771">
        <v>1.98</v>
      </c>
      <c r="IH113" s="771">
        <v>2.37</v>
      </c>
      <c r="II113" s="771">
        <v>2.37</v>
      </c>
      <c r="IJ113" s="771">
        <v>2.37</v>
      </c>
      <c r="IK113" s="771">
        <v>2.37</v>
      </c>
      <c r="IL113" s="771">
        <v>2.37</v>
      </c>
      <c r="IM113" s="771">
        <v>2.37</v>
      </c>
      <c r="IN113" s="771">
        <v>2.37</v>
      </c>
      <c r="IO113" s="771">
        <v>2.37</v>
      </c>
      <c r="IP113" s="771">
        <v>2.19</v>
      </c>
      <c r="IQ113" s="771">
        <v>2.19</v>
      </c>
      <c r="IR113" s="771">
        <v>2.2400000000000002</v>
      </c>
      <c r="IS113" s="771">
        <v>2.25</v>
      </c>
      <c r="IT113" s="771">
        <v>2.2599999999999998</v>
      </c>
      <c r="IU113" s="771">
        <v>2.27</v>
      </c>
      <c r="IV113" s="771">
        <v>2.27</v>
      </c>
      <c r="IW113" s="771">
        <v>2.12</v>
      </c>
      <c r="IX113" s="771">
        <v>2.12</v>
      </c>
      <c r="IY113" s="771">
        <v>2.13</v>
      </c>
      <c r="IZ113" s="771">
        <v>2.13</v>
      </c>
      <c r="JA113" s="771">
        <v>2.13</v>
      </c>
      <c r="JB113" s="771">
        <v>2</v>
      </c>
      <c r="JC113" s="771">
        <v>2</v>
      </c>
      <c r="JD113" s="771">
        <v>2</v>
      </c>
      <c r="JE113" s="771">
        <v>2.0099999999999998</v>
      </c>
      <c r="JF113" s="771">
        <v>1.95</v>
      </c>
      <c r="JG113" s="771">
        <v>1.95</v>
      </c>
      <c r="JH113" s="771">
        <v>1.95</v>
      </c>
      <c r="JI113" s="771">
        <v>1.96</v>
      </c>
      <c r="JJ113" s="771">
        <v>2</v>
      </c>
      <c r="JK113" s="771">
        <v>2.0099999999999998</v>
      </c>
      <c r="JL113" s="771">
        <v>2.0099999999999998</v>
      </c>
      <c r="JM113" s="771">
        <v>2.0099999999999998</v>
      </c>
      <c r="JN113" s="771">
        <v>2.13</v>
      </c>
      <c r="JO113" s="771">
        <v>2.13</v>
      </c>
      <c r="JP113" s="771">
        <v>2.13</v>
      </c>
      <c r="JQ113" s="771">
        <v>2.14</v>
      </c>
      <c r="JR113" s="771">
        <v>2.41</v>
      </c>
      <c r="JS113" s="771">
        <v>2.41</v>
      </c>
      <c r="JT113" s="771">
        <v>2.41</v>
      </c>
      <c r="JU113" s="771">
        <v>2.46</v>
      </c>
      <c r="JV113" s="771">
        <v>2.46</v>
      </c>
      <c r="JW113" s="771">
        <v>2.46</v>
      </c>
      <c r="JX113" s="771">
        <v>2.46</v>
      </c>
      <c r="JY113" s="771">
        <v>2.36</v>
      </c>
      <c r="JZ113" s="771">
        <v>2.37</v>
      </c>
      <c r="KA113" s="771">
        <v>1.22</v>
      </c>
      <c r="KB113" s="771">
        <v>1.23</v>
      </c>
      <c r="KC113" s="771">
        <v>1.23</v>
      </c>
      <c r="KD113" s="771">
        <v>2.59</v>
      </c>
      <c r="KE113" s="771">
        <v>2.5299999999999998</v>
      </c>
      <c r="KF113" s="771">
        <v>1.97</v>
      </c>
      <c r="KG113" s="771">
        <v>1.98</v>
      </c>
      <c r="KH113" s="771">
        <v>2.37</v>
      </c>
      <c r="KI113" s="771">
        <v>2.37</v>
      </c>
      <c r="KJ113" s="771">
        <v>2.37</v>
      </c>
      <c r="KK113" s="771">
        <v>2.37</v>
      </c>
      <c r="KL113" s="771">
        <v>2.37</v>
      </c>
      <c r="KM113" s="771">
        <v>2.37</v>
      </c>
      <c r="KN113" s="771">
        <v>2.37</v>
      </c>
      <c r="KO113" s="771">
        <v>2.37</v>
      </c>
      <c r="KP113" s="771">
        <v>2.19</v>
      </c>
      <c r="KQ113" s="771">
        <v>2.19</v>
      </c>
      <c r="KR113" s="771">
        <v>2.23</v>
      </c>
      <c r="KS113" s="771">
        <v>2.2400000000000002</v>
      </c>
      <c r="KT113" s="771">
        <v>2.2400000000000002</v>
      </c>
      <c r="KU113" s="771">
        <v>2.25</v>
      </c>
      <c r="KV113" s="771">
        <v>2.25</v>
      </c>
      <c r="KW113" s="771">
        <v>2.11</v>
      </c>
      <c r="KX113" s="771">
        <v>2.11</v>
      </c>
      <c r="KY113" s="771">
        <v>2.12</v>
      </c>
      <c r="KZ113" s="771">
        <v>2.12</v>
      </c>
      <c r="LA113" s="771">
        <v>2.12</v>
      </c>
      <c r="LB113" s="771">
        <v>2</v>
      </c>
      <c r="LC113" s="771">
        <v>2</v>
      </c>
      <c r="LD113" s="771">
        <v>2</v>
      </c>
      <c r="LE113" s="771">
        <v>2</v>
      </c>
      <c r="LF113" s="771">
        <v>1.93</v>
      </c>
      <c r="LG113" s="771">
        <v>1.93</v>
      </c>
      <c r="LH113" s="771">
        <v>1.95</v>
      </c>
      <c r="LI113" s="771">
        <v>1.96</v>
      </c>
      <c r="LJ113" s="771">
        <v>2</v>
      </c>
      <c r="LK113" s="771">
        <v>2</v>
      </c>
      <c r="LL113" s="771">
        <v>2</v>
      </c>
      <c r="LM113" s="771">
        <v>2.0099999999999998</v>
      </c>
      <c r="LN113" s="771">
        <v>2.13</v>
      </c>
      <c r="LO113" s="771">
        <v>2.13</v>
      </c>
      <c r="LP113" s="771">
        <v>2.13</v>
      </c>
      <c r="LQ113" s="771">
        <v>2.13</v>
      </c>
      <c r="LR113" s="771">
        <v>2.36</v>
      </c>
      <c r="LS113" s="771">
        <v>2.35</v>
      </c>
      <c r="LT113" s="771">
        <v>2.36</v>
      </c>
      <c r="LU113" s="771">
        <v>2.4</v>
      </c>
      <c r="LV113" s="771">
        <v>2.4</v>
      </c>
      <c r="LW113" s="771">
        <v>2.4</v>
      </c>
      <c r="LX113" s="771">
        <v>2.4</v>
      </c>
      <c r="LY113" s="771">
        <v>2.34</v>
      </c>
      <c r="LZ113" s="771">
        <v>2.34</v>
      </c>
      <c r="MA113" s="771">
        <v>1.1599999999999999</v>
      </c>
      <c r="MB113" s="771">
        <v>1.1599999999999999</v>
      </c>
      <c r="MC113" s="771">
        <v>1.1599999999999999</v>
      </c>
      <c r="MD113" s="771">
        <v>2.5299999999999998</v>
      </c>
      <c r="ME113" s="771">
        <v>2.48</v>
      </c>
      <c r="MF113" s="771">
        <v>1.97</v>
      </c>
      <c r="MG113" s="771">
        <v>1.98</v>
      </c>
      <c r="MH113" s="771">
        <v>2.37</v>
      </c>
      <c r="MI113" s="771">
        <v>2.37</v>
      </c>
      <c r="MJ113" s="771">
        <v>2.37</v>
      </c>
      <c r="MK113" s="771">
        <v>2.37</v>
      </c>
      <c r="ML113" s="771">
        <v>2.37</v>
      </c>
      <c r="MM113" s="771">
        <v>2.37</v>
      </c>
      <c r="MN113" s="771">
        <v>2.37</v>
      </c>
      <c r="MO113" s="771">
        <v>2.37</v>
      </c>
      <c r="MP113" s="771">
        <v>2.19</v>
      </c>
      <c r="MQ113" s="771">
        <v>2.19</v>
      </c>
      <c r="MR113" s="771">
        <v>2.25</v>
      </c>
      <c r="MS113" s="771">
        <v>2.2599999999999998</v>
      </c>
      <c r="MT113" s="771">
        <v>2.27</v>
      </c>
      <c r="MU113" s="771">
        <v>2.27</v>
      </c>
      <c r="MV113" s="771">
        <v>2.2799999999999998</v>
      </c>
      <c r="MW113" s="771">
        <v>2.12</v>
      </c>
      <c r="MX113" s="771">
        <v>2.13</v>
      </c>
      <c r="MY113" s="771">
        <v>2.13</v>
      </c>
      <c r="MZ113" s="771">
        <v>2.13</v>
      </c>
      <c r="NA113" s="771">
        <v>2.14</v>
      </c>
      <c r="NB113" s="771">
        <v>2</v>
      </c>
      <c r="NC113" s="771">
        <v>2</v>
      </c>
      <c r="ND113" s="771">
        <v>2.0099999999999998</v>
      </c>
      <c r="NE113" s="771">
        <v>2.0099999999999998</v>
      </c>
      <c r="NF113" s="771">
        <v>1.96</v>
      </c>
      <c r="NG113" s="771">
        <v>1.95</v>
      </c>
      <c r="NH113" s="771">
        <v>1.95</v>
      </c>
      <c r="NI113" s="771">
        <v>1.96</v>
      </c>
      <c r="NJ113" s="771">
        <v>2.0099999999999998</v>
      </c>
      <c r="NK113" s="771">
        <v>2.0099999999999998</v>
      </c>
      <c r="NL113" s="771">
        <v>2.0099999999999998</v>
      </c>
      <c r="NM113" s="771">
        <v>2.0099999999999998</v>
      </c>
      <c r="NN113" s="771">
        <v>2.13</v>
      </c>
      <c r="NO113" s="771">
        <v>2.13</v>
      </c>
      <c r="NP113" s="771">
        <v>2.13</v>
      </c>
      <c r="NQ113" s="771">
        <v>2.13</v>
      </c>
      <c r="NR113" s="771">
        <v>2.36</v>
      </c>
      <c r="NS113" s="771">
        <v>2.35</v>
      </c>
      <c r="NT113" s="771">
        <v>2.36</v>
      </c>
      <c r="NU113" s="771">
        <v>2.4</v>
      </c>
      <c r="NV113" s="771">
        <v>2.4</v>
      </c>
      <c r="NW113" s="771">
        <v>2.4</v>
      </c>
      <c r="NX113" s="771">
        <v>2.4</v>
      </c>
      <c r="NY113" s="771">
        <v>2.34</v>
      </c>
      <c r="NZ113" s="771">
        <v>2.34</v>
      </c>
      <c r="OA113" s="771">
        <v>1.1599999999999999</v>
      </c>
      <c r="OB113" s="771">
        <v>1.1599999999999999</v>
      </c>
      <c r="OC113" s="771">
        <v>1.1599999999999999</v>
      </c>
      <c r="OD113" s="771">
        <v>2.5299999999999998</v>
      </c>
      <c r="OE113" s="771">
        <v>2.48</v>
      </c>
      <c r="OF113" s="771">
        <v>1.97</v>
      </c>
      <c r="OG113" s="771">
        <v>1.98</v>
      </c>
      <c r="OH113" s="771">
        <v>2.37</v>
      </c>
      <c r="OI113" s="771">
        <v>2.37</v>
      </c>
      <c r="OJ113" s="771">
        <v>2.37</v>
      </c>
      <c r="OK113" s="771">
        <v>2.37</v>
      </c>
      <c r="OL113" s="771">
        <v>2.37</v>
      </c>
      <c r="OM113" s="771">
        <v>2.37</v>
      </c>
      <c r="ON113" s="771">
        <v>2.37</v>
      </c>
      <c r="OO113" s="771">
        <v>2.37</v>
      </c>
      <c r="OP113" s="771">
        <v>2.19</v>
      </c>
      <c r="OQ113" s="771">
        <v>2.19</v>
      </c>
      <c r="OR113" s="771">
        <v>2.25</v>
      </c>
      <c r="OS113" s="771">
        <v>2.2599999999999998</v>
      </c>
      <c r="OT113" s="771">
        <v>2.27</v>
      </c>
      <c r="OU113" s="771">
        <v>2.27</v>
      </c>
      <c r="OV113" s="771">
        <v>2.2799999999999998</v>
      </c>
      <c r="OW113" s="771">
        <v>2.12</v>
      </c>
      <c r="OX113" s="771">
        <v>2.13</v>
      </c>
      <c r="OY113" s="771">
        <v>2.13</v>
      </c>
      <c r="OZ113" s="771">
        <v>2.13</v>
      </c>
      <c r="PA113" s="771">
        <v>2.14</v>
      </c>
      <c r="PB113" s="771">
        <v>2</v>
      </c>
      <c r="PC113" s="771">
        <v>2</v>
      </c>
      <c r="PD113" s="771">
        <v>2.0099999999999998</v>
      </c>
      <c r="PE113" s="771">
        <v>2.0099999999999998</v>
      </c>
      <c r="PF113" s="771">
        <v>1.96</v>
      </c>
      <c r="PG113" s="771">
        <v>1.95</v>
      </c>
      <c r="PH113" s="771">
        <v>1.95</v>
      </c>
      <c r="PI113" s="771">
        <v>1.96</v>
      </c>
      <c r="PJ113" s="771">
        <v>2.0099999999999998</v>
      </c>
      <c r="PK113" s="771">
        <v>2.0099999999999998</v>
      </c>
      <c r="PL113" s="771">
        <v>2.0099999999999998</v>
      </c>
      <c r="PM113" s="771">
        <v>2.0099999999999998</v>
      </c>
      <c r="PN113" s="771">
        <v>2.13</v>
      </c>
      <c r="PO113" s="771">
        <v>2.13</v>
      </c>
      <c r="PP113" s="771">
        <v>2.13</v>
      </c>
      <c r="PQ113" s="771">
        <v>2.13</v>
      </c>
      <c r="PR113" s="771">
        <v>2.36</v>
      </c>
      <c r="PS113" s="771">
        <v>2.35</v>
      </c>
      <c r="PT113" s="771">
        <v>2.36</v>
      </c>
      <c r="PU113" s="771">
        <v>2.4</v>
      </c>
      <c r="PV113" s="771">
        <v>2.4</v>
      </c>
      <c r="PW113" s="771">
        <v>2.4</v>
      </c>
      <c r="PX113" s="771">
        <v>2.4</v>
      </c>
      <c r="PY113" s="771">
        <v>2.34</v>
      </c>
      <c r="PZ113" s="771">
        <v>2.34</v>
      </c>
      <c r="QA113" s="771">
        <v>1.1599999999999999</v>
      </c>
      <c r="QB113" s="771">
        <v>1.1599999999999999</v>
      </c>
      <c r="QC113" s="771">
        <v>1.1599999999999999</v>
      </c>
      <c r="QD113" s="771">
        <v>2.5299999999999998</v>
      </c>
      <c r="QE113" s="771">
        <v>2.48</v>
      </c>
      <c r="QF113" s="771">
        <v>1.97</v>
      </c>
      <c r="QG113" s="771">
        <v>1.98</v>
      </c>
      <c r="QH113" s="771">
        <v>2.37</v>
      </c>
      <c r="QI113" s="771">
        <v>2.37</v>
      </c>
      <c r="QJ113" s="771">
        <v>2.37</v>
      </c>
      <c r="QK113" s="771">
        <v>2.37</v>
      </c>
      <c r="QL113" s="771">
        <v>2.37</v>
      </c>
      <c r="QM113" s="771">
        <v>2.37</v>
      </c>
      <c r="QN113" s="771">
        <v>2.37</v>
      </c>
      <c r="QO113" s="771">
        <v>2.37</v>
      </c>
      <c r="QP113" s="771">
        <v>2.19</v>
      </c>
      <c r="QQ113" s="771">
        <v>2.19</v>
      </c>
      <c r="QR113" s="771">
        <v>2.25</v>
      </c>
      <c r="QS113" s="771">
        <v>2.2599999999999998</v>
      </c>
      <c r="QT113" s="771">
        <v>2.27</v>
      </c>
      <c r="QU113" s="771">
        <v>2.27</v>
      </c>
      <c r="QV113" s="771">
        <v>2.2799999999999998</v>
      </c>
      <c r="QW113" s="771">
        <v>2.12</v>
      </c>
      <c r="QX113" s="771">
        <v>2.13</v>
      </c>
      <c r="QY113" s="771">
        <v>2.13</v>
      </c>
      <c r="QZ113" s="771">
        <v>2.13</v>
      </c>
      <c r="RA113" s="771">
        <v>2.14</v>
      </c>
      <c r="RB113" s="771">
        <v>2</v>
      </c>
      <c r="RC113" s="771">
        <v>2</v>
      </c>
      <c r="RD113" s="771">
        <v>2.0099999999999998</v>
      </c>
      <c r="RE113" s="771">
        <v>2.0099999999999998</v>
      </c>
      <c r="RF113" s="771">
        <v>1.96</v>
      </c>
      <c r="RG113" s="771">
        <v>1.95</v>
      </c>
      <c r="RH113" s="771">
        <v>1.95</v>
      </c>
      <c r="RI113" s="771">
        <v>1.96</v>
      </c>
      <c r="RJ113" s="771">
        <v>2.0099999999999998</v>
      </c>
      <c r="RK113" s="771">
        <v>2.0099999999999998</v>
      </c>
      <c r="RL113" s="771">
        <v>2.0099999999999998</v>
      </c>
      <c r="RM113" s="771">
        <v>2.0099999999999998</v>
      </c>
      <c r="RN113" s="771">
        <v>2.13</v>
      </c>
      <c r="RO113" s="771">
        <v>2.13</v>
      </c>
      <c r="RP113" s="771">
        <v>2.13</v>
      </c>
      <c r="RQ113" s="771">
        <v>2.13</v>
      </c>
      <c r="RR113" s="771">
        <v>2.36</v>
      </c>
      <c r="RS113" s="771">
        <v>2.35</v>
      </c>
      <c r="RT113" s="771">
        <v>2.36</v>
      </c>
      <c r="RU113" s="771">
        <v>2.4</v>
      </c>
      <c r="RV113" s="771">
        <v>2.4</v>
      </c>
      <c r="RW113" s="771">
        <v>2.4</v>
      </c>
      <c r="RX113" s="771">
        <v>2.4</v>
      </c>
      <c r="RY113" s="771">
        <v>2.34</v>
      </c>
      <c r="RZ113" s="771">
        <v>2.34</v>
      </c>
      <c r="SA113" s="771">
        <v>1.1599999999999999</v>
      </c>
      <c r="SB113" s="771">
        <v>1.1599999999999999</v>
      </c>
      <c r="SC113" s="771">
        <v>1.1599999999999999</v>
      </c>
      <c r="SD113" s="771">
        <v>2.5299999999999998</v>
      </c>
      <c r="SE113" s="771">
        <v>2.48</v>
      </c>
      <c r="SF113" s="771">
        <v>1.97</v>
      </c>
      <c r="SG113" s="771">
        <v>1.98</v>
      </c>
      <c r="SH113" s="771">
        <v>2.37</v>
      </c>
      <c r="SI113" s="772">
        <v>2.37</v>
      </c>
      <c r="SJ113" s="460">
        <f t="shared" si="50"/>
        <v>2.37</v>
      </c>
      <c r="SK113" s="441"/>
      <c r="SL113" s="429"/>
      <c r="SM113" s="429"/>
      <c r="SN113" s="429"/>
    </row>
    <row r="114" spans="1:508" outlineLevel="2" collapsed="1" x14ac:dyDescent="0.3">
      <c r="A114" s="429"/>
      <c r="B114" s="438"/>
      <c r="C114" s="647">
        <f t="shared" ref="C114" si="56">INT($C$40)+2</f>
        <v>3</v>
      </c>
      <c r="D114" s="460"/>
      <c r="E114" s="518"/>
      <c r="F114" s="518"/>
      <c r="G114" s="460"/>
      <c r="H114" s="465" t="s">
        <v>1031</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hidden="1" outlineLevel="3" x14ac:dyDescent="0.3">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hidden="1" outlineLevel="3" x14ac:dyDescent="0.3">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collapsed="1" x14ac:dyDescent="0.3">
      <c r="A117" s="429"/>
      <c r="B117" s="438"/>
      <c r="C117" s="647">
        <f t="shared" ref="C117" si="58">INT($C$40)+2</f>
        <v>3</v>
      </c>
      <c r="D117" s="460"/>
      <c r="E117" s="518"/>
      <c r="F117" s="518"/>
      <c r="G117" s="460"/>
      <c r="H117" s="465" t="s">
        <v>1032</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hidden="1" outlineLevel="3" x14ac:dyDescent="0.3">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hidden="1" outlineLevel="3" x14ac:dyDescent="0.3">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collapsed="1" x14ac:dyDescent="0.3">
      <c r="A120" s="429"/>
      <c r="B120" s="438"/>
      <c r="C120" s="647">
        <f t="shared" ref="C120" si="59">INT($C$40)+2</f>
        <v>3</v>
      </c>
      <c r="D120" s="460"/>
      <c r="E120" s="518"/>
      <c r="F120" s="518"/>
      <c r="G120" s="460"/>
      <c r="H120" s="465" t="s">
        <v>1033</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hidden="1" outlineLevel="3" x14ac:dyDescent="0.3">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hidden="1" outlineLevel="3" x14ac:dyDescent="0.3">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3">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3">
      <c r="A124" s="429"/>
      <c r="B124" s="438"/>
      <c r="C124" s="647">
        <f>INT($C$40)+1</f>
        <v>2</v>
      </c>
      <c r="D124" s="460"/>
      <c r="E124" s="518"/>
      <c r="F124" s="518"/>
      <c r="G124" s="460"/>
      <c r="H124" s="521" t="s">
        <v>846</v>
      </c>
      <c r="I124" s="478"/>
      <c r="J124" s="478" t="s">
        <v>858</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3">
      <c r="A125" s="429"/>
      <c r="B125" s="438"/>
      <c r="C125" s="647">
        <f>INT($C$40)+1</f>
        <v>2</v>
      </c>
      <c r="D125" s="460"/>
      <c r="E125" s="518"/>
      <c r="F125" s="518"/>
      <c r="G125" s="460"/>
      <c r="H125" s="663" t="s">
        <v>685</v>
      </c>
      <c r="I125" s="663" t="s">
        <v>847</v>
      </c>
      <c r="J125" s="666">
        <f>COUNT($J$127:$J$272)</f>
        <v>145</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hidden="1" customHeight="1" outlineLevel="3" x14ac:dyDescent="0.3">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3">
      <c r="A127" s="429"/>
      <c r="B127" s="438"/>
      <c r="C127" s="647">
        <f>INT($C$40)+2</f>
        <v>3</v>
      </c>
      <c r="D127" s="460"/>
      <c r="E127" s="518"/>
      <c r="F127" s="518"/>
      <c r="G127" s="460"/>
      <c r="H127" s="870"/>
      <c r="I127" s="870" t="s">
        <v>848</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75" si="61">SI127</f>
        <v>0</v>
      </c>
      <c r="SK127" s="441"/>
      <c r="SL127" s="429"/>
      <c r="SM127" s="429"/>
      <c r="SN127" s="429"/>
    </row>
    <row r="128" spans="1:508" outlineLevel="2" collapsed="1" x14ac:dyDescent="0.3">
      <c r="A128" s="429"/>
      <c r="B128" s="438"/>
      <c r="C128" s="647">
        <f>INT($C$40)+2</f>
        <v>3</v>
      </c>
      <c r="D128" s="460"/>
      <c r="E128" s="518"/>
      <c r="F128" s="518"/>
      <c r="G128" s="460"/>
      <c r="H128" s="871" t="str">
        <f>Sheep!$H$252&amp;" Merino BBB"</f>
        <v>Aut Merino BBB</v>
      </c>
      <c r="I128" s="871" t="s">
        <v>164</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hidden="1" outlineLevel="3" x14ac:dyDescent="0.3">
      <c r="A129" s="429"/>
      <c r="B129" s="438"/>
      <c r="C129" s="647">
        <f>INT($C$40)+3</f>
        <v>4</v>
      </c>
      <c r="D129" s="460"/>
      <c r="E129" s="518"/>
      <c r="F129" s="518"/>
      <c r="G129" s="460"/>
      <c r="H129" s="873"/>
      <c r="I129" s="873" t="s">
        <v>699</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hidden="1" outlineLevel="3" x14ac:dyDescent="0.3">
      <c r="A130" s="429"/>
      <c r="B130" s="438"/>
      <c r="C130" s="647">
        <f>INT($C$40)+3</f>
        <v>4</v>
      </c>
      <c r="D130" s="460"/>
      <c r="E130" s="518"/>
      <c r="F130" s="518"/>
      <c r="G130" s="460"/>
      <c r="H130" s="873"/>
      <c r="I130" s="873" t="s">
        <v>700</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hidden="1" outlineLevel="3" x14ac:dyDescent="0.3">
      <c r="A131" s="429"/>
      <c r="B131" s="438"/>
      <c r="C131" s="647">
        <f>INT($C$40)+3</f>
        <v>4</v>
      </c>
      <c r="D131" s="460"/>
      <c r="E131" s="518"/>
      <c r="F131" s="518"/>
      <c r="G131" s="460"/>
      <c r="H131" s="873"/>
      <c r="I131" s="873" t="s">
        <v>701</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hidden="1" outlineLevel="3" x14ac:dyDescent="0.3">
      <c r="A132" s="429"/>
      <c r="B132" s="438"/>
      <c r="C132" s="647">
        <f>INT($C$40)+3</f>
        <v>4</v>
      </c>
      <c r="D132" s="460"/>
      <c r="E132" s="518"/>
      <c r="F132" s="518"/>
      <c r="G132" s="460"/>
      <c r="H132" s="873"/>
      <c r="I132" s="873" t="s">
        <v>702</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si="61"/>
        <v>0</v>
      </c>
      <c r="SK132" s="441"/>
      <c r="SL132" s="429"/>
      <c r="SM132" s="429"/>
      <c r="SN132" s="429"/>
    </row>
    <row r="133" spans="1:508" hidden="1" outlineLevel="3" x14ac:dyDescent="0.3">
      <c r="A133" s="429"/>
      <c r="B133" s="438"/>
      <c r="C133" s="647">
        <f>INT($C$40)+3</f>
        <v>4</v>
      </c>
      <c r="D133" s="460"/>
      <c r="E133" s="518"/>
      <c r="F133" s="518"/>
      <c r="G133" s="460"/>
      <c r="H133" s="875"/>
      <c r="I133" s="875" t="s">
        <v>667</v>
      </c>
      <c r="J133" s="876">
        <f t="shared" si="62"/>
        <v>6</v>
      </c>
      <c r="K133" s="863">
        <v>0</v>
      </c>
      <c r="L133" s="863">
        <v>0</v>
      </c>
      <c r="M133" s="863">
        <v>0</v>
      </c>
      <c r="N133" s="863">
        <v>0</v>
      </c>
      <c r="O133" s="863">
        <v>0</v>
      </c>
      <c r="P133" s="863">
        <v>0</v>
      </c>
      <c r="Q133" s="863">
        <v>0</v>
      </c>
      <c r="R133" s="863">
        <v>0</v>
      </c>
      <c r="S133" s="863">
        <v>0</v>
      </c>
      <c r="T133" s="863">
        <v>0</v>
      </c>
      <c r="U133" s="863">
        <v>0</v>
      </c>
      <c r="V133" s="863">
        <v>0</v>
      </c>
      <c r="W133" s="863">
        <v>0</v>
      </c>
      <c r="X133" s="863">
        <v>0</v>
      </c>
      <c r="Y133" s="863">
        <v>0</v>
      </c>
      <c r="Z133" s="863">
        <v>0</v>
      </c>
      <c r="AA133" s="863">
        <v>0</v>
      </c>
      <c r="AB133" s="863">
        <v>0</v>
      </c>
      <c r="AC133" s="863">
        <v>0</v>
      </c>
      <c r="AD133" s="863">
        <v>0</v>
      </c>
      <c r="AE133" s="863">
        <v>0</v>
      </c>
      <c r="AF133" s="863">
        <v>0</v>
      </c>
      <c r="AG133" s="863">
        <v>0</v>
      </c>
      <c r="AH133" s="863">
        <v>0</v>
      </c>
      <c r="AI133" s="863">
        <v>0</v>
      </c>
      <c r="AJ133" s="863">
        <v>0</v>
      </c>
      <c r="AK133" s="863">
        <v>0</v>
      </c>
      <c r="AL133" s="863">
        <v>0</v>
      </c>
      <c r="AM133" s="863">
        <v>0</v>
      </c>
      <c r="AN133" s="863">
        <v>0</v>
      </c>
      <c r="AO133" s="863">
        <v>0</v>
      </c>
      <c r="AP133" s="863">
        <v>0</v>
      </c>
      <c r="AQ133" s="863">
        <v>0</v>
      </c>
      <c r="AR133" s="863">
        <v>0</v>
      </c>
      <c r="AS133" s="863">
        <v>0</v>
      </c>
      <c r="AT133" s="863">
        <v>0</v>
      </c>
      <c r="AU133" s="863">
        <v>0</v>
      </c>
      <c r="AV133" s="863">
        <v>0</v>
      </c>
      <c r="AW133" s="863">
        <v>0</v>
      </c>
      <c r="AX133" s="863">
        <v>0</v>
      </c>
      <c r="AY133" s="863">
        <v>0</v>
      </c>
      <c r="AZ133" s="863">
        <v>0</v>
      </c>
      <c r="BA133" s="863">
        <v>0</v>
      </c>
      <c r="BB133" s="863">
        <v>0</v>
      </c>
      <c r="BC133" s="863">
        <v>0</v>
      </c>
      <c r="BD133" s="863">
        <v>0</v>
      </c>
      <c r="BE133" s="863">
        <v>0</v>
      </c>
      <c r="BF133" s="863">
        <v>0</v>
      </c>
      <c r="BG133" s="863">
        <v>0</v>
      </c>
      <c r="BH133" s="863">
        <v>0</v>
      </c>
      <c r="BI133" s="863">
        <v>0</v>
      </c>
      <c r="BJ133" s="863">
        <v>0</v>
      </c>
      <c r="BK133" s="863">
        <v>0</v>
      </c>
      <c r="BL133" s="863">
        <v>0</v>
      </c>
      <c r="BM133" s="863">
        <v>0</v>
      </c>
      <c r="BN133" s="863">
        <v>0</v>
      </c>
      <c r="BO133" s="863">
        <v>0</v>
      </c>
      <c r="BP133" s="863">
        <v>0</v>
      </c>
      <c r="BQ133" s="863">
        <v>0</v>
      </c>
      <c r="BR133" s="863">
        <v>0</v>
      </c>
      <c r="BS133" s="863">
        <v>0</v>
      </c>
      <c r="BT133" s="863">
        <v>0</v>
      </c>
      <c r="BU133" s="863">
        <v>0</v>
      </c>
      <c r="BV133" s="863">
        <v>0</v>
      </c>
      <c r="BW133" s="863">
        <v>0</v>
      </c>
      <c r="BX133" s="863">
        <v>0</v>
      </c>
      <c r="BY133" s="863">
        <v>0</v>
      </c>
      <c r="BZ133" s="863">
        <v>0</v>
      </c>
      <c r="CA133" s="863">
        <v>0</v>
      </c>
      <c r="CB133" s="863">
        <v>0</v>
      </c>
      <c r="CC133" s="863">
        <v>0</v>
      </c>
      <c r="CD133" s="863">
        <v>0</v>
      </c>
      <c r="CE133" s="863">
        <v>0</v>
      </c>
      <c r="CF133" s="863">
        <v>0</v>
      </c>
      <c r="CG133" s="863">
        <v>0</v>
      </c>
      <c r="CH133" s="863">
        <v>0</v>
      </c>
      <c r="CI133" s="863">
        <v>0</v>
      </c>
      <c r="CJ133" s="863">
        <v>0</v>
      </c>
      <c r="CK133" s="863">
        <v>0</v>
      </c>
      <c r="CL133" s="863">
        <v>0</v>
      </c>
      <c r="CM133" s="863">
        <v>0</v>
      </c>
      <c r="CN133" s="863">
        <v>0</v>
      </c>
      <c r="CO133" s="863">
        <v>0</v>
      </c>
      <c r="CP133" s="863">
        <v>0</v>
      </c>
      <c r="CQ133" s="863">
        <v>0</v>
      </c>
      <c r="CR133" s="863">
        <v>0</v>
      </c>
      <c r="CS133" s="863">
        <v>0</v>
      </c>
      <c r="CT133" s="863">
        <v>0</v>
      </c>
      <c r="CU133" s="863">
        <v>0</v>
      </c>
      <c r="CV133" s="863">
        <v>0</v>
      </c>
      <c r="CW133" s="863">
        <v>0</v>
      </c>
      <c r="CX133" s="863">
        <v>0</v>
      </c>
      <c r="CY133" s="863">
        <v>0</v>
      </c>
      <c r="CZ133" s="863">
        <v>0</v>
      </c>
      <c r="DA133" s="863">
        <v>0</v>
      </c>
      <c r="DB133" s="863">
        <v>0</v>
      </c>
      <c r="DC133" s="863">
        <v>0</v>
      </c>
      <c r="DD133" s="863">
        <v>0</v>
      </c>
      <c r="DE133" s="863">
        <v>0</v>
      </c>
      <c r="DF133" s="863">
        <v>0</v>
      </c>
      <c r="DG133" s="863">
        <v>0</v>
      </c>
      <c r="DH133" s="863">
        <v>0</v>
      </c>
      <c r="DI133" s="863">
        <v>0</v>
      </c>
      <c r="DJ133" s="863">
        <v>0</v>
      </c>
      <c r="DK133" s="863">
        <v>0</v>
      </c>
      <c r="DL133" s="863">
        <v>0</v>
      </c>
      <c r="DM133" s="863">
        <v>0</v>
      </c>
      <c r="DN133" s="863">
        <v>0</v>
      </c>
      <c r="DO133" s="863">
        <v>0</v>
      </c>
      <c r="DP133" s="863">
        <v>0</v>
      </c>
      <c r="DQ133" s="863">
        <v>0</v>
      </c>
      <c r="DR133" s="863">
        <v>0</v>
      </c>
      <c r="DS133" s="863">
        <v>0</v>
      </c>
      <c r="DT133" s="863">
        <v>0</v>
      </c>
      <c r="DU133" s="863">
        <v>0</v>
      </c>
      <c r="DV133" s="863">
        <v>0</v>
      </c>
      <c r="DW133" s="863">
        <v>0</v>
      </c>
      <c r="DX133" s="863">
        <v>0</v>
      </c>
      <c r="DY133" s="863">
        <v>0</v>
      </c>
      <c r="DZ133" s="863">
        <v>0</v>
      </c>
      <c r="EA133" s="863">
        <v>0</v>
      </c>
      <c r="EB133" s="863">
        <v>0</v>
      </c>
      <c r="EC133" s="863">
        <v>0</v>
      </c>
      <c r="ED133" s="863">
        <v>0</v>
      </c>
      <c r="EE133" s="863">
        <v>0</v>
      </c>
      <c r="EF133" s="863">
        <v>0</v>
      </c>
      <c r="EG133" s="863">
        <v>0</v>
      </c>
      <c r="EH133" s="863">
        <v>0</v>
      </c>
      <c r="EI133" s="863">
        <v>0</v>
      </c>
      <c r="EJ133" s="863">
        <v>0</v>
      </c>
      <c r="EK133" s="863">
        <v>0</v>
      </c>
      <c r="EL133" s="863">
        <v>0</v>
      </c>
      <c r="EM133" s="863">
        <v>0</v>
      </c>
      <c r="EN133" s="863">
        <v>0</v>
      </c>
      <c r="EO133" s="863">
        <v>0</v>
      </c>
      <c r="EP133" s="863">
        <v>0</v>
      </c>
      <c r="EQ133" s="863">
        <v>0</v>
      </c>
      <c r="ER133" s="863">
        <v>0</v>
      </c>
      <c r="ES133" s="863">
        <v>0</v>
      </c>
      <c r="ET133" s="863">
        <v>0</v>
      </c>
      <c r="EU133" s="863">
        <v>0</v>
      </c>
      <c r="EV133" s="863">
        <v>0</v>
      </c>
      <c r="EW133" s="863">
        <v>0</v>
      </c>
      <c r="EX133" s="863">
        <v>0</v>
      </c>
      <c r="EY133" s="863">
        <v>0</v>
      </c>
      <c r="EZ133" s="863">
        <v>0</v>
      </c>
      <c r="FA133" s="863">
        <v>0</v>
      </c>
      <c r="FB133" s="863">
        <v>0</v>
      </c>
      <c r="FC133" s="863">
        <v>0</v>
      </c>
      <c r="FD133" s="863">
        <v>0</v>
      </c>
      <c r="FE133" s="863">
        <v>0</v>
      </c>
      <c r="FF133" s="863">
        <v>0</v>
      </c>
      <c r="FG133" s="863">
        <v>0</v>
      </c>
      <c r="FH133" s="863">
        <v>0</v>
      </c>
      <c r="FI133" s="863">
        <v>0</v>
      </c>
      <c r="FJ133" s="863">
        <v>0</v>
      </c>
      <c r="FK133" s="863">
        <v>0</v>
      </c>
      <c r="FL133" s="863">
        <v>0</v>
      </c>
      <c r="FM133" s="863">
        <v>0</v>
      </c>
      <c r="FN133" s="863">
        <v>0</v>
      </c>
      <c r="FO133" s="863">
        <v>0</v>
      </c>
      <c r="FP133" s="863">
        <v>0</v>
      </c>
      <c r="FQ133" s="863">
        <v>0</v>
      </c>
      <c r="FR133" s="863">
        <v>0</v>
      </c>
      <c r="FS133" s="863">
        <v>0</v>
      </c>
      <c r="FT133" s="863">
        <v>0</v>
      </c>
      <c r="FU133" s="863">
        <v>0</v>
      </c>
      <c r="FV133" s="863">
        <v>0</v>
      </c>
      <c r="FW133" s="863">
        <v>0</v>
      </c>
      <c r="FX133" s="863">
        <v>0</v>
      </c>
      <c r="FY133" s="863">
        <v>0</v>
      </c>
      <c r="FZ133" s="863">
        <v>0</v>
      </c>
      <c r="GA133" s="863">
        <v>0</v>
      </c>
      <c r="GB133" s="863">
        <v>0</v>
      </c>
      <c r="GC133" s="863">
        <v>0</v>
      </c>
      <c r="GD133" s="863">
        <v>0</v>
      </c>
      <c r="GE133" s="863">
        <v>0</v>
      </c>
      <c r="GF133" s="863">
        <v>0</v>
      </c>
      <c r="GG133" s="863">
        <v>0</v>
      </c>
      <c r="GH133" s="863">
        <v>0</v>
      </c>
      <c r="GI133" s="863">
        <v>0</v>
      </c>
      <c r="GJ133" s="863">
        <v>0</v>
      </c>
      <c r="GK133" s="863">
        <v>0</v>
      </c>
      <c r="GL133" s="863">
        <v>0</v>
      </c>
      <c r="GM133" s="863">
        <v>0</v>
      </c>
      <c r="GN133" s="863">
        <v>0</v>
      </c>
      <c r="GO133" s="863">
        <v>0</v>
      </c>
      <c r="GP133" s="863">
        <v>0</v>
      </c>
      <c r="GQ133" s="863">
        <v>0</v>
      </c>
      <c r="GR133" s="863">
        <v>0</v>
      </c>
      <c r="GS133" s="863">
        <v>0</v>
      </c>
      <c r="GT133" s="863">
        <v>0</v>
      </c>
      <c r="GU133" s="863">
        <v>0</v>
      </c>
      <c r="GV133" s="863">
        <v>0</v>
      </c>
      <c r="GW133" s="863">
        <v>0</v>
      </c>
      <c r="GX133" s="863">
        <v>0</v>
      </c>
      <c r="GY133" s="863">
        <v>0</v>
      </c>
      <c r="GZ133" s="863">
        <v>0</v>
      </c>
      <c r="HA133" s="863">
        <v>0</v>
      </c>
      <c r="HB133" s="863">
        <v>0</v>
      </c>
      <c r="HC133" s="863">
        <v>0</v>
      </c>
      <c r="HD133" s="863">
        <v>0</v>
      </c>
      <c r="HE133" s="863">
        <v>0</v>
      </c>
      <c r="HF133" s="863">
        <v>0</v>
      </c>
      <c r="HG133" s="863">
        <v>0</v>
      </c>
      <c r="HH133" s="863">
        <v>0</v>
      </c>
      <c r="HI133" s="863">
        <v>0</v>
      </c>
      <c r="HJ133" s="863">
        <v>0</v>
      </c>
      <c r="HK133" s="863">
        <v>0</v>
      </c>
      <c r="HL133" s="863">
        <v>0</v>
      </c>
      <c r="HM133" s="863">
        <v>0</v>
      </c>
      <c r="HN133" s="863">
        <v>0</v>
      </c>
      <c r="HO133" s="863">
        <v>0</v>
      </c>
      <c r="HP133" s="863">
        <v>0</v>
      </c>
      <c r="HQ133" s="863">
        <v>0</v>
      </c>
      <c r="HR133" s="863">
        <v>0</v>
      </c>
      <c r="HS133" s="863">
        <v>0</v>
      </c>
      <c r="HT133" s="863">
        <v>0</v>
      </c>
      <c r="HU133" s="863">
        <v>0</v>
      </c>
      <c r="HV133" s="863">
        <v>0</v>
      </c>
      <c r="HW133" s="863">
        <v>0</v>
      </c>
      <c r="HX133" s="863">
        <v>0</v>
      </c>
      <c r="HY133" s="863">
        <v>0</v>
      </c>
      <c r="HZ133" s="863">
        <v>0</v>
      </c>
      <c r="IA133" s="863">
        <v>0</v>
      </c>
      <c r="IB133" s="863">
        <v>0</v>
      </c>
      <c r="IC133" s="863">
        <v>0</v>
      </c>
      <c r="ID133" s="863">
        <v>0</v>
      </c>
      <c r="IE133" s="863">
        <v>0</v>
      </c>
      <c r="IF133" s="863">
        <v>0</v>
      </c>
      <c r="IG133" s="863">
        <v>0</v>
      </c>
      <c r="IH133" s="863">
        <v>0</v>
      </c>
      <c r="II133" s="863">
        <v>0</v>
      </c>
      <c r="IJ133" s="863">
        <v>0</v>
      </c>
      <c r="IK133" s="863">
        <v>0</v>
      </c>
      <c r="IL133" s="863">
        <v>0</v>
      </c>
      <c r="IM133" s="863">
        <v>0</v>
      </c>
      <c r="IN133" s="863">
        <v>0</v>
      </c>
      <c r="IO133" s="863">
        <v>0</v>
      </c>
      <c r="IP133" s="863">
        <v>0</v>
      </c>
      <c r="IQ133" s="863">
        <v>0</v>
      </c>
      <c r="IR133" s="863">
        <v>0</v>
      </c>
      <c r="IS133" s="863">
        <v>0</v>
      </c>
      <c r="IT133" s="863">
        <v>0</v>
      </c>
      <c r="IU133" s="863">
        <v>0</v>
      </c>
      <c r="IV133" s="863">
        <v>0</v>
      </c>
      <c r="IW133" s="863">
        <v>0</v>
      </c>
      <c r="IX133" s="863">
        <v>0</v>
      </c>
      <c r="IY133" s="863">
        <v>0</v>
      </c>
      <c r="IZ133" s="863">
        <v>0</v>
      </c>
      <c r="JA133" s="863">
        <v>0</v>
      </c>
      <c r="JB133" s="863">
        <v>0</v>
      </c>
      <c r="JC133" s="863">
        <v>0</v>
      </c>
      <c r="JD133" s="863">
        <v>0</v>
      </c>
      <c r="JE133" s="863">
        <v>0</v>
      </c>
      <c r="JF133" s="863">
        <v>0</v>
      </c>
      <c r="JG133" s="863">
        <v>0</v>
      </c>
      <c r="JH133" s="863">
        <v>0</v>
      </c>
      <c r="JI133" s="863">
        <v>0</v>
      </c>
      <c r="JJ133" s="863">
        <v>0</v>
      </c>
      <c r="JK133" s="863">
        <v>0</v>
      </c>
      <c r="JL133" s="863">
        <v>0</v>
      </c>
      <c r="JM133" s="863">
        <v>0</v>
      </c>
      <c r="JN133" s="863">
        <v>0</v>
      </c>
      <c r="JO133" s="863">
        <v>0</v>
      </c>
      <c r="JP133" s="863">
        <v>0</v>
      </c>
      <c r="JQ133" s="863">
        <v>0</v>
      </c>
      <c r="JR133" s="863">
        <v>0</v>
      </c>
      <c r="JS133" s="863">
        <v>0</v>
      </c>
      <c r="JT133" s="863">
        <v>0</v>
      </c>
      <c r="JU133" s="863">
        <v>0</v>
      </c>
      <c r="JV133" s="863">
        <v>0</v>
      </c>
      <c r="JW133" s="863">
        <v>0</v>
      </c>
      <c r="JX133" s="863">
        <v>0</v>
      </c>
      <c r="JY133" s="863">
        <v>0</v>
      </c>
      <c r="JZ133" s="863">
        <v>0</v>
      </c>
      <c r="KA133" s="863">
        <v>0</v>
      </c>
      <c r="KB133" s="863">
        <v>0</v>
      </c>
      <c r="KC133" s="863">
        <v>0</v>
      </c>
      <c r="KD133" s="863">
        <v>0</v>
      </c>
      <c r="KE133" s="863">
        <v>0</v>
      </c>
      <c r="KF133" s="863">
        <v>0</v>
      </c>
      <c r="KG133" s="863">
        <v>0</v>
      </c>
      <c r="KH133" s="863">
        <v>0</v>
      </c>
      <c r="KI133" s="863">
        <v>0</v>
      </c>
      <c r="KJ133" s="863">
        <v>0</v>
      </c>
      <c r="KK133" s="863">
        <v>0</v>
      </c>
      <c r="KL133" s="863">
        <v>0</v>
      </c>
      <c r="KM133" s="863">
        <v>0</v>
      </c>
      <c r="KN133" s="863">
        <v>0</v>
      </c>
      <c r="KO133" s="863">
        <v>0</v>
      </c>
      <c r="KP133" s="863">
        <v>0</v>
      </c>
      <c r="KQ133" s="863">
        <v>0</v>
      </c>
      <c r="KR133" s="863">
        <v>0</v>
      </c>
      <c r="KS133" s="863">
        <v>0</v>
      </c>
      <c r="KT133" s="863">
        <v>0</v>
      </c>
      <c r="KU133" s="863">
        <v>0</v>
      </c>
      <c r="KV133" s="863">
        <v>0</v>
      </c>
      <c r="KW133" s="863">
        <v>0</v>
      </c>
      <c r="KX133" s="863">
        <v>0</v>
      </c>
      <c r="KY133" s="863">
        <v>0</v>
      </c>
      <c r="KZ133" s="863">
        <v>0</v>
      </c>
      <c r="LA133" s="863">
        <v>0</v>
      </c>
      <c r="LB133" s="863">
        <v>0</v>
      </c>
      <c r="LC133" s="863">
        <v>0</v>
      </c>
      <c r="LD133" s="863">
        <v>0</v>
      </c>
      <c r="LE133" s="863">
        <v>0</v>
      </c>
      <c r="LF133" s="863">
        <v>0</v>
      </c>
      <c r="LG133" s="863">
        <v>0</v>
      </c>
      <c r="LH133" s="863">
        <v>0</v>
      </c>
      <c r="LI133" s="863">
        <v>0</v>
      </c>
      <c r="LJ133" s="863">
        <v>0</v>
      </c>
      <c r="LK133" s="863">
        <v>0</v>
      </c>
      <c r="LL133" s="863">
        <v>0</v>
      </c>
      <c r="LM133" s="863">
        <v>0</v>
      </c>
      <c r="LN133" s="863">
        <v>0</v>
      </c>
      <c r="LO133" s="863">
        <v>0</v>
      </c>
      <c r="LP133" s="863">
        <v>0</v>
      </c>
      <c r="LQ133" s="863">
        <v>0</v>
      </c>
      <c r="LR133" s="863">
        <v>0</v>
      </c>
      <c r="LS133" s="863">
        <v>0</v>
      </c>
      <c r="LT133" s="863">
        <v>0</v>
      </c>
      <c r="LU133" s="863">
        <v>0</v>
      </c>
      <c r="LV133" s="863">
        <v>0</v>
      </c>
      <c r="LW133" s="863">
        <v>0</v>
      </c>
      <c r="LX133" s="863">
        <v>0</v>
      </c>
      <c r="LY133" s="863">
        <v>0</v>
      </c>
      <c r="LZ133" s="863">
        <v>0</v>
      </c>
      <c r="MA133" s="863">
        <v>0</v>
      </c>
      <c r="MB133" s="863">
        <v>0</v>
      </c>
      <c r="MC133" s="863">
        <v>0</v>
      </c>
      <c r="MD133" s="863">
        <v>0</v>
      </c>
      <c r="ME133" s="863">
        <v>0</v>
      </c>
      <c r="MF133" s="863">
        <v>0</v>
      </c>
      <c r="MG133" s="863">
        <v>0</v>
      </c>
      <c r="MH133" s="863">
        <v>0</v>
      </c>
      <c r="MI133" s="863">
        <v>0</v>
      </c>
      <c r="MJ133" s="863">
        <v>0</v>
      </c>
      <c r="MK133" s="863">
        <v>0</v>
      </c>
      <c r="ML133" s="863">
        <v>0</v>
      </c>
      <c r="MM133" s="863">
        <v>0</v>
      </c>
      <c r="MN133" s="863">
        <v>0</v>
      </c>
      <c r="MO133" s="863">
        <v>0</v>
      </c>
      <c r="MP133" s="863">
        <v>0</v>
      </c>
      <c r="MQ133" s="863">
        <v>0</v>
      </c>
      <c r="MR133" s="863">
        <v>0</v>
      </c>
      <c r="MS133" s="863">
        <v>0</v>
      </c>
      <c r="MT133" s="863">
        <v>0</v>
      </c>
      <c r="MU133" s="863">
        <v>0</v>
      </c>
      <c r="MV133" s="863">
        <v>0</v>
      </c>
      <c r="MW133" s="863">
        <v>0</v>
      </c>
      <c r="MX133" s="863">
        <v>0</v>
      </c>
      <c r="MY133" s="863">
        <v>0</v>
      </c>
      <c r="MZ133" s="863">
        <v>0</v>
      </c>
      <c r="NA133" s="863">
        <v>0</v>
      </c>
      <c r="NB133" s="863">
        <v>0</v>
      </c>
      <c r="NC133" s="863">
        <v>0</v>
      </c>
      <c r="ND133" s="863">
        <v>0</v>
      </c>
      <c r="NE133" s="863">
        <v>0</v>
      </c>
      <c r="NF133" s="863">
        <v>0</v>
      </c>
      <c r="NG133" s="863">
        <v>0</v>
      </c>
      <c r="NH133" s="863">
        <v>0</v>
      </c>
      <c r="NI133" s="863">
        <v>0</v>
      </c>
      <c r="NJ133" s="863">
        <v>0</v>
      </c>
      <c r="NK133" s="863">
        <v>0</v>
      </c>
      <c r="NL133" s="863">
        <v>0</v>
      </c>
      <c r="NM133" s="863">
        <v>0</v>
      </c>
      <c r="NN133" s="863">
        <v>0</v>
      </c>
      <c r="NO133" s="863">
        <v>0</v>
      </c>
      <c r="NP133" s="863">
        <v>0</v>
      </c>
      <c r="NQ133" s="863">
        <v>0</v>
      </c>
      <c r="NR133" s="863">
        <v>0</v>
      </c>
      <c r="NS133" s="863">
        <v>0</v>
      </c>
      <c r="NT133" s="863">
        <v>0</v>
      </c>
      <c r="NU133" s="863">
        <v>0</v>
      </c>
      <c r="NV133" s="863">
        <v>0</v>
      </c>
      <c r="NW133" s="863">
        <v>0</v>
      </c>
      <c r="NX133" s="863">
        <v>0</v>
      </c>
      <c r="NY133" s="863">
        <v>0</v>
      </c>
      <c r="NZ133" s="863">
        <v>0</v>
      </c>
      <c r="OA133" s="863">
        <v>0</v>
      </c>
      <c r="OB133" s="863">
        <v>0</v>
      </c>
      <c r="OC133" s="863">
        <v>0</v>
      </c>
      <c r="OD133" s="863">
        <v>0</v>
      </c>
      <c r="OE133" s="863">
        <v>0</v>
      </c>
      <c r="OF133" s="863">
        <v>0</v>
      </c>
      <c r="OG133" s="863">
        <v>0</v>
      </c>
      <c r="OH133" s="863">
        <v>0</v>
      </c>
      <c r="OI133" s="863">
        <v>0</v>
      </c>
      <c r="OJ133" s="863">
        <v>0</v>
      </c>
      <c r="OK133" s="863">
        <v>0</v>
      </c>
      <c r="OL133" s="863">
        <v>0</v>
      </c>
      <c r="OM133" s="863">
        <v>0</v>
      </c>
      <c r="ON133" s="863">
        <v>0</v>
      </c>
      <c r="OO133" s="863">
        <v>0</v>
      </c>
      <c r="OP133" s="863">
        <v>0</v>
      </c>
      <c r="OQ133" s="863">
        <v>0</v>
      </c>
      <c r="OR133" s="863">
        <v>0</v>
      </c>
      <c r="OS133" s="863">
        <v>0</v>
      </c>
      <c r="OT133" s="863">
        <v>0</v>
      </c>
      <c r="OU133" s="863">
        <v>0</v>
      </c>
      <c r="OV133" s="863">
        <v>0</v>
      </c>
      <c r="OW133" s="863">
        <v>0</v>
      </c>
      <c r="OX133" s="863">
        <v>0</v>
      </c>
      <c r="OY133" s="863">
        <v>0</v>
      </c>
      <c r="OZ133" s="863">
        <v>0</v>
      </c>
      <c r="PA133" s="863">
        <v>0</v>
      </c>
      <c r="PB133" s="863">
        <v>0</v>
      </c>
      <c r="PC133" s="863">
        <v>0</v>
      </c>
      <c r="PD133" s="863">
        <v>0</v>
      </c>
      <c r="PE133" s="863">
        <v>0</v>
      </c>
      <c r="PF133" s="863">
        <v>0</v>
      </c>
      <c r="PG133" s="863">
        <v>0</v>
      </c>
      <c r="PH133" s="863">
        <v>0</v>
      </c>
      <c r="PI133" s="863">
        <v>0</v>
      </c>
      <c r="PJ133" s="863">
        <v>0</v>
      </c>
      <c r="PK133" s="863">
        <v>0</v>
      </c>
      <c r="PL133" s="863">
        <v>0</v>
      </c>
      <c r="PM133" s="863">
        <v>0</v>
      </c>
      <c r="PN133" s="863">
        <v>0</v>
      </c>
      <c r="PO133" s="863">
        <v>0</v>
      </c>
      <c r="PP133" s="863">
        <v>0</v>
      </c>
      <c r="PQ133" s="863">
        <v>0</v>
      </c>
      <c r="PR133" s="863">
        <v>0</v>
      </c>
      <c r="PS133" s="863">
        <v>0</v>
      </c>
      <c r="PT133" s="863">
        <v>0</v>
      </c>
      <c r="PU133" s="863">
        <v>0</v>
      </c>
      <c r="PV133" s="863">
        <v>0</v>
      </c>
      <c r="PW133" s="863">
        <v>0</v>
      </c>
      <c r="PX133" s="863">
        <v>0</v>
      </c>
      <c r="PY133" s="863">
        <v>0</v>
      </c>
      <c r="PZ133" s="863">
        <v>0</v>
      </c>
      <c r="QA133" s="863">
        <v>0</v>
      </c>
      <c r="QB133" s="863">
        <v>0</v>
      </c>
      <c r="QC133" s="863">
        <v>0</v>
      </c>
      <c r="QD133" s="863">
        <v>0</v>
      </c>
      <c r="QE133" s="863">
        <v>0</v>
      </c>
      <c r="QF133" s="863">
        <v>0</v>
      </c>
      <c r="QG133" s="863">
        <v>0</v>
      </c>
      <c r="QH133" s="863">
        <v>0</v>
      </c>
      <c r="QI133" s="863">
        <v>0</v>
      </c>
      <c r="QJ133" s="863">
        <v>0</v>
      </c>
      <c r="QK133" s="863">
        <v>0</v>
      </c>
      <c r="QL133" s="863">
        <v>0</v>
      </c>
      <c r="QM133" s="863">
        <v>0</v>
      </c>
      <c r="QN133" s="863">
        <v>0</v>
      </c>
      <c r="QO133" s="863">
        <v>0</v>
      </c>
      <c r="QP133" s="863">
        <v>0</v>
      </c>
      <c r="QQ133" s="863">
        <v>0</v>
      </c>
      <c r="QR133" s="863">
        <v>0</v>
      </c>
      <c r="QS133" s="863">
        <v>0</v>
      </c>
      <c r="QT133" s="863">
        <v>0</v>
      </c>
      <c r="QU133" s="863">
        <v>0</v>
      </c>
      <c r="QV133" s="863">
        <v>0</v>
      </c>
      <c r="QW133" s="863">
        <v>0</v>
      </c>
      <c r="QX133" s="863">
        <v>0</v>
      </c>
      <c r="QY133" s="863">
        <v>0</v>
      </c>
      <c r="QZ133" s="863">
        <v>0</v>
      </c>
      <c r="RA133" s="863">
        <v>0</v>
      </c>
      <c r="RB133" s="863">
        <v>0</v>
      </c>
      <c r="RC133" s="863">
        <v>0</v>
      </c>
      <c r="RD133" s="863">
        <v>0</v>
      </c>
      <c r="RE133" s="863">
        <v>0</v>
      </c>
      <c r="RF133" s="863">
        <v>0</v>
      </c>
      <c r="RG133" s="863">
        <v>0</v>
      </c>
      <c r="RH133" s="863">
        <v>0</v>
      </c>
      <c r="RI133" s="863">
        <v>0</v>
      </c>
      <c r="RJ133" s="863">
        <v>0</v>
      </c>
      <c r="RK133" s="863">
        <v>0</v>
      </c>
      <c r="RL133" s="863">
        <v>0</v>
      </c>
      <c r="RM133" s="863">
        <v>0</v>
      </c>
      <c r="RN133" s="863">
        <v>0</v>
      </c>
      <c r="RO133" s="863">
        <v>0</v>
      </c>
      <c r="RP133" s="863">
        <v>0</v>
      </c>
      <c r="RQ133" s="863">
        <v>0</v>
      </c>
      <c r="RR133" s="863">
        <v>0</v>
      </c>
      <c r="RS133" s="863">
        <v>0</v>
      </c>
      <c r="RT133" s="863">
        <v>0</v>
      </c>
      <c r="RU133" s="863">
        <v>0</v>
      </c>
      <c r="RV133" s="863">
        <v>0</v>
      </c>
      <c r="RW133" s="863">
        <v>0</v>
      </c>
      <c r="RX133" s="863">
        <v>0</v>
      </c>
      <c r="RY133" s="863">
        <v>0</v>
      </c>
      <c r="RZ133" s="863">
        <v>0</v>
      </c>
      <c r="SA133" s="863">
        <v>0</v>
      </c>
      <c r="SB133" s="863">
        <v>0</v>
      </c>
      <c r="SC133" s="863">
        <v>0</v>
      </c>
      <c r="SD133" s="863">
        <v>0</v>
      </c>
      <c r="SE133" s="863">
        <v>0</v>
      </c>
      <c r="SF133" s="863">
        <v>0</v>
      </c>
      <c r="SG133" s="863">
        <v>0</v>
      </c>
      <c r="SH133" s="863">
        <v>0</v>
      </c>
      <c r="SI133" s="863">
        <v>0</v>
      </c>
      <c r="SJ133" s="460">
        <f t="shared" si="61"/>
        <v>0</v>
      </c>
      <c r="SK133" s="441"/>
      <c r="SL133" s="429"/>
      <c r="SM133" s="429"/>
      <c r="SN133" s="429"/>
    </row>
    <row r="134" spans="1:508" outlineLevel="2" collapsed="1" x14ac:dyDescent="0.3">
      <c r="A134" s="429"/>
      <c r="B134" s="438"/>
      <c r="C134" s="647">
        <f>INT($C$40)+2</f>
        <v>3</v>
      </c>
      <c r="D134" s="460"/>
      <c r="E134" s="518"/>
      <c r="F134" s="518"/>
      <c r="G134" s="460"/>
      <c r="H134" s="871"/>
      <c r="I134" s="871" t="s">
        <v>695</v>
      </c>
      <c r="J134" s="872">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1"/>
        <v>0</v>
      </c>
      <c r="SK134" s="441"/>
      <c r="SL134" s="429"/>
      <c r="SM134" s="429"/>
      <c r="SN134" s="429"/>
    </row>
    <row r="135" spans="1:508" hidden="1" outlineLevel="3" x14ac:dyDescent="0.3">
      <c r="A135" s="429"/>
      <c r="B135" s="438"/>
      <c r="C135" s="647">
        <f>INT($C$40)+3</f>
        <v>4</v>
      </c>
      <c r="D135" s="460"/>
      <c r="E135" s="518"/>
      <c r="F135" s="518"/>
      <c r="G135" s="460"/>
      <c r="H135" s="873"/>
      <c r="I135" s="873" t="s">
        <v>696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1"/>
        <v>0</v>
      </c>
      <c r="SK135" s="441"/>
      <c r="SL135" s="429"/>
      <c r="SM135" s="429"/>
      <c r="SN135" s="429"/>
    </row>
    <row r="136" spans="1:508" hidden="1" outlineLevel="3" x14ac:dyDescent="0.3">
      <c r="A136" s="429"/>
      <c r="B136" s="438"/>
      <c r="C136" s="647">
        <f>INT($C$40)+3</f>
        <v>4</v>
      </c>
      <c r="D136" s="460"/>
      <c r="E136" s="518"/>
      <c r="F136" s="518"/>
      <c r="G136" s="460"/>
      <c r="H136" s="873"/>
      <c r="I136" s="873" t="s">
        <v>697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hidden="1" outlineLevel="3" x14ac:dyDescent="0.3">
      <c r="A137" s="429"/>
      <c r="B137" s="438"/>
      <c r="C137" s="647">
        <f>INT($C$40)+3</f>
        <v>4</v>
      </c>
      <c r="D137" s="460"/>
      <c r="E137" s="518"/>
      <c r="F137" s="518"/>
      <c r="G137" s="460"/>
      <c r="H137" s="877"/>
      <c r="I137" s="877" t="s">
        <v>849</v>
      </c>
      <c r="J137" s="878">
        <f t="shared" si="62"/>
        <v>10</v>
      </c>
      <c r="K137" s="862">
        <v>0</v>
      </c>
      <c r="L137" s="862">
        <v>0</v>
      </c>
      <c r="M137" s="862">
        <v>0</v>
      </c>
      <c r="N137" s="862">
        <v>0</v>
      </c>
      <c r="O137" s="862">
        <v>0</v>
      </c>
      <c r="P137" s="862">
        <v>0</v>
      </c>
      <c r="Q137" s="862">
        <v>0</v>
      </c>
      <c r="R137" s="862">
        <v>0</v>
      </c>
      <c r="S137" s="862">
        <v>0</v>
      </c>
      <c r="T137" s="862">
        <v>0</v>
      </c>
      <c r="U137" s="862">
        <v>0</v>
      </c>
      <c r="V137" s="862">
        <v>0</v>
      </c>
      <c r="W137" s="862">
        <v>0</v>
      </c>
      <c r="X137" s="862">
        <v>0</v>
      </c>
      <c r="Y137" s="862">
        <v>0</v>
      </c>
      <c r="Z137" s="862">
        <v>0</v>
      </c>
      <c r="AA137" s="862">
        <v>0</v>
      </c>
      <c r="AB137" s="862">
        <v>0</v>
      </c>
      <c r="AC137" s="862">
        <v>0</v>
      </c>
      <c r="AD137" s="862">
        <v>0</v>
      </c>
      <c r="AE137" s="862">
        <v>0</v>
      </c>
      <c r="AF137" s="862">
        <v>0</v>
      </c>
      <c r="AG137" s="862">
        <v>0</v>
      </c>
      <c r="AH137" s="862">
        <v>0</v>
      </c>
      <c r="AI137" s="862">
        <v>0</v>
      </c>
      <c r="AJ137" s="862">
        <v>0</v>
      </c>
      <c r="AK137" s="862">
        <v>0</v>
      </c>
      <c r="AL137" s="862">
        <v>0</v>
      </c>
      <c r="AM137" s="862">
        <v>0</v>
      </c>
      <c r="AN137" s="862">
        <v>0</v>
      </c>
      <c r="AO137" s="862">
        <v>0</v>
      </c>
      <c r="AP137" s="862">
        <v>0</v>
      </c>
      <c r="AQ137" s="862">
        <v>0</v>
      </c>
      <c r="AR137" s="862">
        <v>0</v>
      </c>
      <c r="AS137" s="862">
        <v>0</v>
      </c>
      <c r="AT137" s="862">
        <v>0</v>
      </c>
      <c r="AU137" s="862">
        <v>0</v>
      </c>
      <c r="AV137" s="862">
        <v>0</v>
      </c>
      <c r="AW137" s="862">
        <v>0</v>
      </c>
      <c r="AX137" s="862">
        <v>0</v>
      </c>
      <c r="AY137" s="862">
        <v>0</v>
      </c>
      <c r="AZ137" s="862">
        <v>0</v>
      </c>
      <c r="BA137" s="862">
        <v>0</v>
      </c>
      <c r="BB137" s="862">
        <v>0</v>
      </c>
      <c r="BC137" s="862">
        <v>0</v>
      </c>
      <c r="BD137" s="862">
        <v>0</v>
      </c>
      <c r="BE137" s="862">
        <v>0</v>
      </c>
      <c r="BF137" s="862">
        <v>0</v>
      </c>
      <c r="BG137" s="862">
        <v>0</v>
      </c>
      <c r="BH137" s="862">
        <v>0</v>
      </c>
      <c r="BI137" s="862">
        <v>0</v>
      </c>
      <c r="BJ137" s="862">
        <v>0</v>
      </c>
      <c r="BK137" s="862">
        <v>0</v>
      </c>
      <c r="BL137" s="862">
        <v>0</v>
      </c>
      <c r="BM137" s="862">
        <v>0</v>
      </c>
      <c r="BN137" s="862">
        <v>0</v>
      </c>
      <c r="BO137" s="862">
        <v>0</v>
      </c>
      <c r="BP137" s="862">
        <v>0</v>
      </c>
      <c r="BQ137" s="862">
        <v>0</v>
      </c>
      <c r="BR137" s="862">
        <v>0</v>
      </c>
      <c r="BS137" s="862">
        <v>0</v>
      </c>
      <c r="BT137" s="862">
        <v>0</v>
      </c>
      <c r="BU137" s="862">
        <v>0</v>
      </c>
      <c r="BV137" s="862">
        <v>0</v>
      </c>
      <c r="BW137" s="862">
        <v>0</v>
      </c>
      <c r="BX137" s="862">
        <v>0</v>
      </c>
      <c r="BY137" s="862">
        <v>0</v>
      </c>
      <c r="BZ137" s="862">
        <v>0</v>
      </c>
      <c r="CA137" s="862">
        <v>0</v>
      </c>
      <c r="CB137" s="862">
        <v>0</v>
      </c>
      <c r="CC137" s="862">
        <v>0</v>
      </c>
      <c r="CD137" s="862">
        <v>0</v>
      </c>
      <c r="CE137" s="862">
        <v>0</v>
      </c>
      <c r="CF137" s="862">
        <v>0</v>
      </c>
      <c r="CG137" s="862">
        <v>0</v>
      </c>
      <c r="CH137" s="862">
        <v>0</v>
      </c>
      <c r="CI137" s="862">
        <v>0</v>
      </c>
      <c r="CJ137" s="862">
        <v>0</v>
      </c>
      <c r="CK137" s="862">
        <v>0</v>
      </c>
      <c r="CL137" s="862">
        <v>0</v>
      </c>
      <c r="CM137" s="862">
        <v>0</v>
      </c>
      <c r="CN137" s="862">
        <v>0</v>
      </c>
      <c r="CO137" s="862">
        <v>0</v>
      </c>
      <c r="CP137" s="862">
        <v>0</v>
      </c>
      <c r="CQ137" s="862">
        <v>0</v>
      </c>
      <c r="CR137" s="862">
        <v>0</v>
      </c>
      <c r="CS137" s="862">
        <v>0</v>
      </c>
      <c r="CT137" s="862">
        <v>0</v>
      </c>
      <c r="CU137" s="862">
        <v>0</v>
      </c>
      <c r="CV137" s="862">
        <v>0</v>
      </c>
      <c r="CW137" s="862">
        <v>0</v>
      </c>
      <c r="CX137" s="862">
        <v>0</v>
      </c>
      <c r="CY137" s="862">
        <v>0</v>
      </c>
      <c r="CZ137" s="862">
        <v>0</v>
      </c>
      <c r="DA137" s="862">
        <v>0</v>
      </c>
      <c r="DB137" s="862">
        <v>0</v>
      </c>
      <c r="DC137" s="862">
        <v>0</v>
      </c>
      <c r="DD137" s="862">
        <v>0</v>
      </c>
      <c r="DE137" s="862">
        <v>0</v>
      </c>
      <c r="DF137" s="862">
        <v>0</v>
      </c>
      <c r="DG137" s="862">
        <v>0</v>
      </c>
      <c r="DH137" s="862">
        <v>0</v>
      </c>
      <c r="DI137" s="862">
        <v>0</v>
      </c>
      <c r="DJ137" s="862">
        <v>0</v>
      </c>
      <c r="DK137" s="862">
        <v>0</v>
      </c>
      <c r="DL137" s="862">
        <v>0</v>
      </c>
      <c r="DM137" s="862">
        <v>0</v>
      </c>
      <c r="DN137" s="862">
        <v>0</v>
      </c>
      <c r="DO137" s="862">
        <v>0</v>
      </c>
      <c r="DP137" s="862">
        <v>0</v>
      </c>
      <c r="DQ137" s="862">
        <v>0</v>
      </c>
      <c r="DR137" s="862">
        <v>0</v>
      </c>
      <c r="DS137" s="862">
        <v>0</v>
      </c>
      <c r="DT137" s="862">
        <v>0</v>
      </c>
      <c r="DU137" s="862">
        <v>0</v>
      </c>
      <c r="DV137" s="862">
        <v>0</v>
      </c>
      <c r="DW137" s="862">
        <v>0</v>
      </c>
      <c r="DX137" s="862">
        <v>0</v>
      </c>
      <c r="DY137" s="862">
        <v>0</v>
      </c>
      <c r="DZ137" s="862">
        <v>0</v>
      </c>
      <c r="EA137" s="862">
        <v>0</v>
      </c>
      <c r="EB137" s="862">
        <v>0</v>
      </c>
      <c r="EC137" s="862">
        <v>0</v>
      </c>
      <c r="ED137" s="862">
        <v>0</v>
      </c>
      <c r="EE137" s="862">
        <v>0</v>
      </c>
      <c r="EF137" s="862">
        <v>0</v>
      </c>
      <c r="EG137" s="862">
        <v>0</v>
      </c>
      <c r="EH137" s="862">
        <v>0</v>
      </c>
      <c r="EI137" s="862">
        <v>0</v>
      </c>
      <c r="EJ137" s="862">
        <v>0</v>
      </c>
      <c r="EK137" s="862">
        <v>0</v>
      </c>
      <c r="EL137" s="862">
        <v>0</v>
      </c>
      <c r="EM137" s="862">
        <v>0</v>
      </c>
      <c r="EN137" s="862">
        <v>0</v>
      </c>
      <c r="EO137" s="862">
        <v>0</v>
      </c>
      <c r="EP137" s="862">
        <v>0</v>
      </c>
      <c r="EQ137" s="862">
        <v>0</v>
      </c>
      <c r="ER137" s="862">
        <v>0</v>
      </c>
      <c r="ES137" s="862">
        <v>0</v>
      </c>
      <c r="ET137" s="862">
        <v>0</v>
      </c>
      <c r="EU137" s="862">
        <v>0</v>
      </c>
      <c r="EV137" s="862">
        <v>0</v>
      </c>
      <c r="EW137" s="862">
        <v>0</v>
      </c>
      <c r="EX137" s="862">
        <v>0</v>
      </c>
      <c r="EY137" s="862">
        <v>0</v>
      </c>
      <c r="EZ137" s="862">
        <v>0</v>
      </c>
      <c r="FA137" s="862">
        <v>0</v>
      </c>
      <c r="FB137" s="862">
        <v>0</v>
      </c>
      <c r="FC137" s="862">
        <v>0</v>
      </c>
      <c r="FD137" s="862">
        <v>0</v>
      </c>
      <c r="FE137" s="862">
        <v>0</v>
      </c>
      <c r="FF137" s="862">
        <v>0</v>
      </c>
      <c r="FG137" s="862">
        <v>0</v>
      </c>
      <c r="FH137" s="862">
        <v>0</v>
      </c>
      <c r="FI137" s="862">
        <v>0</v>
      </c>
      <c r="FJ137" s="862">
        <v>0</v>
      </c>
      <c r="FK137" s="862">
        <v>0</v>
      </c>
      <c r="FL137" s="862">
        <v>0</v>
      </c>
      <c r="FM137" s="862">
        <v>0</v>
      </c>
      <c r="FN137" s="862">
        <v>0</v>
      </c>
      <c r="FO137" s="862">
        <v>0</v>
      </c>
      <c r="FP137" s="862">
        <v>0</v>
      </c>
      <c r="FQ137" s="862">
        <v>0</v>
      </c>
      <c r="FR137" s="862">
        <v>0</v>
      </c>
      <c r="FS137" s="862">
        <v>0</v>
      </c>
      <c r="FT137" s="862">
        <v>0</v>
      </c>
      <c r="FU137" s="862">
        <v>0</v>
      </c>
      <c r="FV137" s="862">
        <v>0</v>
      </c>
      <c r="FW137" s="862">
        <v>0</v>
      </c>
      <c r="FX137" s="862">
        <v>0</v>
      </c>
      <c r="FY137" s="862">
        <v>0</v>
      </c>
      <c r="FZ137" s="862">
        <v>0</v>
      </c>
      <c r="GA137" s="862">
        <v>0</v>
      </c>
      <c r="GB137" s="862">
        <v>0</v>
      </c>
      <c r="GC137" s="862">
        <v>0</v>
      </c>
      <c r="GD137" s="862">
        <v>0</v>
      </c>
      <c r="GE137" s="862">
        <v>0</v>
      </c>
      <c r="GF137" s="862">
        <v>0</v>
      </c>
      <c r="GG137" s="862">
        <v>0</v>
      </c>
      <c r="GH137" s="862">
        <v>0</v>
      </c>
      <c r="GI137" s="862">
        <v>0</v>
      </c>
      <c r="GJ137" s="862">
        <v>0</v>
      </c>
      <c r="GK137" s="862">
        <v>0</v>
      </c>
      <c r="GL137" s="862">
        <v>0</v>
      </c>
      <c r="GM137" s="862">
        <v>0</v>
      </c>
      <c r="GN137" s="862">
        <v>0</v>
      </c>
      <c r="GO137" s="862">
        <v>0</v>
      </c>
      <c r="GP137" s="862">
        <v>0</v>
      </c>
      <c r="GQ137" s="862">
        <v>0</v>
      </c>
      <c r="GR137" s="862">
        <v>0</v>
      </c>
      <c r="GS137" s="862">
        <v>0</v>
      </c>
      <c r="GT137" s="862">
        <v>0</v>
      </c>
      <c r="GU137" s="862">
        <v>0</v>
      </c>
      <c r="GV137" s="862">
        <v>0</v>
      </c>
      <c r="GW137" s="862">
        <v>0</v>
      </c>
      <c r="GX137" s="862">
        <v>0</v>
      </c>
      <c r="GY137" s="862">
        <v>0</v>
      </c>
      <c r="GZ137" s="862">
        <v>0</v>
      </c>
      <c r="HA137" s="862">
        <v>0</v>
      </c>
      <c r="HB137" s="862">
        <v>0</v>
      </c>
      <c r="HC137" s="862">
        <v>0</v>
      </c>
      <c r="HD137" s="862">
        <v>0</v>
      </c>
      <c r="HE137" s="862">
        <v>0</v>
      </c>
      <c r="HF137" s="862">
        <v>0</v>
      </c>
      <c r="HG137" s="862">
        <v>0</v>
      </c>
      <c r="HH137" s="862">
        <v>0</v>
      </c>
      <c r="HI137" s="862">
        <v>0</v>
      </c>
      <c r="HJ137" s="862">
        <v>0</v>
      </c>
      <c r="HK137" s="862">
        <v>0</v>
      </c>
      <c r="HL137" s="862">
        <v>0</v>
      </c>
      <c r="HM137" s="862">
        <v>0</v>
      </c>
      <c r="HN137" s="862">
        <v>0</v>
      </c>
      <c r="HO137" s="862">
        <v>0</v>
      </c>
      <c r="HP137" s="862">
        <v>0</v>
      </c>
      <c r="HQ137" s="862">
        <v>0</v>
      </c>
      <c r="HR137" s="862">
        <v>0</v>
      </c>
      <c r="HS137" s="862">
        <v>0</v>
      </c>
      <c r="HT137" s="862">
        <v>0</v>
      </c>
      <c r="HU137" s="862">
        <v>0</v>
      </c>
      <c r="HV137" s="862">
        <v>0</v>
      </c>
      <c r="HW137" s="862">
        <v>0</v>
      </c>
      <c r="HX137" s="862">
        <v>0</v>
      </c>
      <c r="HY137" s="862">
        <v>0</v>
      </c>
      <c r="HZ137" s="862">
        <v>0</v>
      </c>
      <c r="IA137" s="862">
        <v>0</v>
      </c>
      <c r="IB137" s="862">
        <v>0</v>
      </c>
      <c r="IC137" s="862">
        <v>0</v>
      </c>
      <c r="ID137" s="862">
        <v>0</v>
      </c>
      <c r="IE137" s="862">
        <v>0</v>
      </c>
      <c r="IF137" s="862">
        <v>0</v>
      </c>
      <c r="IG137" s="862">
        <v>0</v>
      </c>
      <c r="IH137" s="862">
        <v>0</v>
      </c>
      <c r="II137" s="862">
        <v>0</v>
      </c>
      <c r="IJ137" s="862">
        <v>0</v>
      </c>
      <c r="IK137" s="862">
        <v>0</v>
      </c>
      <c r="IL137" s="862">
        <v>0</v>
      </c>
      <c r="IM137" s="862">
        <v>0</v>
      </c>
      <c r="IN137" s="862">
        <v>0</v>
      </c>
      <c r="IO137" s="862">
        <v>0</v>
      </c>
      <c r="IP137" s="862">
        <v>0</v>
      </c>
      <c r="IQ137" s="862">
        <v>0</v>
      </c>
      <c r="IR137" s="862">
        <v>0</v>
      </c>
      <c r="IS137" s="862">
        <v>0</v>
      </c>
      <c r="IT137" s="862">
        <v>0</v>
      </c>
      <c r="IU137" s="862">
        <v>0</v>
      </c>
      <c r="IV137" s="862">
        <v>0</v>
      </c>
      <c r="IW137" s="862">
        <v>0</v>
      </c>
      <c r="IX137" s="862">
        <v>0</v>
      </c>
      <c r="IY137" s="862">
        <v>0</v>
      </c>
      <c r="IZ137" s="862">
        <v>0</v>
      </c>
      <c r="JA137" s="862">
        <v>0</v>
      </c>
      <c r="JB137" s="862">
        <v>0</v>
      </c>
      <c r="JC137" s="862">
        <v>0</v>
      </c>
      <c r="JD137" s="862">
        <v>0</v>
      </c>
      <c r="JE137" s="862">
        <v>0</v>
      </c>
      <c r="JF137" s="862">
        <v>0</v>
      </c>
      <c r="JG137" s="862">
        <v>0</v>
      </c>
      <c r="JH137" s="862">
        <v>0</v>
      </c>
      <c r="JI137" s="862">
        <v>0</v>
      </c>
      <c r="JJ137" s="862">
        <v>0</v>
      </c>
      <c r="JK137" s="862">
        <v>0</v>
      </c>
      <c r="JL137" s="862">
        <v>0</v>
      </c>
      <c r="JM137" s="862">
        <v>0</v>
      </c>
      <c r="JN137" s="862">
        <v>0</v>
      </c>
      <c r="JO137" s="862">
        <v>0</v>
      </c>
      <c r="JP137" s="862">
        <v>0</v>
      </c>
      <c r="JQ137" s="862">
        <v>0</v>
      </c>
      <c r="JR137" s="862">
        <v>0</v>
      </c>
      <c r="JS137" s="862">
        <v>0</v>
      </c>
      <c r="JT137" s="862">
        <v>0</v>
      </c>
      <c r="JU137" s="862">
        <v>0</v>
      </c>
      <c r="JV137" s="862">
        <v>0</v>
      </c>
      <c r="JW137" s="862">
        <v>0</v>
      </c>
      <c r="JX137" s="862">
        <v>0</v>
      </c>
      <c r="JY137" s="862">
        <v>0</v>
      </c>
      <c r="JZ137" s="862">
        <v>0</v>
      </c>
      <c r="KA137" s="862">
        <v>0</v>
      </c>
      <c r="KB137" s="862">
        <v>0</v>
      </c>
      <c r="KC137" s="862">
        <v>0</v>
      </c>
      <c r="KD137" s="862">
        <v>0</v>
      </c>
      <c r="KE137" s="862">
        <v>0</v>
      </c>
      <c r="KF137" s="862">
        <v>0</v>
      </c>
      <c r="KG137" s="862">
        <v>0</v>
      </c>
      <c r="KH137" s="862">
        <v>0</v>
      </c>
      <c r="KI137" s="862">
        <v>0</v>
      </c>
      <c r="KJ137" s="862">
        <v>0</v>
      </c>
      <c r="KK137" s="862">
        <v>0</v>
      </c>
      <c r="KL137" s="862">
        <v>0</v>
      </c>
      <c r="KM137" s="862">
        <v>0</v>
      </c>
      <c r="KN137" s="862">
        <v>0</v>
      </c>
      <c r="KO137" s="862">
        <v>0</v>
      </c>
      <c r="KP137" s="862">
        <v>0</v>
      </c>
      <c r="KQ137" s="862">
        <v>0</v>
      </c>
      <c r="KR137" s="862">
        <v>0</v>
      </c>
      <c r="KS137" s="862">
        <v>0</v>
      </c>
      <c r="KT137" s="862">
        <v>0</v>
      </c>
      <c r="KU137" s="862">
        <v>0</v>
      </c>
      <c r="KV137" s="862">
        <v>0</v>
      </c>
      <c r="KW137" s="862">
        <v>0</v>
      </c>
      <c r="KX137" s="862">
        <v>0</v>
      </c>
      <c r="KY137" s="862">
        <v>0</v>
      </c>
      <c r="KZ137" s="862">
        <v>0</v>
      </c>
      <c r="LA137" s="862">
        <v>0</v>
      </c>
      <c r="LB137" s="862">
        <v>0</v>
      </c>
      <c r="LC137" s="862">
        <v>0</v>
      </c>
      <c r="LD137" s="862">
        <v>0</v>
      </c>
      <c r="LE137" s="862">
        <v>0</v>
      </c>
      <c r="LF137" s="862">
        <v>0</v>
      </c>
      <c r="LG137" s="862">
        <v>0</v>
      </c>
      <c r="LH137" s="862">
        <v>0</v>
      </c>
      <c r="LI137" s="862">
        <v>0</v>
      </c>
      <c r="LJ137" s="862">
        <v>0</v>
      </c>
      <c r="LK137" s="862">
        <v>0</v>
      </c>
      <c r="LL137" s="862">
        <v>0</v>
      </c>
      <c r="LM137" s="862">
        <v>0</v>
      </c>
      <c r="LN137" s="862">
        <v>0</v>
      </c>
      <c r="LO137" s="862">
        <v>0</v>
      </c>
      <c r="LP137" s="862">
        <v>0</v>
      </c>
      <c r="LQ137" s="862">
        <v>0</v>
      </c>
      <c r="LR137" s="862">
        <v>0</v>
      </c>
      <c r="LS137" s="862">
        <v>0</v>
      </c>
      <c r="LT137" s="862">
        <v>0</v>
      </c>
      <c r="LU137" s="862">
        <v>0</v>
      </c>
      <c r="LV137" s="862">
        <v>0</v>
      </c>
      <c r="LW137" s="862">
        <v>0</v>
      </c>
      <c r="LX137" s="862">
        <v>0</v>
      </c>
      <c r="LY137" s="862">
        <v>0</v>
      </c>
      <c r="LZ137" s="862">
        <v>0</v>
      </c>
      <c r="MA137" s="862">
        <v>0</v>
      </c>
      <c r="MB137" s="862">
        <v>0</v>
      </c>
      <c r="MC137" s="862">
        <v>0</v>
      </c>
      <c r="MD137" s="862">
        <v>0</v>
      </c>
      <c r="ME137" s="862">
        <v>0</v>
      </c>
      <c r="MF137" s="862">
        <v>0</v>
      </c>
      <c r="MG137" s="862">
        <v>0</v>
      </c>
      <c r="MH137" s="862">
        <v>0</v>
      </c>
      <c r="MI137" s="862">
        <v>0</v>
      </c>
      <c r="MJ137" s="862">
        <v>0</v>
      </c>
      <c r="MK137" s="862">
        <v>0</v>
      </c>
      <c r="ML137" s="862">
        <v>0</v>
      </c>
      <c r="MM137" s="862">
        <v>0</v>
      </c>
      <c r="MN137" s="862">
        <v>0</v>
      </c>
      <c r="MO137" s="862">
        <v>0</v>
      </c>
      <c r="MP137" s="862">
        <v>0</v>
      </c>
      <c r="MQ137" s="862">
        <v>0</v>
      </c>
      <c r="MR137" s="862">
        <v>0</v>
      </c>
      <c r="MS137" s="862">
        <v>0</v>
      </c>
      <c r="MT137" s="862">
        <v>0</v>
      </c>
      <c r="MU137" s="862">
        <v>0</v>
      </c>
      <c r="MV137" s="862">
        <v>0</v>
      </c>
      <c r="MW137" s="862">
        <v>0</v>
      </c>
      <c r="MX137" s="862">
        <v>0</v>
      </c>
      <c r="MY137" s="862">
        <v>0</v>
      </c>
      <c r="MZ137" s="862">
        <v>0</v>
      </c>
      <c r="NA137" s="862">
        <v>0</v>
      </c>
      <c r="NB137" s="862">
        <v>0</v>
      </c>
      <c r="NC137" s="862">
        <v>0</v>
      </c>
      <c r="ND137" s="862">
        <v>0</v>
      </c>
      <c r="NE137" s="862">
        <v>0</v>
      </c>
      <c r="NF137" s="862">
        <v>0</v>
      </c>
      <c r="NG137" s="862">
        <v>0</v>
      </c>
      <c r="NH137" s="862">
        <v>0</v>
      </c>
      <c r="NI137" s="862">
        <v>0</v>
      </c>
      <c r="NJ137" s="862">
        <v>0</v>
      </c>
      <c r="NK137" s="862">
        <v>0</v>
      </c>
      <c r="NL137" s="862">
        <v>0</v>
      </c>
      <c r="NM137" s="862">
        <v>0</v>
      </c>
      <c r="NN137" s="862">
        <v>0</v>
      </c>
      <c r="NO137" s="862">
        <v>0</v>
      </c>
      <c r="NP137" s="862">
        <v>0</v>
      </c>
      <c r="NQ137" s="862">
        <v>0</v>
      </c>
      <c r="NR137" s="862">
        <v>0</v>
      </c>
      <c r="NS137" s="862">
        <v>0</v>
      </c>
      <c r="NT137" s="862">
        <v>0</v>
      </c>
      <c r="NU137" s="862">
        <v>0</v>
      </c>
      <c r="NV137" s="862">
        <v>0</v>
      </c>
      <c r="NW137" s="862">
        <v>0</v>
      </c>
      <c r="NX137" s="862">
        <v>0</v>
      </c>
      <c r="NY137" s="862">
        <v>0</v>
      </c>
      <c r="NZ137" s="862">
        <v>0</v>
      </c>
      <c r="OA137" s="862">
        <v>0</v>
      </c>
      <c r="OB137" s="862">
        <v>0</v>
      </c>
      <c r="OC137" s="862">
        <v>0</v>
      </c>
      <c r="OD137" s="862">
        <v>0</v>
      </c>
      <c r="OE137" s="862">
        <v>0</v>
      </c>
      <c r="OF137" s="862">
        <v>0</v>
      </c>
      <c r="OG137" s="862">
        <v>0</v>
      </c>
      <c r="OH137" s="862">
        <v>0</v>
      </c>
      <c r="OI137" s="862">
        <v>0</v>
      </c>
      <c r="OJ137" s="862">
        <v>0</v>
      </c>
      <c r="OK137" s="862">
        <v>0</v>
      </c>
      <c r="OL137" s="862">
        <v>0</v>
      </c>
      <c r="OM137" s="862">
        <v>0</v>
      </c>
      <c r="ON137" s="862">
        <v>0</v>
      </c>
      <c r="OO137" s="862">
        <v>0</v>
      </c>
      <c r="OP137" s="862">
        <v>0</v>
      </c>
      <c r="OQ137" s="862">
        <v>0</v>
      </c>
      <c r="OR137" s="862">
        <v>0</v>
      </c>
      <c r="OS137" s="862">
        <v>0</v>
      </c>
      <c r="OT137" s="862">
        <v>0</v>
      </c>
      <c r="OU137" s="862">
        <v>0</v>
      </c>
      <c r="OV137" s="862">
        <v>0</v>
      </c>
      <c r="OW137" s="862">
        <v>0</v>
      </c>
      <c r="OX137" s="862">
        <v>0</v>
      </c>
      <c r="OY137" s="862">
        <v>0</v>
      </c>
      <c r="OZ137" s="862">
        <v>0</v>
      </c>
      <c r="PA137" s="862">
        <v>0</v>
      </c>
      <c r="PB137" s="862">
        <v>0</v>
      </c>
      <c r="PC137" s="862">
        <v>0</v>
      </c>
      <c r="PD137" s="862">
        <v>0</v>
      </c>
      <c r="PE137" s="862">
        <v>0</v>
      </c>
      <c r="PF137" s="862">
        <v>0</v>
      </c>
      <c r="PG137" s="862">
        <v>0</v>
      </c>
      <c r="PH137" s="862">
        <v>0</v>
      </c>
      <c r="PI137" s="862">
        <v>0</v>
      </c>
      <c r="PJ137" s="862">
        <v>0</v>
      </c>
      <c r="PK137" s="862">
        <v>0</v>
      </c>
      <c r="PL137" s="862">
        <v>0</v>
      </c>
      <c r="PM137" s="862">
        <v>0</v>
      </c>
      <c r="PN137" s="862">
        <v>0</v>
      </c>
      <c r="PO137" s="862">
        <v>0</v>
      </c>
      <c r="PP137" s="862">
        <v>0</v>
      </c>
      <c r="PQ137" s="862">
        <v>0</v>
      </c>
      <c r="PR137" s="862">
        <v>0</v>
      </c>
      <c r="PS137" s="862">
        <v>0</v>
      </c>
      <c r="PT137" s="862">
        <v>0</v>
      </c>
      <c r="PU137" s="862">
        <v>0</v>
      </c>
      <c r="PV137" s="862">
        <v>0</v>
      </c>
      <c r="PW137" s="862">
        <v>0</v>
      </c>
      <c r="PX137" s="862">
        <v>0</v>
      </c>
      <c r="PY137" s="862">
        <v>0</v>
      </c>
      <c r="PZ137" s="862">
        <v>0</v>
      </c>
      <c r="QA137" s="862">
        <v>0</v>
      </c>
      <c r="QB137" s="862">
        <v>0</v>
      </c>
      <c r="QC137" s="862">
        <v>0</v>
      </c>
      <c r="QD137" s="862">
        <v>0</v>
      </c>
      <c r="QE137" s="862">
        <v>0</v>
      </c>
      <c r="QF137" s="862">
        <v>0</v>
      </c>
      <c r="QG137" s="862">
        <v>0</v>
      </c>
      <c r="QH137" s="862">
        <v>0</v>
      </c>
      <c r="QI137" s="862">
        <v>0</v>
      </c>
      <c r="QJ137" s="862">
        <v>0</v>
      </c>
      <c r="QK137" s="862">
        <v>0</v>
      </c>
      <c r="QL137" s="862">
        <v>0</v>
      </c>
      <c r="QM137" s="862">
        <v>0</v>
      </c>
      <c r="QN137" s="862">
        <v>0</v>
      </c>
      <c r="QO137" s="862">
        <v>0</v>
      </c>
      <c r="QP137" s="862">
        <v>0</v>
      </c>
      <c r="QQ137" s="862">
        <v>0</v>
      </c>
      <c r="QR137" s="862">
        <v>0</v>
      </c>
      <c r="QS137" s="862">
        <v>0</v>
      </c>
      <c r="QT137" s="862">
        <v>0</v>
      </c>
      <c r="QU137" s="862">
        <v>0</v>
      </c>
      <c r="QV137" s="862">
        <v>0</v>
      </c>
      <c r="QW137" s="862">
        <v>0</v>
      </c>
      <c r="QX137" s="862">
        <v>0</v>
      </c>
      <c r="QY137" s="862">
        <v>0</v>
      </c>
      <c r="QZ137" s="862">
        <v>0</v>
      </c>
      <c r="RA137" s="862">
        <v>0</v>
      </c>
      <c r="RB137" s="862">
        <v>0</v>
      </c>
      <c r="RC137" s="862">
        <v>0</v>
      </c>
      <c r="RD137" s="862">
        <v>0</v>
      </c>
      <c r="RE137" s="862">
        <v>0</v>
      </c>
      <c r="RF137" s="862">
        <v>0</v>
      </c>
      <c r="RG137" s="862">
        <v>0</v>
      </c>
      <c r="RH137" s="862">
        <v>0</v>
      </c>
      <c r="RI137" s="862">
        <v>0</v>
      </c>
      <c r="RJ137" s="862">
        <v>0</v>
      </c>
      <c r="RK137" s="862">
        <v>0</v>
      </c>
      <c r="RL137" s="862">
        <v>0</v>
      </c>
      <c r="RM137" s="862">
        <v>0</v>
      </c>
      <c r="RN137" s="862">
        <v>0</v>
      </c>
      <c r="RO137" s="862">
        <v>0</v>
      </c>
      <c r="RP137" s="862">
        <v>0</v>
      </c>
      <c r="RQ137" s="862">
        <v>0</v>
      </c>
      <c r="RR137" s="862">
        <v>0</v>
      </c>
      <c r="RS137" s="862">
        <v>0</v>
      </c>
      <c r="RT137" s="862">
        <v>0</v>
      </c>
      <c r="RU137" s="862">
        <v>0</v>
      </c>
      <c r="RV137" s="862">
        <v>0</v>
      </c>
      <c r="RW137" s="862">
        <v>0</v>
      </c>
      <c r="RX137" s="862">
        <v>0</v>
      </c>
      <c r="RY137" s="862">
        <v>0</v>
      </c>
      <c r="RZ137" s="862">
        <v>0</v>
      </c>
      <c r="SA137" s="862">
        <v>0</v>
      </c>
      <c r="SB137" s="862">
        <v>0</v>
      </c>
      <c r="SC137" s="862">
        <v>0</v>
      </c>
      <c r="SD137" s="862">
        <v>0</v>
      </c>
      <c r="SE137" s="862">
        <v>0</v>
      </c>
      <c r="SF137" s="862">
        <v>0</v>
      </c>
      <c r="SG137" s="862">
        <v>0</v>
      </c>
      <c r="SH137" s="862">
        <v>0</v>
      </c>
      <c r="SI137" s="862">
        <v>0</v>
      </c>
      <c r="SJ137" s="460">
        <f t="shared" si="61"/>
        <v>0</v>
      </c>
      <c r="SK137" s="441"/>
      <c r="SL137" s="429"/>
      <c r="SM137" s="429"/>
      <c r="SN137" s="429"/>
    </row>
    <row r="138" spans="1:508" outlineLevel="2" x14ac:dyDescent="0.3">
      <c r="A138" s="429"/>
      <c r="B138" s="438"/>
      <c r="C138" s="647">
        <f>INT($C$40)+2</f>
        <v>3</v>
      </c>
      <c r="D138" s="460"/>
      <c r="E138" s="518"/>
      <c r="F138" s="518"/>
      <c r="G138" s="460"/>
      <c r="H138" s="879"/>
      <c r="I138" s="879" t="s">
        <v>850</v>
      </c>
      <c r="J138" s="880">
        <f t="shared" si="62"/>
        <v>11</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0">
        <f t="shared" si="61"/>
        <v>0</v>
      </c>
      <c r="SK138" s="441"/>
      <c r="SL138" s="429"/>
      <c r="SM138" s="429"/>
      <c r="SN138" s="429"/>
    </row>
    <row r="139" spans="1:508" outlineLevel="2" collapsed="1" x14ac:dyDescent="0.3">
      <c r="A139" s="429"/>
      <c r="B139" s="438"/>
      <c r="C139" s="647">
        <f>INT($C$40)+2</f>
        <v>3</v>
      </c>
      <c r="D139" s="460"/>
      <c r="E139" s="518"/>
      <c r="F139" s="518"/>
      <c r="G139" s="460"/>
      <c r="H139" s="667"/>
      <c r="I139" s="667" t="s">
        <v>852</v>
      </c>
      <c r="J139" s="667">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hidden="1" outlineLevel="3" x14ac:dyDescent="0.3">
      <c r="A140" s="429"/>
      <c r="B140" s="438"/>
      <c r="C140" s="647">
        <f t="shared" ref="C140:C172" si="63">INT($C$40)+3</f>
        <v>4</v>
      </c>
      <c r="D140" s="460"/>
      <c r="E140" s="518"/>
      <c r="F140" s="518"/>
      <c r="G140" s="460"/>
      <c r="H140" s="735"/>
      <c r="I140" s="735" t="s">
        <v>853</v>
      </c>
      <c r="J140" s="735">
        <f t="shared" si="62"/>
        <v>13</v>
      </c>
      <c r="K140" s="863">
        <v>0</v>
      </c>
      <c r="L140" s="863">
        <v>0</v>
      </c>
      <c r="M140" s="863">
        <v>0</v>
      </c>
      <c r="N140" s="863">
        <v>0</v>
      </c>
      <c r="O140" s="863">
        <v>0</v>
      </c>
      <c r="P140" s="863">
        <v>0</v>
      </c>
      <c r="Q140" s="863">
        <v>0</v>
      </c>
      <c r="R140" s="863">
        <v>0</v>
      </c>
      <c r="S140" s="863">
        <v>0</v>
      </c>
      <c r="T140" s="863">
        <v>0</v>
      </c>
      <c r="U140" s="863">
        <v>0</v>
      </c>
      <c r="V140" s="863">
        <v>0</v>
      </c>
      <c r="W140" s="863">
        <v>0</v>
      </c>
      <c r="X140" s="863">
        <v>0</v>
      </c>
      <c r="Y140" s="863">
        <v>0</v>
      </c>
      <c r="Z140" s="863">
        <v>0</v>
      </c>
      <c r="AA140" s="863">
        <v>0</v>
      </c>
      <c r="AB140" s="863">
        <v>0</v>
      </c>
      <c r="AC140" s="863">
        <v>0</v>
      </c>
      <c r="AD140" s="863">
        <v>0</v>
      </c>
      <c r="AE140" s="863">
        <v>0</v>
      </c>
      <c r="AF140" s="863">
        <v>0</v>
      </c>
      <c r="AG140" s="863">
        <v>0</v>
      </c>
      <c r="AH140" s="863">
        <v>0</v>
      </c>
      <c r="AI140" s="863">
        <v>0</v>
      </c>
      <c r="AJ140" s="863">
        <v>0</v>
      </c>
      <c r="AK140" s="863">
        <v>0</v>
      </c>
      <c r="AL140" s="863">
        <v>0</v>
      </c>
      <c r="AM140" s="863">
        <v>0</v>
      </c>
      <c r="AN140" s="863">
        <v>0</v>
      </c>
      <c r="AO140" s="863">
        <v>0</v>
      </c>
      <c r="AP140" s="863">
        <v>0</v>
      </c>
      <c r="AQ140" s="863">
        <v>0</v>
      </c>
      <c r="AR140" s="863">
        <v>0</v>
      </c>
      <c r="AS140" s="863">
        <v>0</v>
      </c>
      <c r="AT140" s="863">
        <v>0</v>
      </c>
      <c r="AU140" s="863">
        <v>0</v>
      </c>
      <c r="AV140" s="863">
        <v>0</v>
      </c>
      <c r="AW140" s="863">
        <v>0</v>
      </c>
      <c r="AX140" s="863">
        <v>0</v>
      </c>
      <c r="AY140" s="863">
        <v>0</v>
      </c>
      <c r="AZ140" s="863">
        <v>0</v>
      </c>
      <c r="BA140" s="863">
        <v>0</v>
      </c>
      <c r="BB140" s="863">
        <v>0</v>
      </c>
      <c r="BC140" s="863">
        <v>0</v>
      </c>
      <c r="BD140" s="863">
        <v>0</v>
      </c>
      <c r="BE140" s="863">
        <v>0</v>
      </c>
      <c r="BF140" s="863">
        <v>0</v>
      </c>
      <c r="BG140" s="863">
        <v>0</v>
      </c>
      <c r="BH140" s="863">
        <v>0</v>
      </c>
      <c r="BI140" s="863">
        <v>0</v>
      </c>
      <c r="BJ140" s="863">
        <v>0</v>
      </c>
      <c r="BK140" s="863">
        <v>0</v>
      </c>
      <c r="BL140" s="863">
        <v>0</v>
      </c>
      <c r="BM140" s="863">
        <v>0</v>
      </c>
      <c r="BN140" s="863">
        <v>0</v>
      </c>
      <c r="BO140" s="863">
        <v>0</v>
      </c>
      <c r="BP140" s="863">
        <v>0</v>
      </c>
      <c r="BQ140" s="863">
        <v>0</v>
      </c>
      <c r="BR140" s="863">
        <v>0</v>
      </c>
      <c r="BS140" s="863">
        <v>0</v>
      </c>
      <c r="BT140" s="863">
        <v>0</v>
      </c>
      <c r="BU140" s="863">
        <v>0</v>
      </c>
      <c r="BV140" s="863">
        <v>0</v>
      </c>
      <c r="BW140" s="863">
        <v>0</v>
      </c>
      <c r="BX140" s="863">
        <v>0</v>
      </c>
      <c r="BY140" s="863">
        <v>0</v>
      </c>
      <c r="BZ140" s="863">
        <v>0</v>
      </c>
      <c r="CA140" s="863">
        <v>0</v>
      </c>
      <c r="CB140" s="863">
        <v>0</v>
      </c>
      <c r="CC140" s="863">
        <v>0</v>
      </c>
      <c r="CD140" s="863">
        <v>0</v>
      </c>
      <c r="CE140" s="863">
        <v>0</v>
      </c>
      <c r="CF140" s="863">
        <v>0</v>
      </c>
      <c r="CG140" s="863">
        <v>0</v>
      </c>
      <c r="CH140" s="863">
        <v>0</v>
      </c>
      <c r="CI140" s="863">
        <v>0</v>
      </c>
      <c r="CJ140" s="863">
        <v>0</v>
      </c>
      <c r="CK140" s="863">
        <v>0</v>
      </c>
      <c r="CL140" s="863">
        <v>0</v>
      </c>
      <c r="CM140" s="863">
        <v>0</v>
      </c>
      <c r="CN140" s="863">
        <v>0</v>
      </c>
      <c r="CO140" s="863">
        <v>0</v>
      </c>
      <c r="CP140" s="863">
        <v>0</v>
      </c>
      <c r="CQ140" s="863">
        <v>0</v>
      </c>
      <c r="CR140" s="863">
        <v>0</v>
      </c>
      <c r="CS140" s="863">
        <v>0</v>
      </c>
      <c r="CT140" s="863">
        <v>0</v>
      </c>
      <c r="CU140" s="863">
        <v>0</v>
      </c>
      <c r="CV140" s="863">
        <v>0</v>
      </c>
      <c r="CW140" s="863">
        <v>0</v>
      </c>
      <c r="CX140" s="863">
        <v>0</v>
      </c>
      <c r="CY140" s="863">
        <v>0</v>
      </c>
      <c r="CZ140" s="863">
        <v>0</v>
      </c>
      <c r="DA140" s="863">
        <v>0</v>
      </c>
      <c r="DB140" s="863">
        <v>0</v>
      </c>
      <c r="DC140" s="863">
        <v>0</v>
      </c>
      <c r="DD140" s="863">
        <v>0</v>
      </c>
      <c r="DE140" s="863">
        <v>0</v>
      </c>
      <c r="DF140" s="863">
        <v>0</v>
      </c>
      <c r="DG140" s="863">
        <v>0</v>
      </c>
      <c r="DH140" s="863">
        <v>0</v>
      </c>
      <c r="DI140" s="863">
        <v>0</v>
      </c>
      <c r="DJ140" s="863">
        <v>0</v>
      </c>
      <c r="DK140" s="863">
        <v>0</v>
      </c>
      <c r="DL140" s="863">
        <v>0</v>
      </c>
      <c r="DM140" s="863">
        <v>0</v>
      </c>
      <c r="DN140" s="863">
        <v>0</v>
      </c>
      <c r="DO140" s="863">
        <v>0</v>
      </c>
      <c r="DP140" s="863">
        <v>0</v>
      </c>
      <c r="DQ140" s="863">
        <v>0</v>
      </c>
      <c r="DR140" s="863">
        <v>0</v>
      </c>
      <c r="DS140" s="863">
        <v>0</v>
      </c>
      <c r="DT140" s="863">
        <v>0</v>
      </c>
      <c r="DU140" s="863">
        <v>0</v>
      </c>
      <c r="DV140" s="863">
        <v>0</v>
      </c>
      <c r="DW140" s="863">
        <v>0</v>
      </c>
      <c r="DX140" s="863">
        <v>0</v>
      </c>
      <c r="DY140" s="863">
        <v>0</v>
      </c>
      <c r="DZ140" s="863">
        <v>0</v>
      </c>
      <c r="EA140" s="863">
        <v>0</v>
      </c>
      <c r="EB140" s="863">
        <v>0</v>
      </c>
      <c r="EC140" s="863">
        <v>0</v>
      </c>
      <c r="ED140" s="863">
        <v>0</v>
      </c>
      <c r="EE140" s="863">
        <v>0</v>
      </c>
      <c r="EF140" s="863">
        <v>0</v>
      </c>
      <c r="EG140" s="863">
        <v>0</v>
      </c>
      <c r="EH140" s="863">
        <v>0</v>
      </c>
      <c r="EI140" s="863">
        <v>0</v>
      </c>
      <c r="EJ140" s="863">
        <v>0</v>
      </c>
      <c r="EK140" s="863">
        <v>0</v>
      </c>
      <c r="EL140" s="863">
        <v>0</v>
      </c>
      <c r="EM140" s="863">
        <v>0</v>
      </c>
      <c r="EN140" s="863">
        <v>0</v>
      </c>
      <c r="EO140" s="863">
        <v>0</v>
      </c>
      <c r="EP140" s="863">
        <v>0</v>
      </c>
      <c r="EQ140" s="863">
        <v>0</v>
      </c>
      <c r="ER140" s="863">
        <v>0</v>
      </c>
      <c r="ES140" s="863">
        <v>0</v>
      </c>
      <c r="ET140" s="863">
        <v>0</v>
      </c>
      <c r="EU140" s="863">
        <v>0</v>
      </c>
      <c r="EV140" s="863">
        <v>0</v>
      </c>
      <c r="EW140" s="863">
        <v>0</v>
      </c>
      <c r="EX140" s="863">
        <v>0</v>
      </c>
      <c r="EY140" s="863">
        <v>0</v>
      </c>
      <c r="EZ140" s="863">
        <v>0</v>
      </c>
      <c r="FA140" s="863">
        <v>0</v>
      </c>
      <c r="FB140" s="863">
        <v>0</v>
      </c>
      <c r="FC140" s="863">
        <v>0</v>
      </c>
      <c r="FD140" s="863">
        <v>0</v>
      </c>
      <c r="FE140" s="863">
        <v>0</v>
      </c>
      <c r="FF140" s="863">
        <v>0</v>
      </c>
      <c r="FG140" s="863">
        <v>0</v>
      </c>
      <c r="FH140" s="863">
        <v>0</v>
      </c>
      <c r="FI140" s="863">
        <v>0</v>
      </c>
      <c r="FJ140" s="863">
        <v>0</v>
      </c>
      <c r="FK140" s="863">
        <v>0</v>
      </c>
      <c r="FL140" s="863">
        <v>0</v>
      </c>
      <c r="FM140" s="863">
        <v>0</v>
      </c>
      <c r="FN140" s="863">
        <v>0</v>
      </c>
      <c r="FO140" s="863">
        <v>0</v>
      </c>
      <c r="FP140" s="863">
        <v>0</v>
      </c>
      <c r="FQ140" s="863">
        <v>0</v>
      </c>
      <c r="FR140" s="863">
        <v>0</v>
      </c>
      <c r="FS140" s="863">
        <v>0</v>
      </c>
      <c r="FT140" s="863">
        <v>0</v>
      </c>
      <c r="FU140" s="863">
        <v>0</v>
      </c>
      <c r="FV140" s="863">
        <v>0</v>
      </c>
      <c r="FW140" s="863">
        <v>0</v>
      </c>
      <c r="FX140" s="863">
        <v>0</v>
      </c>
      <c r="FY140" s="863">
        <v>0</v>
      </c>
      <c r="FZ140" s="863">
        <v>0</v>
      </c>
      <c r="GA140" s="863">
        <v>0</v>
      </c>
      <c r="GB140" s="863">
        <v>0</v>
      </c>
      <c r="GC140" s="863">
        <v>0</v>
      </c>
      <c r="GD140" s="863">
        <v>0</v>
      </c>
      <c r="GE140" s="863">
        <v>0</v>
      </c>
      <c r="GF140" s="863">
        <v>0</v>
      </c>
      <c r="GG140" s="863">
        <v>0</v>
      </c>
      <c r="GH140" s="863">
        <v>0</v>
      </c>
      <c r="GI140" s="863">
        <v>0</v>
      </c>
      <c r="GJ140" s="863">
        <v>0</v>
      </c>
      <c r="GK140" s="863">
        <v>0</v>
      </c>
      <c r="GL140" s="863">
        <v>0</v>
      </c>
      <c r="GM140" s="863">
        <v>0</v>
      </c>
      <c r="GN140" s="863">
        <v>0</v>
      </c>
      <c r="GO140" s="863">
        <v>0</v>
      </c>
      <c r="GP140" s="863">
        <v>0</v>
      </c>
      <c r="GQ140" s="863">
        <v>0</v>
      </c>
      <c r="GR140" s="863">
        <v>0</v>
      </c>
      <c r="GS140" s="863">
        <v>0</v>
      </c>
      <c r="GT140" s="863">
        <v>0</v>
      </c>
      <c r="GU140" s="863">
        <v>0</v>
      </c>
      <c r="GV140" s="863">
        <v>0</v>
      </c>
      <c r="GW140" s="863">
        <v>0</v>
      </c>
      <c r="GX140" s="863">
        <v>0</v>
      </c>
      <c r="GY140" s="863">
        <v>0</v>
      </c>
      <c r="GZ140" s="863">
        <v>0</v>
      </c>
      <c r="HA140" s="863">
        <v>0</v>
      </c>
      <c r="HB140" s="863">
        <v>0</v>
      </c>
      <c r="HC140" s="863">
        <v>0</v>
      </c>
      <c r="HD140" s="863">
        <v>0</v>
      </c>
      <c r="HE140" s="863">
        <v>0</v>
      </c>
      <c r="HF140" s="863">
        <v>0</v>
      </c>
      <c r="HG140" s="863">
        <v>0</v>
      </c>
      <c r="HH140" s="863">
        <v>0</v>
      </c>
      <c r="HI140" s="863">
        <v>0</v>
      </c>
      <c r="HJ140" s="863">
        <v>0</v>
      </c>
      <c r="HK140" s="863">
        <v>0</v>
      </c>
      <c r="HL140" s="863">
        <v>0</v>
      </c>
      <c r="HM140" s="863">
        <v>0</v>
      </c>
      <c r="HN140" s="863">
        <v>0</v>
      </c>
      <c r="HO140" s="863">
        <v>0</v>
      </c>
      <c r="HP140" s="863">
        <v>0</v>
      </c>
      <c r="HQ140" s="863">
        <v>0</v>
      </c>
      <c r="HR140" s="863">
        <v>0</v>
      </c>
      <c r="HS140" s="863">
        <v>0</v>
      </c>
      <c r="HT140" s="863">
        <v>0</v>
      </c>
      <c r="HU140" s="863">
        <v>0</v>
      </c>
      <c r="HV140" s="863">
        <v>0</v>
      </c>
      <c r="HW140" s="863">
        <v>0</v>
      </c>
      <c r="HX140" s="863">
        <v>0</v>
      </c>
      <c r="HY140" s="863">
        <v>0</v>
      </c>
      <c r="HZ140" s="863">
        <v>0</v>
      </c>
      <c r="IA140" s="863">
        <v>0</v>
      </c>
      <c r="IB140" s="863">
        <v>0</v>
      </c>
      <c r="IC140" s="863">
        <v>0</v>
      </c>
      <c r="ID140" s="863">
        <v>0</v>
      </c>
      <c r="IE140" s="863">
        <v>0</v>
      </c>
      <c r="IF140" s="863">
        <v>0</v>
      </c>
      <c r="IG140" s="863">
        <v>0</v>
      </c>
      <c r="IH140" s="863">
        <v>0</v>
      </c>
      <c r="II140" s="863">
        <v>0</v>
      </c>
      <c r="IJ140" s="863">
        <v>0</v>
      </c>
      <c r="IK140" s="863">
        <v>0</v>
      </c>
      <c r="IL140" s="863">
        <v>0</v>
      </c>
      <c r="IM140" s="863">
        <v>0</v>
      </c>
      <c r="IN140" s="863">
        <v>0</v>
      </c>
      <c r="IO140" s="863">
        <v>0</v>
      </c>
      <c r="IP140" s="863">
        <v>0</v>
      </c>
      <c r="IQ140" s="863">
        <v>0</v>
      </c>
      <c r="IR140" s="863">
        <v>0</v>
      </c>
      <c r="IS140" s="863">
        <v>0</v>
      </c>
      <c r="IT140" s="863">
        <v>0</v>
      </c>
      <c r="IU140" s="863">
        <v>0</v>
      </c>
      <c r="IV140" s="863">
        <v>0</v>
      </c>
      <c r="IW140" s="863">
        <v>0</v>
      </c>
      <c r="IX140" s="863">
        <v>0</v>
      </c>
      <c r="IY140" s="863">
        <v>0</v>
      </c>
      <c r="IZ140" s="863">
        <v>0</v>
      </c>
      <c r="JA140" s="863">
        <v>0</v>
      </c>
      <c r="JB140" s="863">
        <v>0</v>
      </c>
      <c r="JC140" s="863">
        <v>0</v>
      </c>
      <c r="JD140" s="863">
        <v>0</v>
      </c>
      <c r="JE140" s="863">
        <v>0</v>
      </c>
      <c r="JF140" s="863">
        <v>0</v>
      </c>
      <c r="JG140" s="863">
        <v>0</v>
      </c>
      <c r="JH140" s="863">
        <v>0</v>
      </c>
      <c r="JI140" s="863">
        <v>0</v>
      </c>
      <c r="JJ140" s="863">
        <v>0</v>
      </c>
      <c r="JK140" s="863">
        <v>0</v>
      </c>
      <c r="JL140" s="863">
        <v>0</v>
      </c>
      <c r="JM140" s="863">
        <v>0</v>
      </c>
      <c r="JN140" s="863">
        <v>0</v>
      </c>
      <c r="JO140" s="863">
        <v>0</v>
      </c>
      <c r="JP140" s="863">
        <v>0</v>
      </c>
      <c r="JQ140" s="863">
        <v>0</v>
      </c>
      <c r="JR140" s="863">
        <v>0</v>
      </c>
      <c r="JS140" s="863">
        <v>0</v>
      </c>
      <c r="JT140" s="863">
        <v>0</v>
      </c>
      <c r="JU140" s="863">
        <v>0</v>
      </c>
      <c r="JV140" s="863">
        <v>0</v>
      </c>
      <c r="JW140" s="863">
        <v>0</v>
      </c>
      <c r="JX140" s="863">
        <v>0</v>
      </c>
      <c r="JY140" s="863">
        <v>0</v>
      </c>
      <c r="JZ140" s="863">
        <v>0</v>
      </c>
      <c r="KA140" s="863">
        <v>0</v>
      </c>
      <c r="KB140" s="863">
        <v>0</v>
      </c>
      <c r="KC140" s="863">
        <v>0</v>
      </c>
      <c r="KD140" s="863">
        <v>0</v>
      </c>
      <c r="KE140" s="863">
        <v>0</v>
      </c>
      <c r="KF140" s="863">
        <v>0</v>
      </c>
      <c r="KG140" s="863">
        <v>0</v>
      </c>
      <c r="KH140" s="863">
        <v>0</v>
      </c>
      <c r="KI140" s="863">
        <v>0</v>
      </c>
      <c r="KJ140" s="863">
        <v>0</v>
      </c>
      <c r="KK140" s="863">
        <v>0</v>
      </c>
      <c r="KL140" s="863">
        <v>0</v>
      </c>
      <c r="KM140" s="863">
        <v>0</v>
      </c>
      <c r="KN140" s="863">
        <v>0</v>
      </c>
      <c r="KO140" s="863">
        <v>0</v>
      </c>
      <c r="KP140" s="863">
        <v>0</v>
      </c>
      <c r="KQ140" s="863">
        <v>0</v>
      </c>
      <c r="KR140" s="863">
        <v>0</v>
      </c>
      <c r="KS140" s="863">
        <v>0</v>
      </c>
      <c r="KT140" s="863">
        <v>0</v>
      </c>
      <c r="KU140" s="863">
        <v>0</v>
      </c>
      <c r="KV140" s="863">
        <v>0</v>
      </c>
      <c r="KW140" s="863">
        <v>0</v>
      </c>
      <c r="KX140" s="863">
        <v>0</v>
      </c>
      <c r="KY140" s="863">
        <v>0</v>
      </c>
      <c r="KZ140" s="863">
        <v>0</v>
      </c>
      <c r="LA140" s="863">
        <v>0</v>
      </c>
      <c r="LB140" s="863">
        <v>0</v>
      </c>
      <c r="LC140" s="863">
        <v>0</v>
      </c>
      <c r="LD140" s="863">
        <v>0</v>
      </c>
      <c r="LE140" s="863">
        <v>0</v>
      </c>
      <c r="LF140" s="863">
        <v>0</v>
      </c>
      <c r="LG140" s="863">
        <v>0</v>
      </c>
      <c r="LH140" s="863">
        <v>0</v>
      </c>
      <c r="LI140" s="863">
        <v>0</v>
      </c>
      <c r="LJ140" s="863">
        <v>0</v>
      </c>
      <c r="LK140" s="863">
        <v>0</v>
      </c>
      <c r="LL140" s="863">
        <v>0</v>
      </c>
      <c r="LM140" s="863">
        <v>0</v>
      </c>
      <c r="LN140" s="863">
        <v>0</v>
      </c>
      <c r="LO140" s="863">
        <v>0</v>
      </c>
      <c r="LP140" s="863">
        <v>0</v>
      </c>
      <c r="LQ140" s="863">
        <v>0</v>
      </c>
      <c r="LR140" s="863">
        <v>0</v>
      </c>
      <c r="LS140" s="863">
        <v>0</v>
      </c>
      <c r="LT140" s="863">
        <v>0</v>
      </c>
      <c r="LU140" s="863">
        <v>0</v>
      </c>
      <c r="LV140" s="863">
        <v>0</v>
      </c>
      <c r="LW140" s="863">
        <v>0</v>
      </c>
      <c r="LX140" s="863">
        <v>0</v>
      </c>
      <c r="LY140" s="863">
        <v>0</v>
      </c>
      <c r="LZ140" s="863">
        <v>0</v>
      </c>
      <c r="MA140" s="863">
        <v>0</v>
      </c>
      <c r="MB140" s="863">
        <v>0</v>
      </c>
      <c r="MC140" s="863">
        <v>0</v>
      </c>
      <c r="MD140" s="863">
        <v>0</v>
      </c>
      <c r="ME140" s="863">
        <v>0</v>
      </c>
      <c r="MF140" s="863">
        <v>0</v>
      </c>
      <c r="MG140" s="863">
        <v>0</v>
      </c>
      <c r="MH140" s="863">
        <v>0</v>
      </c>
      <c r="MI140" s="863">
        <v>0</v>
      </c>
      <c r="MJ140" s="863">
        <v>0</v>
      </c>
      <c r="MK140" s="863">
        <v>0</v>
      </c>
      <c r="ML140" s="863">
        <v>0</v>
      </c>
      <c r="MM140" s="863">
        <v>0</v>
      </c>
      <c r="MN140" s="863">
        <v>0</v>
      </c>
      <c r="MO140" s="863">
        <v>0</v>
      </c>
      <c r="MP140" s="863">
        <v>0</v>
      </c>
      <c r="MQ140" s="863">
        <v>0</v>
      </c>
      <c r="MR140" s="863">
        <v>0</v>
      </c>
      <c r="MS140" s="863">
        <v>0</v>
      </c>
      <c r="MT140" s="863">
        <v>0</v>
      </c>
      <c r="MU140" s="863">
        <v>0</v>
      </c>
      <c r="MV140" s="863">
        <v>0</v>
      </c>
      <c r="MW140" s="863">
        <v>0</v>
      </c>
      <c r="MX140" s="863">
        <v>0</v>
      </c>
      <c r="MY140" s="863">
        <v>0</v>
      </c>
      <c r="MZ140" s="863">
        <v>0</v>
      </c>
      <c r="NA140" s="863">
        <v>0</v>
      </c>
      <c r="NB140" s="863">
        <v>0</v>
      </c>
      <c r="NC140" s="863">
        <v>0</v>
      </c>
      <c r="ND140" s="863">
        <v>0</v>
      </c>
      <c r="NE140" s="863">
        <v>0</v>
      </c>
      <c r="NF140" s="863">
        <v>0</v>
      </c>
      <c r="NG140" s="863">
        <v>0</v>
      </c>
      <c r="NH140" s="863">
        <v>0</v>
      </c>
      <c r="NI140" s="863">
        <v>0</v>
      </c>
      <c r="NJ140" s="863">
        <v>0</v>
      </c>
      <c r="NK140" s="863">
        <v>0</v>
      </c>
      <c r="NL140" s="863">
        <v>0</v>
      </c>
      <c r="NM140" s="863">
        <v>0</v>
      </c>
      <c r="NN140" s="863">
        <v>0</v>
      </c>
      <c r="NO140" s="863">
        <v>0</v>
      </c>
      <c r="NP140" s="863">
        <v>0</v>
      </c>
      <c r="NQ140" s="863">
        <v>0</v>
      </c>
      <c r="NR140" s="863">
        <v>0</v>
      </c>
      <c r="NS140" s="863">
        <v>0</v>
      </c>
      <c r="NT140" s="863">
        <v>0</v>
      </c>
      <c r="NU140" s="863">
        <v>0</v>
      </c>
      <c r="NV140" s="863">
        <v>0</v>
      </c>
      <c r="NW140" s="863">
        <v>0</v>
      </c>
      <c r="NX140" s="863">
        <v>0</v>
      </c>
      <c r="NY140" s="863">
        <v>0</v>
      </c>
      <c r="NZ140" s="863">
        <v>0</v>
      </c>
      <c r="OA140" s="863">
        <v>0</v>
      </c>
      <c r="OB140" s="863">
        <v>0</v>
      </c>
      <c r="OC140" s="863">
        <v>0</v>
      </c>
      <c r="OD140" s="863">
        <v>0</v>
      </c>
      <c r="OE140" s="863">
        <v>0</v>
      </c>
      <c r="OF140" s="863">
        <v>0</v>
      </c>
      <c r="OG140" s="863">
        <v>0</v>
      </c>
      <c r="OH140" s="863">
        <v>0</v>
      </c>
      <c r="OI140" s="863">
        <v>0</v>
      </c>
      <c r="OJ140" s="863">
        <v>0</v>
      </c>
      <c r="OK140" s="863">
        <v>0</v>
      </c>
      <c r="OL140" s="863">
        <v>0</v>
      </c>
      <c r="OM140" s="863">
        <v>0</v>
      </c>
      <c r="ON140" s="863">
        <v>0</v>
      </c>
      <c r="OO140" s="863">
        <v>0</v>
      </c>
      <c r="OP140" s="863">
        <v>0</v>
      </c>
      <c r="OQ140" s="863">
        <v>0</v>
      </c>
      <c r="OR140" s="863">
        <v>0</v>
      </c>
      <c r="OS140" s="863">
        <v>0</v>
      </c>
      <c r="OT140" s="863">
        <v>0</v>
      </c>
      <c r="OU140" s="863">
        <v>0</v>
      </c>
      <c r="OV140" s="863">
        <v>0</v>
      </c>
      <c r="OW140" s="863">
        <v>0</v>
      </c>
      <c r="OX140" s="863">
        <v>0</v>
      </c>
      <c r="OY140" s="863">
        <v>0</v>
      </c>
      <c r="OZ140" s="863">
        <v>0</v>
      </c>
      <c r="PA140" s="863">
        <v>0</v>
      </c>
      <c r="PB140" s="863">
        <v>0</v>
      </c>
      <c r="PC140" s="863">
        <v>0</v>
      </c>
      <c r="PD140" s="863">
        <v>0</v>
      </c>
      <c r="PE140" s="863">
        <v>0</v>
      </c>
      <c r="PF140" s="863">
        <v>0</v>
      </c>
      <c r="PG140" s="863">
        <v>0</v>
      </c>
      <c r="PH140" s="863">
        <v>0</v>
      </c>
      <c r="PI140" s="863">
        <v>0</v>
      </c>
      <c r="PJ140" s="863">
        <v>0</v>
      </c>
      <c r="PK140" s="863">
        <v>0</v>
      </c>
      <c r="PL140" s="863">
        <v>0</v>
      </c>
      <c r="PM140" s="863">
        <v>0</v>
      </c>
      <c r="PN140" s="863">
        <v>0</v>
      </c>
      <c r="PO140" s="863">
        <v>0</v>
      </c>
      <c r="PP140" s="863">
        <v>0</v>
      </c>
      <c r="PQ140" s="863">
        <v>0</v>
      </c>
      <c r="PR140" s="863">
        <v>0</v>
      </c>
      <c r="PS140" s="863">
        <v>0</v>
      </c>
      <c r="PT140" s="863">
        <v>0</v>
      </c>
      <c r="PU140" s="863">
        <v>0</v>
      </c>
      <c r="PV140" s="863">
        <v>0</v>
      </c>
      <c r="PW140" s="863">
        <v>0</v>
      </c>
      <c r="PX140" s="863">
        <v>0</v>
      </c>
      <c r="PY140" s="863">
        <v>0</v>
      </c>
      <c r="PZ140" s="863">
        <v>0</v>
      </c>
      <c r="QA140" s="863">
        <v>0</v>
      </c>
      <c r="QB140" s="863">
        <v>0</v>
      </c>
      <c r="QC140" s="863">
        <v>0</v>
      </c>
      <c r="QD140" s="863">
        <v>0</v>
      </c>
      <c r="QE140" s="863">
        <v>0</v>
      </c>
      <c r="QF140" s="863">
        <v>0</v>
      </c>
      <c r="QG140" s="863">
        <v>0</v>
      </c>
      <c r="QH140" s="863">
        <v>0</v>
      </c>
      <c r="QI140" s="863">
        <v>0</v>
      </c>
      <c r="QJ140" s="863">
        <v>0</v>
      </c>
      <c r="QK140" s="863">
        <v>0</v>
      </c>
      <c r="QL140" s="863">
        <v>0</v>
      </c>
      <c r="QM140" s="863">
        <v>0</v>
      </c>
      <c r="QN140" s="863">
        <v>0</v>
      </c>
      <c r="QO140" s="863">
        <v>0</v>
      </c>
      <c r="QP140" s="863">
        <v>0</v>
      </c>
      <c r="QQ140" s="863">
        <v>0</v>
      </c>
      <c r="QR140" s="863">
        <v>0</v>
      </c>
      <c r="QS140" s="863">
        <v>0</v>
      </c>
      <c r="QT140" s="863">
        <v>0</v>
      </c>
      <c r="QU140" s="863">
        <v>0</v>
      </c>
      <c r="QV140" s="863">
        <v>0</v>
      </c>
      <c r="QW140" s="863">
        <v>0</v>
      </c>
      <c r="QX140" s="863">
        <v>0</v>
      </c>
      <c r="QY140" s="863">
        <v>0</v>
      </c>
      <c r="QZ140" s="863">
        <v>0</v>
      </c>
      <c r="RA140" s="863">
        <v>0</v>
      </c>
      <c r="RB140" s="863">
        <v>0</v>
      </c>
      <c r="RC140" s="863">
        <v>0</v>
      </c>
      <c r="RD140" s="863">
        <v>0</v>
      </c>
      <c r="RE140" s="863">
        <v>0</v>
      </c>
      <c r="RF140" s="863">
        <v>0</v>
      </c>
      <c r="RG140" s="863">
        <v>0</v>
      </c>
      <c r="RH140" s="863">
        <v>0</v>
      </c>
      <c r="RI140" s="863">
        <v>0</v>
      </c>
      <c r="RJ140" s="863">
        <v>0</v>
      </c>
      <c r="RK140" s="863">
        <v>0</v>
      </c>
      <c r="RL140" s="863">
        <v>0</v>
      </c>
      <c r="RM140" s="863">
        <v>0</v>
      </c>
      <c r="RN140" s="863">
        <v>0</v>
      </c>
      <c r="RO140" s="863">
        <v>0</v>
      </c>
      <c r="RP140" s="863">
        <v>0</v>
      </c>
      <c r="RQ140" s="863">
        <v>0</v>
      </c>
      <c r="RR140" s="863">
        <v>0</v>
      </c>
      <c r="RS140" s="863">
        <v>0</v>
      </c>
      <c r="RT140" s="863">
        <v>0</v>
      </c>
      <c r="RU140" s="863">
        <v>0</v>
      </c>
      <c r="RV140" s="863">
        <v>0</v>
      </c>
      <c r="RW140" s="863">
        <v>0</v>
      </c>
      <c r="RX140" s="863">
        <v>0</v>
      </c>
      <c r="RY140" s="863">
        <v>0</v>
      </c>
      <c r="RZ140" s="863">
        <v>0</v>
      </c>
      <c r="SA140" s="863">
        <v>0</v>
      </c>
      <c r="SB140" s="863">
        <v>0</v>
      </c>
      <c r="SC140" s="863">
        <v>0</v>
      </c>
      <c r="SD140" s="863">
        <v>0</v>
      </c>
      <c r="SE140" s="863">
        <v>0</v>
      </c>
      <c r="SF140" s="863">
        <v>0</v>
      </c>
      <c r="SG140" s="863">
        <v>0</v>
      </c>
      <c r="SH140" s="863">
        <v>0</v>
      </c>
      <c r="SI140" s="863">
        <v>0</v>
      </c>
      <c r="SJ140" s="460">
        <f t="shared" si="61"/>
        <v>0</v>
      </c>
      <c r="SK140" s="441"/>
      <c r="SL140" s="429"/>
      <c r="SM140" s="429"/>
      <c r="SN140" s="429"/>
    </row>
    <row r="141" spans="1:508" outlineLevel="2" collapsed="1" x14ac:dyDescent="0.3">
      <c r="A141" s="429"/>
      <c r="B141" s="438"/>
      <c r="C141" s="647">
        <f>INT($C$40)+2</f>
        <v>3</v>
      </c>
      <c r="D141" s="460"/>
      <c r="E141" s="518"/>
      <c r="F141" s="518"/>
      <c r="G141" s="460"/>
      <c r="H141" s="736"/>
      <c r="I141" s="736" t="s">
        <v>854</v>
      </c>
      <c r="J141" s="736">
        <f t="shared" si="62"/>
        <v>14</v>
      </c>
      <c r="K141" s="860">
        <v>0</v>
      </c>
      <c r="L141" s="860">
        <v>0</v>
      </c>
      <c r="M141" s="860">
        <v>0</v>
      </c>
      <c r="N141" s="860">
        <v>0</v>
      </c>
      <c r="O141" s="860">
        <v>0</v>
      </c>
      <c r="P141" s="860">
        <v>0</v>
      </c>
      <c r="Q141" s="860">
        <v>0</v>
      </c>
      <c r="R141" s="860">
        <v>0</v>
      </c>
      <c r="S141" s="860">
        <v>0</v>
      </c>
      <c r="T141" s="860">
        <v>0</v>
      </c>
      <c r="U141" s="860">
        <v>0</v>
      </c>
      <c r="V141" s="860">
        <v>0</v>
      </c>
      <c r="W141" s="860">
        <v>0</v>
      </c>
      <c r="X141" s="860">
        <v>0</v>
      </c>
      <c r="Y141" s="860">
        <v>0</v>
      </c>
      <c r="Z141" s="860">
        <v>0</v>
      </c>
      <c r="AA141" s="860">
        <v>0</v>
      </c>
      <c r="AB141" s="860">
        <v>0</v>
      </c>
      <c r="AC141" s="860">
        <v>0</v>
      </c>
      <c r="AD141" s="860">
        <v>0</v>
      </c>
      <c r="AE141" s="860">
        <v>0</v>
      </c>
      <c r="AF141" s="860">
        <v>0</v>
      </c>
      <c r="AG141" s="860">
        <v>0</v>
      </c>
      <c r="AH141" s="860">
        <v>0</v>
      </c>
      <c r="AI141" s="860">
        <v>0</v>
      </c>
      <c r="AJ141" s="860">
        <v>0</v>
      </c>
      <c r="AK141" s="860">
        <v>0</v>
      </c>
      <c r="AL141" s="860">
        <v>0</v>
      </c>
      <c r="AM141" s="860">
        <v>0</v>
      </c>
      <c r="AN141" s="860">
        <v>0</v>
      </c>
      <c r="AO141" s="860">
        <v>0</v>
      </c>
      <c r="AP141" s="860">
        <v>0</v>
      </c>
      <c r="AQ141" s="860">
        <v>0</v>
      </c>
      <c r="AR141" s="860">
        <v>0</v>
      </c>
      <c r="AS141" s="860">
        <v>0</v>
      </c>
      <c r="AT141" s="860">
        <v>0</v>
      </c>
      <c r="AU141" s="860">
        <v>0</v>
      </c>
      <c r="AV141" s="860">
        <v>0</v>
      </c>
      <c r="AW141" s="860">
        <v>0</v>
      </c>
      <c r="AX141" s="860">
        <v>0</v>
      </c>
      <c r="AY141" s="860">
        <v>0</v>
      </c>
      <c r="AZ141" s="860">
        <v>0</v>
      </c>
      <c r="BA141" s="860">
        <v>0</v>
      </c>
      <c r="BB141" s="860">
        <v>0</v>
      </c>
      <c r="BC141" s="860">
        <v>0</v>
      </c>
      <c r="BD141" s="860">
        <v>0</v>
      </c>
      <c r="BE141" s="860">
        <v>0</v>
      </c>
      <c r="BF141" s="860">
        <v>0</v>
      </c>
      <c r="BG141" s="860">
        <v>0</v>
      </c>
      <c r="BH141" s="860">
        <v>0</v>
      </c>
      <c r="BI141" s="860">
        <v>0</v>
      </c>
      <c r="BJ141" s="860">
        <v>0</v>
      </c>
      <c r="BK141" s="860">
        <v>0</v>
      </c>
      <c r="BL141" s="860">
        <v>0</v>
      </c>
      <c r="BM141" s="860">
        <v>0</v>
      </c>
      <c r="BN141" s="860">
        <v>0</v>
      </c>
      <c r="BO141" s="860">
        <v>0</v>
      </c>
      <c r="BP141" s="860">
        <v>0</v>
      </c>
      <c r="BQ141" s="860">
        <v>0</v>
      </c>
      <c r="BR141" s="860">
        <v>0</v>
      </c>
      <c r="BS141" s="860">
        <v>0</v>
      </c>
      <c r="BT141" s="860">
        <v>0</v>
      </c>
      <c r="BU141" s="860">
        <v>0</v>
      </c>
      <c r="BV141" s="860">
        <v>0</v>
      </c>
      <c r="BW141" s="860">
        <v>0</v>
      </c>
      <c r="BX141" s="860">
        <v>0</v>
      </c>
      <c r="BY141" s="860">
        <v>0</v>
      </c>
      <c r="BZ141" s="860">
        <v>0</v>
      </c>
      <c r="CA141" s="860">
        <v>0</v>
      </c>
      <c r="CB141" s="860">
        <v>0</v>
      </c>
      <c r="CC141" s="860">
        <v>0</v>
      </c>
      <c r="CD141" s="860">
        <v>0</v>
      </c>
      <c r="CE141" s="860">
        <v>0</v>
      </c>
      <c r="CF141" s="860">
        <v>0</v>
      </c>
      <c r="CG141" s="860">
        <v>0</v>
      </c>
      <c r="CH141" s="860">
        <v>0</v>
      </c>
      <c r="CI141" s="860">
        <v>0</v>
      </c>
      <c r="CJ141" s="860">
        <v>0</v>
      </c>
      <c r="CK141" s="860">
        <v>0</v>
      </c>
      <c r="CL141" s="860">
        <v>0</v>
      </c>
      <c r="CM141" s="860">
        <v>0</v>
      </c>
      <c r="CN141" s="860">
        <v>0</v>
      </c>
      <c r="CO141" s="860">
        <v>0</v>
      </c>
      <c r="CP141" s="860">
        <v>0</v>
      </c>
      <c r="CQ141" s="860">
        <v>0</v>
      </c>
      <c r="CR141" s="860">
        <v>0</v>
      </c>
      <c r="CS141" s="860">
        <v>0</v>
      </c>
      <c r="CT141" s="860">
        <v>0</v>
      </c>
      <c r="CU141" s="860">
        <v>0</v>
      </c>
      <c r="CV141" s="860">
        <v>0</v>
      </c>
      <c r="CW141" s="860">
        <v>0</v>
      </c>
      <c r="CX141" s="860">
        <v>0</v>
      </c>
      <c r="CY141" s="860">
        <v>0</v>
      </c>
      <c r="CZ141" s="860">
        <v>0</v>
      </c>
      <c r="DA141" s="860">
        <v>0</v>
      </c>
      <c r="DB141" s="860">
        <v>0</v>
      </c>
      <c r="DC141" s="860">
        <v>0</v>
      </c>
      <c r="DD141" s="860">
        <v>0</v>
      </c>
      <c r="DE141" s="860">
        <v>0</v>
      </c>
      <c r="DF141" s="860">
        <v>0</v>
      </c>
      <c r="DG141" s="860">
        <v>0</v>
      </c>
      <c r="DH141" s="860">
        <v>0</v>
      </c>
      <c r="DI141" s="860">
        <v>0</v>
      </c>
      <c r="DJ141" s="860">
        <v>0</v>
      </c>
      <c r="DK141" s="860">
        <v>0</v>
      </c>
      <c r="DL141" s="860">
        <v>0</v>
      </c>
      <c r="DM141" s="860">
        <v>0</v>
      </c>
      <c r="DN141" s="860">
        <v>0</v>
      </c>
      <c r="DO141" s="860">
        <v>0</v>
      </c>
      <c r="DP141" s="860">
        <v>0</v>
      </c>
      <c r="DQ141" s="860">
        <v>0</v>
      </c>
      <c r="DR141" s="860">
        <v>0</v>
      </c>
      <c r="DS141" s="860">
        <v>0</v>
      </c>
      <c r="DT141" s="860">
        <v>0</v>
      </c>
      <c r="DU141" s="860">
        <v>0</v>
      </c>
      <c r="DV141" s="860">
        <v>0</v>
      </c>
      <c r="DW141" s="860">
        <v>0</v>
      </c>
      <c r="DX141" s="860">
        <v>0</v>
      </c>
      <c r="DY141" s="860">
        <v>0</v>
      </c>
      <c r="DZ141" s="860">
        <v>0</v>
      </c>
      <c r="EA141" s="860">
        <v>0</v>
      </c>
      <c r="EB141" s="860">
        <v>0</v>
      </c>
      <c r="EC141" s="860">
        <v>0</v>
      </c>
      <c r="ED141" s="860">
        <v>0</v>
      </c>
      <c r="EE141" s="860">
        <v>0</v>
      </c>
      <c r="EF141" s="860">
        <v>0</v>
      </c>
      <c r="EG141" s="860">
        <v>0</v>
      </c>
      <c r="EH141" s="860">
        <v>0</v>
      </c>
      <c r="EI141" s="860">
        <v>0</v>
      </c>
      <c r="EJ141" s="860">
        <v>0</v>
      </c>
      <c r="EK141" s="860">
        <v>0</v>
      </c>
      <c r="EL141" s="860">
        <v>0</v>
      </c>
      <c r="EM141" s="860">
        <v>0</v>
      </c>
      <c r="EN141" s="860">
        <v>0</v>
      </c>
      <c r="EO141" s="860">
        <v>0</v>
      </c>
      <c r="EP141" s="860">
        <v>0</v>
      </c>
      <c r="EQ141" s="860">
        <v>0</v>
      </c>
      <c r="ER141" s="860">
        <v>0</v>
      </c>
      <c r="ES141" s="860">
        <v>0</v>
      </c>
      <c r="ET141" s="860">
        <v>0</v>
      </c>
      <c r="EU141" s="860">
        <v>0</v>
      </c>
      <c r="EV141" s="860">
        <v>0</v>
      </c>
      <c r="EW141" s="860">
        <v>0</v>
      </c>
      <c r="EX141" s="860">
        <v>0</v>
      </c>
      <c r="EY141" s="860">
        <v>0</v>
      </c>
      <c r="EZ141" s="860">
        <v>0</v>
      </c>
      <c r="FA141" s="860">
        <v>0</v>
      </c>
      <c r="FB141" s="860">
        <v>0</v>
      </c>
      <c r="FC141" s="860">
        <v>0</v>
      </c>
      <c r="FD141" s="860">
        <v>0</v>
      </c>
      <c r="FE141" s="860">
        <v>0</v>
      </c>
      <c r="FF141" s="860">
        <v>0</v>
      </c>
      <c r="FG141" s="860">
        <v>0</v>
      </c>
      <c r="FH141" s="860">
        <v>0</v>
      </c>
      <c r="FI141" s="860">
        <v>0</v>
      </c>
      <c r="FJ141" s="860">
        <v>0</v>
      </c>
      <c r="FK141" s="860">
        <v>0</v>
      </c>
      <c r="FL141" s="860">
        <v>0</v>
      </c>
      <c r="FM141" s="860">
        <v>0</v>
      </c>
      <c r="FN141" s="860">
        <v>0</v>
      </c>
      <c r="FO141" s="860">
        <v>0</v>
      </c>
      <c r="FP141" s="860">
        <v>0</v>
      </c>
      <c r="FQ141" s="860">
        <v>0</v>
      </c>
      <c r="FR141" s="860">
        <v>0</v>
      </c>
      <c r="FS141" s="860">
        <v>0</v>
      </c>
      <c r="FT141" s="860">
        <v>0</v>
      </c>
      <c r="FU141" s="860">
        <v>0</v>
      </c>
      <c r="FV141" s="860">
        <v>0</v>
      </c>
      <c r="FW141" s="860">
        <v>0</v>
      </c>
      <c r="FX141" s="860">
        <v>0</v>
      </c>
      <c r="FY141" s="860">
        <v>0</v>
      </c>
      <c r="FZ141" s="860">
        <v>0</v>
      </c>
      <c r="GA141" s="860">
        <v>0</v>
      </c>
      <c r="GB141" s="860">
        <v>0</v>
      </c>
      <c r="GC141" s="860">
        <v>0</v>
      </c>
      <c r="GD141" s="860">
        <v>0</v>
      </c>
      <c r="GE141" s="860">
        <v>0</v>
      </c>
      <c r="GF141" s="860">
        <v>0</v>
      </c>
      <c r="GG141" s="860">
        <v>0</v>
      </c>
      <c r="GH141" s="860">
        <v>0</v>
      </c>
      <c r="GI141" s="860">
        <v>0</v>
      </c>
      <c r="GJ141" s="860">
        <v>0</v>
      </c>
      <c r="GK141" s="860">
        <v>0</v>
      </c>
      <c r="GL141" s="860">
        <v>0</v>
      </c>
      <c r="GM141" s="860">
        <v>0</v>
      </c>
      <c r="GN141" s="860">
        <v>0</v>
      </c>
      <c r="GO141" s="860">
        <v>0</v>
      </c>
      <c r="GP141" s="860">
        <v>0</v>
      </c>
      <c r="GQ141" s="860">
        <v>0</v>
      </c>
      <c r="GR141" s="860">
        <v>0</v>
      </c>
      <c r="GS141" s="860">
        <v>0</v>
      </c>
      <c r="GT141" s="860">
        <v>0</v>
      </c>
      <c r="GU141" s="860">
        <v>0</v>
      </c>
      <c r="GV141" s="860">
        <v>0</v>
      </c>
      <c r="GW141" s="860">
        <v>0</v>
      </c>
      <c r="GX141" s="860">
        <v>0</v>
      </c>
      <c r="GY141" s="860">
        <v>0</v>
      </c>
      <c r="GZ141" s="860">
        <v>0</v>
      </c>
      <c r="HA141" s="860">
        <v>0</v>
      </c>
      <c r="HB141" s="860">
        <v>0</v>
      </c>
      <c r="HC141" s="860">
        <v>0</v>
      </c>
      <c r="HD141" s="860">
        <v>0</v>
      </c>
      <c r="HE141" s="860">
        <v>0</v>
      </c>
      <c r="HF141" s="860">
        <v>0</v>
      </c>
      <c r="HG141" s="860">
        <v>0</v>
      </c>
      <c r="HH141" s="860">
        <v>0</v>
      </c>
      <c r="HI141" s="860">
        <v>0</v>
      </c>
      <c r="HJ141" s="860">
        <v>0</v>
      </c>
      <c r="HK141" s="860">
        <v>0</v>
      </c>
      <c r="HL141" s="860">
        <v>0</v>
      </c>
      <c r="HM141" s="860">
        <v>0</v>
      </c>
      <c r="HN141" s="860">
        <v>0</v>
      </c>
      <c r="HO141" s="860">
        <v>0</v>
      </c>
      <c r="HP141" s="860">
        <v>0</v>
      </c>
      <c r="HQ141" s="860">
        <v>0</v>
      </c>
      <c r="HR141" s="860">
        <v>0</v>
      </c>
      <c r="HS141" s="860">
        <v>0</v>
      </c>
      <c r="HT141" s="860">
        <v>0</v>
      </c>
      <c r="HU141" s="860">
        <v>0</v>
      </c>
      <c r="HV141" s="860">
        <v>0</v>
      </c>
      <c r="HW141" s="860">
        <v>0</v>
      </c>
      <c r="HX141" s="860">
        <v>0</v>
      </c>
      <c r="HY141" s="860">
        <v>0</v>
      </c>
      <c r="HZ141" s="860">
        <v>0</v>
      </c>
      <c r="IA141" s="860">
        <v>0</v>
      </c>
      <c r="IB141" s="860">
        <v>0</v>
      </c>
      <c r="IC141" s="860">
        <v>0</v>
      </c>
      <c r="ID141" s="860">
        <v>0</v>
      </c>
      <c r="IE141" s="860">
        <v>0</v>
      </c>
      <c r="IF141" s="860">
        <v>0</v>
      </c>
      <c r="IG141" s="860">
        <v>0</v>
      </c>
      <c r="IH141" s="860">
        <v>0</v>
      </c>
      <c r="II141" s="860">
        <v>0</v>
      </c>
      <c r="IJ141" s="860">
        <v>0</v>
      </c>
      <c r="IK141" s="860">
        <v>0</v>
      </c>
      <c r="IL141" s="860">
        <v>0</v>
      </c>
      <c r="IM141" s="860">
        <v>0</v>
      </c>
      <c r="IN141" s="860">
        <v>0</v>
      </c>
      <c r="IO141" s="860">
        <v>0</v>
      </c>
      <c r="IP141" s="860">
        <v>0</v>
      </c>
      <c r="IQ141" s="860">
        <v>0</v>
      </c>
      <c r="IR141" s="860">
        <v>0</v>
      </c>
      <c r="IS141" s="860">
        <v>0</v>
      </c>
      <c r="IT141" s="860">
        <v>0</v>
      </c>
      <c r="IU141" s="860">
        <v>0</v>
      </c>
      <c r="IV141" s="860">
        <v>0</v>
      </c>
      <c r="IW141" s="860">
        <v>0</v>
      </c>
      <c r="IX141" s="860">
        <v>0</v>
      </c>
      <c r="IY141" s="860">
        <v>0</v>
      </c>
      <c r="IZ141" s="860">
        <v>0</v>
      </c>
      <c r="JA141" s="860">
        <v>0</v>
      </c>
      <c r="JB141" s="860">
        <v>0</v>
      </c>
      <c r="JC141" s="860">
        <v>0</v>
      </c>
      <c r="JD141" s="860">
        <v>0</v>
      </c>
      <c r="JE141" s="860">
        <v>0</v>
      </c>
      <c r="JF141" s="860">
        <v>0</v>
      </c>
      <c r="JG141" s="860">
        <v>0</v>
      </c>
      <c r="JH141" s="860">
        <v>0</v>
      </c>
      <c r="JI141" s="860">
        <v>0</v>
      </c>
      <c r="JJ141" s="860">
        <v>0</v>
      </c>
      <c r="JK141" s="860">
        <v>0</v>
      </c>
      <c r="JL141" s="860">
        <v>0</v>
      </c>
      <c r="JM141" s="860">
        <v>0</v>
      </c>
      <c r="JN141" s="860">
        <v>0</v>
      </c>
      <c r="JO141" s="860">
        <v>0</v>
      </c>
      <c r="JP141" s="860">
        <v>0</v>
      </c>
      <c r="JQ141" s="860">
        <v>0</v>
      </c>
      <c r="JR141" s="860">
        <v>0</v>
      </c>
      <c r="JS141" s="860">
        <v>0</v>
      </c>
      <c r="JT141" s="860">
        <v>0</v>
      </c>
      <c r="JU141" s="860">
        <v>0</v>
      </c>
      <c r="JV141" s="860">
        <v>0</v>
      </c>
      <c r="JW141" s="860">
        <v>0</v>
      </c>
      <c r="JX141" s="860">
        <v>0</v>
      </c>
      <c r="JY141" s="860">
        <v>0</v>
      </c>
      <c r="JZ141" s="860">
        <v>0</v>
      </c>
      <c r="KA141" s="860">
        <v>0</v>
      </c>
      <c r="KB141" s="860">
        <v>0</v>
      </c>
      <c r="KC141" s="860">
        <v>0</v>
      </c>
      <c r="KD141" s="860">
        <v>0</v>
      </c>
      <c r="KE141" s="860">
        <v>0</v>
      </c>
      <c r="KF141" s="860">
        <v>0</v>
      </c>
      <c r="KG141" s="860">
        <v>0</v>
      </c>
      <c r="KH141" s="860">
        <v>0</v>
      </c>
      <c r="KI141" s="860">
        <v>0</v>
      </c>
      <c r="KJ141" s="860">
        <v>0</v>
      </c>
      <c r="KK141" s="860">
        <v>0</v>
      </c>
      <c r="KL141" s="860">
        <v>0</v>
      </c>
      <c r="KM141" s="860">
        <v>0</v>
      </c>
      <c r="KN141" s="860">
        <v>0</v>
      </c>
      <c r="KO141" s="860">
        <v>0</v>
      </c>
      <c r="KP141" s="860">
        <v>0</v>
      </c>
      <c r="KQ141" s="860">
        <v>0</v>
      </c>
      <c r="KR141" s="860">
        <v>0</v>
      </c>
      <c r="KS141" s="860">
        <v>0</v>
      </c>
      <c r="KT141" s="860">
        <v>0</v>
      </c>
      <c r="KU141" s="860">
        <v>0</v>
      </c>
      <c r="KV141" s="860">
        <v>0</v>
      </c>
      <c r="KW141" s="860">
        <v>0</v>
      </c>
      <c r="KX141" s="860">
        <v>0</v>
      </c>
      <c r="KY141" s="860">
        <v>0</v>
      </c>
      <c r="KZ141" s="860">
        <v>0</v>
      </c>
      <c r="LA141" s="860">
        <v>0</v>
      </c>
      <c r="LB141" s="860">
        <v>0</v>
      </c>
      <c r="LC141" s="860">
        <v>0</v>
      </c>
      <c r="LD141" s="860">
        <v>0</v>
      </c>
      <c r="LE141" s="860">
        <v>0</v>
      </c>
      <c r="LF141" s="860">
        <v>0</v>
      </c>
      <c r="LG141" s="860">
        <v>0</v>
      </c>
      <c r="LH141" s="860">
        <v>0</v>
      </c>
      <c r="LI141" s="860">
        <v>0</v>
      </c>
      <c r="LJ141" s="860">
        <v>0</v>
      </c>
      <c r="LK141" s="860">
        <v>0</v>
      </c>
      <c r="LL141" s="860">
        <v>0</v>
      </c>
      <c r="LM141" s="860">
        <v>0</v>
      </c>
      <c r="LN141" s="860">
        <v>0</v>
      </c>
      <c r="LO141" s="860">
        <v>0</v>
      </c>
      <c r="LP141" s="860">
        <v>0</v>
      </c>
      <c r="LQ141" s="860">
        <v>0</v>
      </c>
      <c r="LR141" s="860">
        <v>0</v>
      </c>
      <c r="LS141" s="860">
        <v>0</v>
      </c>
      <c r="LT141" s="860">
        <v>0</v>
      </c>
      <c r="LU141" s="860">
        <v>0</v>
      </c>
      <c r="LV141" s="860">
        <v>0</v>
      </c>
      <c r="LW141" s="860">
        <v>0</v>
      </c>
      <c r="LX141" s="860">
        <v>0</v>
      </c>
      <c r="LY141" s="860">
        <v>0</v>
      </c>
      <c r="LZ141" s="860">
        <v>0</v>
      </c>
      <c r="MA141" s="860">
        <v>0</v>
      </c>
      <c r="MB141" s="860">
        <v>0</v>
      </c>
      <c r="MC141" s="860">
        <v>0</v>
      </c>
      <c r="MD141" s="860">
        <v>0</v>
      </c>
      <c r="ME141" s="860">
        <v>0</v>
      </c>
      <c r="MF141" s="860">
        <v>0</v>
      </c>
      <c r="MG141" s="860">
        <v>0</v>
      </c>
      <c r="MH141" s="860">
        <v>0</v>
      </c>
      <c r="MI141" s="860">
        <v>0</v>
      </c>
      <c r="MJ141" s="860">
        <v>0</v>
      </c>
      <c r="MK141" s="860">
        <v>0</v>
      </c>
      <c r="ML141" s="860">
        <v>0</v>
      </c>
      <c r="MM141" s="860">
        <v>0</v>
      </c>
      <c r="MN141" s="860">
        <v>0</v>
      </c>
      <c r="MO141" s="860">
        <v>0</v>
      </c>
      <c r="MP141" s="860">
        <v>0</v>
      </c>
      <c r="MQ141" s="860">
        <v>0</v>
      </c>
      <c r="MR141" s="860">
        <v>0</v>
      </c>
      <c r="MS141" s="860">
        <v>0</v>
      </c>
      <c r="MT141" s="860">
        <v>0</v>
      </c>
      <c r="MU141" s="860">
        <v>0</v>
      </c>
      <c r="MV141" s="860">
        <v>0</v>
      </c>
      <c r="MW141" s="860">
        <v>0</v>
      </c>
      <c r="MX141" s="860">
        <v>0</v>
      </c>
      <c r="MY141" s="860">
        <v>0</v>
      </c>
      <c r="MZ141" s="860">
        <v>0</v>
      </c>
      <c r="NA141" s="860">
        <v>0</v>
      </c>
      <c r="NB141" s="860">
        <v>0</v>
      </c>
      <c r="NC141" s="860">
        <v>0</v>
      </c>
      <c r="ND141" s="860">
        <v>0</v>
      </c>
      <c r="NE141" s="860">
        <v>0</v>
      </c>
      <c r="NF141" s="860">
        <v>0</v>
      </c>
      <c r="NG141" s="860">
        <v>0</v>
      </c>
      <c r="NH141" s="860">
        <v>0</v>
      </c>
      <c r="NI141" s="860">
        <v>0</v>
      </c>
      <c r="NJ141" s="860">
        <v>0</v>
      </c>
      <c r="NK141" s="860">
        <v>0</v>
      </c>
      <c r="NL141" s="860">
        <v>0</v>
      </c>
      <c r="NM141" s="860">
        <v>0</v>
      </c>
      <c r="NN141" s="860">
        <v>0</v>
      </c>
      <c r="NO141" s="860">
        <v>0</v>
      </c>
      <c r="NP141" s="860">
        <v>0</v>
      </c>
      <c r="NQ141" s="860">
        <v>0</v>
      </c>
      <c r="NR141" s="860">
        <v>0</v>
      </c>
      <c r="NS141" s="860">
        <v>0</v>
      </c>
      <c r="NT141" s="860">
        <v>0</v>
      </c>
      <c r="NU141" s="860">
        <v>0</v>
      </c>
      <c r="NV141" s="860">
        <v>0</v>
      </c>
      <c r="NW141" s="860">
        <v>0</v>
      </c>
      <c r="NX141" s="860">
        <v>0</v>
      </c>
      <c r="NY141" s="860">
        <v>0</v>
      </c>
      <c r="NZ141" s="860">
        <v>0</v>
      </c>
      <c r="OA141" s="860">
        <v>0</v>
      </c>
      <c r="OB141" s="860">
        <v>0</v>
      </c>
      <c r="OC141" s="860">
        <v>0</v>
      </c>
      <c r="OD141" s="860">
        <v>0</v>
      </c>
      <c r="OE141" s="860">
        <v>0</v>
      </c>
      <c r="OF141" s="860">
        <v>0</v>
      </c>
      <c r="OG141" s="860">
        <v>0</v>
      </c>
      <c r="OH141" s="860">
        <v>0</v>
      </c>
      <c r="OI141" s="860">
        <v>0</v>
      </c>
      <c r="OJ141" s="860">
        <v>0</v>
      </c>
      <c r="OK141" s="860">
        <v>0</v>
      </c>
      <c r="OL141" s="860">
        <v>0</v>
      </c>
      <c r="OM141" s="860">
        <v>0</v>
      </c>
      <c r="ON141" s="860">
        <v>0</v>
      </c>
      <c r="OO141" s="860">
        <v>0</v>
      </c>
      <c r="OP141" s="860">
        <v>0</v>
      </c>
      <c r="OQ141" s="860">
        <v>0</v>
      </c>
      <c r="OR141" s="860">
        <v>0</v>
      </c>
      <c r="OS141" s="860">
        <v>0</v>
      </c>
      <c r="OT141" s="860">
        <v>0</v>
      </c>
      <c r="OU141" s="860">
        <v>0</v>
      </c>
      <c r="OV141" s="860">
        <v>0</v>
      </c>
      <c r="OW141" s="860">
        <v>0</v>
      </c>
      <c r="OX141" s="860">
        <v>0</v>
      </c>
      <c r="OY141" s="860">
        <v>0</v>
      </c>
      <c r="OZ141" s="860">
        <v>0</v>
      </c>
      <c r="PA141" s="860">
        <v>0</v>
      </c>
      <c r="PB141" s="860">
        <v>0</v>
      </c>
      <c r="PC141" s="860">
        <v>0</v>
      </c>
      <c r="PD141" s="860">
        <v>0</v>
      </c>
      <c r="PE141" s="860">
        <v>0</v>
      </c>
      <c r="PF141" s="860">
        <v>0</v>
      </c>
      <c r="PG141" s="860">
        <v>0</v>
      </c>
      <c r="PH141" s="860">
        <v>0</v>
      </c>
      <c r="PI141" s="860">
        <v>0</v>
      </c>
      <c r="PJ141" s="860">
        <v>0</v>
      </c>
      <c r="PK141" s="860">
        <v>0</v>
      </c>
      <c r="PL141" s="860">
        <v>0</v>
      </c>
      <c r="PM141" s="860">
        <v>0</v>
      </c>
      <c r="PN141" s="860">
        <v>0</v>
      </c>
      <c r="PO141" s="860">
        <v>0</v>
      </c>
      <c r="PP141" s="860">
        <v>0</v>
      </c>
      <c r="PQ141" s="860">
        <v>0</v>
      </c>
      <c r="PR141" s="860">
        <v>0</v>
      </c>
      <c r="PS141" s="860">
        <v>0</v>
      </c>
      <c r="PT141" s="860">
        <v>0</v>
      </c>
      <c r="PU141" s="860">
        <v>0</v>
      </c>
      <c r="PV141" s="860">
        <v>0</v>
      </c>
      <c r="PW141" s="860">
        <v>0</v>
      </c>
      <c r="PX141" s="860">
        <v>0</v>
      </c>
      <c r="PY141" s="860">
        <v>0</v>
      </c>
      <c r="PZ141" s="860">
        <v>0</v>
      </c>
      <c r="QA141" s="860">
        <v>0</v>
      </c>
      <c r="QB141" s="860">
        <v>0</v>
      </c>
      <c r="QC141" s="860">
        <v>0</v>
      </c>
      <c r="QD141" s="860">
        <v>0</v>
      </c>
      <c r="QE141" s="860">
        <v>0</v>
      </c>
      <c r="QF141" s="860">
        <v>0</v>
      </c>
      <c r="QG141" s="860">
        <v>0</v>
      </c>
      <c r="QH141" s="860">
        <v>0</v>
      </c>
      <c r="QI141" s="860">
        <v>0</v>
      </c>
      <c r="QJ141" s="860">
        <v>0</v>
      </c>
      <c r="QK141" s="860">
        <v>0</v>
      </c>
      <c r="QL141" s="860">
        <v>0</v>
      </c>
      <c r="QM141" s="860">
        <v>0</v>
      </c>
      <c r="QN141" s="860">
        <v>0</v>
      </c>
      <c r="QO141" s="860">
        <v>0</v>
      </c>
      <c r="QP141" s="860">
        <v>0</v>
      </c>
      <c r="QQ141" s="860">
        <v>0</v>
      </c>
      <c r="QR141" s="860">
        <v>0</v>
      </c>
      <c r="QS141" s="860">
        <v>0</v>
      </c>
      <c r="QT141" s="860">
        <v>0</v>
      </c>
      <c r="QU141" s="860">
        <v>0</v>
      </c>
      <c r="QV141" s="860">
        <v>0</v>
      </c>
      <c r="QW141" s="860">
        <v>0</v>
      </c>
      <c r="QX141" s="860">
        <v>0</v>
      </c>
      <c r="QY141" s="860">
        <v>0</v>
      </c>
      <c r="QZ141" s="860">
        <v>0</v>
      </c>
      <c r="RA141" s="860">
        <v>0</v>
      </c>
      <c r="RB141" s="860">
        <v>0</v>
      </c>
      <c r="RC141" s="860">
        <v>0</v>
      </c>
      <c r="RD141" s="860">
        <v>0</v>
      </c>
      <c r="RE141" s="860">
        <v>0</v>
      </c>
      <c r="RF141" s="860">
        <v>0</v>
      </c>
      <c r="RG141" s="860">
        <v>0</v>
      </c>
      <c r="RH141" s="860">
        <v>0</v>
      </c>
      <c r="RI141" s="860">
        <v>0</v>
      </c>
      <c r="RJ141" s="860">
        <v>0</v>
      </c>
      <c r="RK141" s="860">
        <v>0</v>
      </c>
      <c r="RL141" s="860">
        <v>0</v>
      </c>
      <c r="RM141" s="860">
        <v>0</v>
      </c>
      <c r="RN141" s="860">
        <v>0</v>
      </c>
      <c r="RO141" s="860">
        <v>0</v>
      </c>
      <c r="RP141" s="860">
        <v>0</v>
      </c>
      <c r="RQ141" s="860">
        <v>0</v>
      </c>
      <c r="RR141" s="860">
        <v>0</v>
      </c>
      <c r="RS141" s="860">
        <v>0</v>
      </c>
      <c r="RT141" s="860">
        <v>0</v>
      </c>
      <c r="RU141" s="860">
        <v>0</v>
      </c>
      <c r="RV141" s="860">
        <v>0</v>
      </c>
      <c r="RW141" s="860">
        <v>0</v>
      </c>
      <c r="RX141" s="860">
        <v>0</v>
      </c>
      <c r="RY141" s="860">
        <v>0</v>
      </c>
      <c r="RZ141" s="860">
        <v>0</v>
      </c>
      <c r="SA141" s="860">
        <v>0</v>
      </c>
      <c r="SB141" s="860">
        <v>0</v>
      </c>
      <c r="SC141" s="860">
        <v>0</v>
      </c>
      <c r="SD141" s="860">
        <v>0</v>
      </c>
      <c r="SE141" s="860">
        <v>0</v>
      </c>
      <c r="SF141" s="860">
        <v>0</v>
      </c>
      <c r="SG141" s="860">
        <v>0</v>
      </c>
      <c r="SH141" s="860">
        <v>0</v>
      </c>
      <c r="SI141" s="860">
        <v>0</v>
      </c>
      <c r="SJ141" s="460">
        <f t="shared" si="61"/>
        <v>0</v>
      </c>
      <c r="SK141" s="441"/>
      <c r="SL141" s="429"/>
      <c r="SM141" s="429"/>
      <c r="SN141" s="429"/>
    </row>
    <row r="142" spans="1:508" hidden="1" outlineLevel="3" x14ac:dyDescent="0.3">
      <c r="A142" s="429"/>
      <c r="B142" s="438"/>
      <c r="C142" s="647">
        <f>INT($C$40)+3</f>
        <v>4</v>
      </c>
      <c r="D142" s="460"/>
      <c r="E142" s="518"/>
      <c r="F142" s="518"/>
      <c r="G142" s="460"/>
      <c r="H142" s="537"/>
      <c r="I142" s="537" t="s">
        <v>855</v>
      </c>
      <c r="J142" s="869">
        <f t="shared" si="62"/>
        <v>15</v>
      </c>
      <c r="K142" s="862">
        <v>0</v>
      </c>
      <c r="L142" s="862">
        <v>0</v>
      </c>
      <c r="M142" s="862">
        <v>0</v>
      </c>
      <c r="N142" s="862">
        <v>0</v>
      </c>
      <c r="O142" s="862">
        <v>0</v>
      </c>
      <c r="P142" s="862">
        <v>0</v>
      </c>
      <c r="Q142" s="862">
        <v>0</v>
      </c>
      <c r="R142" s="862">
        <v>0</v>
      </c>
      <c r="S142" s="862">
        <v>0</v>
      </c>
      <c r="T142" s="862">
        <v>0</v>
      </c>
      <c r="U142" s="862">
        <v>0</v>
      </c>
      <c r="V142" s="862">
        <v>0</v>
      </c>
      <c r="W142" s="862">
        <v>0</v>
      </c>
      <c r="X142" s="862">
        <v>0</v>
      </c>
      <c r="Y142" s="862">
        <v>0</v>
      </c>
      <c r="Z142" s="862">
        <v>0</v>
      </c>
      <c r="AA142" s="862">
        <v>0</v>
      </c>
      <c r="AB142" s="862">
        <v>0</v>
      </c>
      <c r="AC142" s="862">
        <v>0</v>
      </c>
      <c r="AD142" s="862">
        <v>0</v>
      </c>
      <c r="AE142" s="862">
        <v>0</v>
      </c>
      <c r="AF142" s="862">
        <v>0</v>
      </c>
      <c r="AG142" s="862">
        <v>0</v>
      </c>
      <c r="AH142" s="862">
        <v>0</v>
      </c>
      <c r="AI142" s="862">
        <v>0</v>
      </c>
      <c r="AJ142" s="862">
        <v>0</v>
      </c>
      <c r="AK142" s="862">
        <v>0</v>
      </c>
      <c r="AL142" s="862">
        <v>0</v>
      </c>
      <c r="AM142" s="862">
        <v>0</v>
      </c>
      <c r="AN142" s="862">
        <v>0</v>
      </c>
      <c r="AO142" s="862">
        <v>0</v>
      </c>
      <c r="AP142" s="862">
        <v>0</v>
      </c>
      <c r="AQ142" s="862">
        <v>0</v>
      </c>
      <c r="AR142" s="862">
        <v>0</v>
      </c>
      <c r="AS142" s="862">
        <v>0</v>
      </c>
      <c r="AT142" s="862">
        <v>0</v>
      </c>
      <c r="AU142" s="862">
        <v>0</v>
      </c>
      <c r="AV142" s="862">
        <v>0</v>
      </c>
      <c r="AW142" s="862">
        <v>0</v>
      </c>
      <c r="AX142" s="862">
        <v>0</v>
      </c>
      <c r="AY142" s="862">
        <v>0</v>
      </c>
      <c r="AZ142" s="862">
        <v>0</v>
      </c>
      <c r="BA142" s="862">
        <v>0</v>
      </c>
      <c r="BB142" s="862">
        <v>0</v>
      </c>
      <c r="BC142" s="862">
        <v>0</v>
      </c>
      <c r="BD142" s="862">
        <v>0</v>
      </c>
      <c r="BE142" s="862">
        <v>0</v>
      </c>
      <c r="BF142" s="862">
        <v>0</v>
      </c>
      <c r="BG142" s="862">
        <v>0</v>
      </c>
      <c r="BH142" s="862">
        <v>0</v>
      </c>
      <c r="BI142" s="862">
        <v>0</v>
      </c>
      <c r="BJ142" s="862">
        <v>0</v>
      </c>
      <c r="BK142" s="862">
        <v>0</v>
      </c>
      <c r="BL142" s="862">
        <v>0</v>
      </c>
      <c r="BM142" s="862">
        <v>0</v>
      </c>
      <c r="BN142" s="862">
        <v>0</v>
      </c>
      <c r="BO142" s="862">
        <v>0</v>
      </c>
      <c r="BP142" s="862">
        <v>0</v>
      </c>
      <c r="BQ142" s="862">
        <v>0</v>
      </c>
      <c r="BR142" s="862">
        <v>0</v>
      </c>
      <c r="BS142" s="862">
        <v>0</v>
      </c>
      <c r="BT142" s="862">
        <v>0</v>
      </c>
      <c r="BU142" s="862">
        <v>0</v>
      </c>
      <c r="BV142" s="862">
        <v>0</v>
      </c>
      <c r="BW142" s="862">
        <v>0</v>
      </c>
      <c r="BX142" s="862">
        <v>0</v>
      </c>
      <c r="BY142" s="862">
        <v>0</v>
      </c>
      <c r="BZ142" s="862">
        <v>0</v>
      </c>
      <c r="CA142" s="862">
        <v>0</v>
      </c>
      <c r="CB142" s="862">
        <v>0</v>
      </c>
      <c r="CC142" s="862">
        <v>0</v>
      </c>
      <c r="CD142" s="862">
        <v>0</v>
      </c>
      <c r="CE142" s="862">
        <v>0</v>
      </c>
      <c r="CF142" s="862">
        <v>0</v>
      </c>
      <c r="CG142" s="862">
        <v>0</v>
      </c>
      <c r="CH142" s="862">
        <v>0</v>
      </c>
      <c r="CI142" s="862">
        <v>0</v>
      </c>
      <c r="CJ142" s="862">
        <v>0</v>
      </c>
      <c r="CK142" s="862">
        <v>0</v>
      </c>
      <c r="CL142" s="862">
        <v>0</v>
      </c>
      <c r="CM142" s="862">
        <v>0</v>
      </c>
      <c r="CN142" s="862">
        <v>0</v>
      </c>
      <c r="CO142" s="862">
        <v>0</v>
      </c>
      <c r="CP142" s="862">
        <v>0</v>
      </c>
      <c r="CQ142" s="862">
        <v>0</v>
      </c>
      <c r="CR142" s="862">
        <v>0</v>
      </c>
      <c r="CS142" s="862">
        <v>0</v>
      </c>
      <c r="CT142" s="862">
        <v>0</v>
      </c>
      <c r="CU142" s="862">
        <v>0</v>
      </c>
      <c r="CV142" s="862">
        <v>0</v>
      </c>
      <c r="CW142" s="862">
        <v>0</v>
      </c>
      <c r="CX142" s="862">
        <v>0</v>
      </c>
      <c r="CY142" s="862">
        <v>0</v>
      </c>
      <c r="CZ142" s="862">
        <v>0</v>
      </c>
      <c r="DA142" s="862">
        <v>0</v>
      </c>
      <c r="DB142" s="862">
        <v>0</v>
      </c>
      <c r="DC142" s="862">
        <v>0</v>
      </c>
      <c r="DD142" s="862">
        <v>0</v>
      </c>
      <c r="DE142" s="862">
        <v>0</v>
      </c>
      <c r="DF142" s="862">
        <v>0</v>
      </c>
      <c r="DG142" s="862">
        <v>0</v>
      </c>
      <c r="DH142" s="862">
        <v>0</v>
      </c>
      <c r="DI142" s="862">
        <v>0</v>
      </c>
      <c r="DJ142" s="862">
        <v>0</v>
      </c>
      <c r="DK142" s="862">
        <v>0</v>
      </c>
      <c r="DL142" s="862">
        <v>0</v>
      </c>
      <c r="DM142" s="862">
        <v>0</v>
      </c>
      <c r="DN142" s="862">
        <v>0</v>
      </c>
      <c r="DO142" s="862">
        <v>0</v>
      </c>
      <c r="DP142" s="862">
        <v>0</v>
      </c>
      <c r="DQ142" s="862">
        <v>0</v>
      </c>
      <c r="DR142" s="862">
        <v>0</v>
      </c>
      <c r="DS142" s="862">
        <v>0</v>
      </c>
      <c r="DT142" s="862">
        <v>0</v>
      </c>
      <c r="DU142" s="862">
        <v>0</v>
      </c>
      <c r="DV142" s="862">
        <v>0</v>
      </c>
      <c r="DW142" s="862">
        <v>0</v>
      </c>
      <c r="DX142" s="862">
        <v>0</v>
      </c>
      <c r="DY142" s="862">
        <v>0</v>
      </c>
      <c r="DZ142" s="862">
        <v>0</v>
      </c>
      <c r="EA142" s="862">
        <v>0</v>
      </c>
      <c r="EB142" s="862">
        <v>0</v>
      </c>
      <c r="EC142" s="862">
        <v>0</v>
      </c>
      <c r="ED142" s="862">
        <v>0</v>
      </c>
      <c r="EE142" s="862">
        <v>0</v>
      </c>
      <c r="EF142" s="862">
        <v>0</v>
      </c>
      <c r="EG142" s="862">
        <v>0</v>
      </c>
      <c r="EH142" s="862">
        <v>0</v>
      </c>
      <c r="EI142" s="862">
        <v>0</v>
      </c>
      <c r="EJ142" s="862">
        <v>0</v>
      </c>
      <c r="EK142" s="862">
        <v>0</v>
      </c>
      <c r="EL142" s="862">
        <v>0</v>
      </c>
      <c r="EM142" s="862">
        <v>0</v>
      </c>
      <c r="EN142" s="862">
        <v>0</v>
      </c>
      <c r="EO142" s="862">
        <v>0</v>
      </c>
      <c r="EP142" s="862">
        <v>0</v>
      </c>
      <c r="EQ142" s="862">
        <v>0</v>
      </c>
      <c r="ER142" s="862">
        <v>0</v>
      </c>
      <c r="ES142" s="862">
        <v>0</v>
      </c>
      <c r="ET142" s="862">
        <v>0</v>
      </c>
      <c r="EU142" s="862">
        <v>0</v>
      </c>
      <c r="EV142" s="862">
        <v>0</v>
      </c>
      <c r="EW142" s="862">
        <v>0</v>
      </c>
      <c r="EX142" s="862">
        <v>0</v>
      </c>
      <c r="EY142" s="862">
        <v>0</v>
      </c>
      <c r="EZ142" s="862">
        <v>0</v>
      </c>
      <c r="FA142" s="862">
        <v>0</v>
      </c>
      <c r="FB142" s="862">
        <v>0</v>
      </c>
      <c r="FC142" s="862">
        <v>0</v>
      </c>
      <c r="FD142" s="862">
        <v>0</v>
      </c>
      <c r="FE142" s="862">
        <v>0</v>
      </c>
      <c r="FF142" s="862">
        <v>0</v>
      </c>
      <c r="FG142" s="862">
        <v>0</v>
      </c>
      <c r="FH142" s="862">
        <v>0</v>
      </c>
      <c r="FI142" s="862">
        <v>0</v>
      </c>
      <c r="FJ142" s="862">
        <v>0</v>
      </c>
      <c r="FK142" s="862">
        <v>0</v>
      </c>
      <c r="FL142" s="862">
        <v>0</v>
      </c>
      <c r="FM142" s="862">
        <v>0</v>
      </c>
      <c r="FN142" s="862">
        <v>0</v>
      </c>
      <c r="FO142" s="862">
        <v>0</v>
      </c>
      <c r="FP142" s="862">
        <v>0</v>
      </c>
      <c r="FQ142" s="862">
        <v>0</v>
      </c>
      <c r="FR142" s="862">
        <v>0</v>
      </c>
      <c r="FS142" s="862">
        <v>0</v>
      </c>
      <c r="FT142" s="862">
        <v>0</v>
      </c>
      <c r="FU142" s="862">
        <v>0</v>
      </c>
      <c r="FV142" s="862">
        <v>0</v>
      </c>
      <c r="FW142" s="862">
        <v>0</v>
      </c>
      <c r="FX142" s="862">
        <v>0</v>
      </c>
      <c r="FY142" s="862">
        <v>0</v>
      </c>
      <c r="FZ142" s="862">
        <v>0</v>
      </c>
      <c r="GA142" s="862">
        <v>0</v>
      </c>
      <c r="GB142" s="862">
        <v>0</v>
      </c>
      <c r="GC142" s="862">
        <v>0</v>
      </c>
      <c r="GD142" s="862">
        <v>0</v>
      </c>
      <c r="GE142" s="862">
        <v>0</v>
      </c>
      <c r="GF142" s="862">
        <v>0</v>
      </c>
      <c r="GG142" s="862">
        <v>0</v>
      </c>
      <c r="GH142" s="862">
        <v>0</v>
      </c>
      <c r="GI142" s="862">
        <v>0</v>
      </c>
      <c r="GJ142" s="862">
        <v>0</v>
      </c>
      <c r="GK142" s="862">
        <v>0</v>
      </c>
      <c r="GL142" s="862">
        <v>0</v>
      </c>
      <c r="GM142" s="862">
        <v>0</v>
      </c>
      <c r="GN142" s="862">
        <v>0</v>
      </c>
      <c r="GO142" s="862">
        <v>0</v>
      </c>
      <c r="GP142" s="862">
        <v>0</v>
      </c>
      <c r="GQ142" s="862">
        <v>0</v>
      </c>
      <c r="GR142" s="862">
        <v>0</v>
      </c>
      <c r="GS142" s="862">
        <v>0</v>
      </c>
      <c r="GT142" s="862">
        <v>0</v>
      </c>
      <c r="GU142" s="862">
        <v>0</v>
      </c>
      <c r="GV142" s="862">
        <v>0</v>
      </c>
      <c r="GW142" s="862">
        <v>0</v>
      </c>
      <c r="GX142" s="862">
        <v>0</v>
      </c>
      <c r="GY142" s="862">
        <v>0</v>
      </c>
      <c r="GZ142" s="862">
        <v>0</v>
      </c>
      <c r="HA142" s="862">
        <v>0</v>
      </c>
      <c r="HB142" s="862">
        <v>0</v>
      </c>
      <c r="HC142" s="862">
        <v>0</v>
      </c>
      <c r="HD142" s="862">
        <v>0</v>
      </c>
      <c r="HE142" s="862">
        <v>0</v>
      </c>
      <c r="HF142" s="862">
        <v>0</v>
      </c>
      <c r="HG142" s="862">
        <v>0</v>
      </c>
      <c r="HH142" s="862">
        <v>0</v>
      </c>
      <c r="HI142" s="862">
        <v>0</v>
      </c>
      <c r="HJ142" s="862">
        <v>0</v>
      </c>
      <c r="HK142" s="862">
        <v>0</v>
      </c>
      <c r="HL142" s="862">
        <v>0</v>
      </c>
      <c r="HM142" s="862">
        <v>0</v>
      </c>
      <c r="HN142" s="862">
        <v>0</v>
      </c>
      <c r="HO142" s="862">
        <v>0</v>
      </c>
      <c r="HP142" s="862">
        <v>0</v>
      </c>
      <c r="HQ142" s="862">
        <v>0</v>
      </c>
      <c r="HR142" s="862">
        <v>0</v>
      </c>
      <c r="HS142" s="862">
        <v>0</v>
      </c>
      <c r="HT142" s="862">
        <v>0</v>
      </c>
      <c r="HU142" s="862">
        <v>0</v>
      </c>
      <c r="HV142" s="862">
        <v>0</v>
      </c>
      <c r="HW142" s="862">
        <v>0</v>
      </c>
      <c r="HX142" s="862">
        <v>0</v>
      </c>
      <c r="HY142" s="862">
        <v>0</v>
      </c>
      <c r="HZ142" s="862">
        <v>0</v>
      </c>
      <c r="IA142" s="862">
        <v>0</v>
      </c>
      <c r="IB142" s="862">
        <v>0</v>
      </c>
      <c r="IC142" s="862">
        <v>0</v>
      </c>
      <c r="ID142" s="862">
        <v>0</v>
      </c>
      <c r="IE142" s="862">
        <v>0</v>
      </c>
      <c r="IF142" s="862">
        <v>0</v>
      </c>
      <c r="IG142" s="862">
        <v>0</v>
      </c>
      <c r="IH142" s="862">
        <v>0</v>
      </c>
      <c r="II142" s="862">
        <v>0</v>
      </c>
      <c r="IJ142" s="862">
        <v>0</v>
      </c>
      <c r="IK142" s="862">
        <v>0</v>
      </c>
      <c r="IL142" s="862">
        <v>0</v>
      </c>
      <c r="IM142" s="862">
        <v>0</v>
      </c>
      <c r="IN142" s="862">
        <v>0</v>
      </c>
      <c r="IO142" s="862">
        <v>0</v>
      </c>
      <c r="IP142" s="862">
        <v>0</v>
      </c>
      <c r="IQ142" s="862">
        <v>0</v>
      </c>
      <c r="IR142" s="862">
        <v>0</v>
      </c>
      <c r="IS142" s="862">
        <v>0</v>
      </c>
      <c r="IT142" s="862">
        <v>0</v>
      </c>
      <c r="IU142" s="862">
        <v>0</v>
      </c>
      <c r="IV142" s="862">
        <v>0</v>
      </c>
      <c r="IW142" s="862">
        <v>0</v>
      </c>
      <c r="IX142" s="862">
        <v>0</v>
      </c>
      <c r="IY142" s="862">
        <v>0</v>
      </c>
      <c r="IZ142" s="862">
        <v>0</v>
      </c>
      <c r="JA142" s="862">
        <v>0</v>
      </c>
      <c r="JB142" s="862">
        <v>0</v>
      </c>
      <c r="JC142" s="862">
        <v>0</v>
      </c>
      <c r="JD142" s="862">
        <v>0</v>
      </c>
      <c r="JE142" s="862">
        <v>0</v>
      </c>
      <c r="JF142" s="862">
        <v>0</v>
      </c>
      <c r="JG142" s="862">
        <v>0</v>
      </c>
      <c r="JH142" s="862">
        <v>0</v>
      </c>
      <c r="JI142" s="862">
        <v>0</v>
      </c>
      <c r="JJ142" s="862">
        <v>0</v>
      </c>
      <c r="JK142" s="862">
        <v>0</v>
      </c>
      <c r="JL142" s="862">
        <v>0</v>
      </c>
      <c r="JM142" s="862">
        <v>0</v>
      </c>
      <c r="JN142" s="862">
        <v>0</v>
      </c>
      <c r="JO142" s="862">
        <v>0</v>
      </c>
      <c r="JP142" s="862">
        <v>0</v>
      </c>
      <c r="JQ142" s="862">
        <v>0</v>
      </c>
      <c r="JR142" s="862">
        <v>0</v>
      </c>
      <c r="JS142" s="862">
        <v>0</v>
      </c>
      <c r="JT142" s="862">
        <v>0</v>
      </c>
      <c r="JU142" s="862">
        <v>0</v>
      </c>
      <c r="JV142" s="862">
        <v>0</v>
      </c>
      <c r="JW142" s="862">
        <v>0</v>
      </c>
      <c r="JX142" s="862">
        <v>0</v>
      </c>
      <c r="JY142" s="862">
        <v>0</v>
      </c>
      <c r="JZ142" s="862">
        <v>0</v>
      </c>
      <c r="KA142" s="862">
        <v>0</v>
      </c>
      <c r="KB142" s="862">
        <v>0</v>
      </c>
      <c r="KC142" s="862">
        <v>0</v>
      </c>
      <c r="KD142" s="862">
        <v>0</v>
      </c>
      <c r="KE142" s="862">
        <v>0</v>
      </c>
      <c r="KF142" s="862">
        <v>0</v>
      </c>
      <c r="KG142" s="862">
        <v>0</v>
      </c>
      <c r="KH142" s="862">
        <v>0</v>
      </c>
      <c r="KI142" s="862">
        <v>0</v>
      </c>
      <c r="KJ142" s="862">
        <v>0</v>
      </c>
      <c r="KK142" s="862">
        <v>0</v>
      </c>
      <c r="KL142" s="862">
        <v>0</v>
      </c>
      <c r="KM142" s="862">
        <v>0</v>
      </c>
      <c r="KN142" s="862">
        <v>0</v>
      </c>
      <c r="KO142" s="862">
        <v>0</v>
      </c>
      <c r="KP142" s="862">
        <v>0</v>
      </c>
      <c r="KQ142" s="862">
        <v>0</v>
      </c>
      <c r="KR142" s="862">
        <v>0</v>
      </c>
      <c r="KS142" s="862">
        <v>0</v>
      </c>
      <c r="KT142" s="862">
        <v>0</v>
      </c>
      <c r="KU142" s="862">
        <v>0</v>
      </c>
      <c r="KV142" s="862">
        <v>0</v>
      </c>
      <c r="KW142" s="862">
        <v>0</v>
      </c>
      <c r="KX142" s="862">
        <v>0</v>
      </c>
      <c r="KY142" s="862">
        <v>0</v>
      </c>
      <c r="KZ142" s="862">
        <v>0</v>
      </c>
      <c r="LA142" s="862">
        <v>0</v>
      </c>
      <c r="LB142" s="862">
        <v>0</v>
      </c>
      <c r="LC142" s="862">
        <v>0</v>
      </c>
      <c r="LD142" s="862">
        <v>0</v>
      </c>
      <c r="LE142" s="862">
        <v>0</v>
      </c>
      <c r="LF142" s="862">
        <v>0</v>
      </c>
      <c r="LG142" s="862">
        <v>0</v>
      </c>
      <c r="LH142" s="862">
        <v>0</v>
      </c>
      <c r="LI142" s="862">
        <v>0</v>
      </c>
      <c r="LJ142" s="862">
        <v>0</v>
      </c>
      <c r="LK142" s="862">
        <v>0</v>
      </c>
      <c r="LL142" s="862">
        <v>0</v>
      </c>
      <c r="LM142" s="862">
        <v>0</v>
      </c>
      <c r="LN142" s="862">
        <v>0</v>
      </c>
      <c r="LO142" s="862">
        <v>0</v>
      </c>
      <c r="LP142" s="862">
        <v>0</v>
      </c>
      <c r="LQ142" s="862">
        <v>0</v>
      </c>
      <c r="LR142" s="862">
        <v>0</v>
      </c>
      <c r="LS142" s="862">
        <v>0</v>
      </c>
      <c r="LT142" s="862">
        <v>0</v>
      </c>
      <c r="LU142" s="862">
        <v>0</v>
      </c>
      <c r="LV142" s="862">
        <v>0</v>
      </c>
      <c r="LW142" s="862">
        <v>0</v>
      </c>
      <c r="LX142" s="862">
        <v>0</v>
      </c>
      <c r="LY142" s="862">
        <v>0</v>
      </c>
      <c r="LZ142" s="862">
        <v>0</v>
      </c>
      <c r="MA142" s="862">
        <v>0</v>
      </c>
      <c r="MB142" s="862">
        <v>0</v>
      </c>
      <c r="MC142" s="862">
        <v>0</v>
      </c>
      <c r="MD142" s="862">
        <v>0</v>
      </c>
      <c r="ME142" s="862">
        <v>0</v>
      </c>
      <c r="MF142" s="862">
        <v>0</v>
      </c>
      <c r="MG142" s="862">
        <v>0</v>
      </c>
      <c r="MH142" s="862">
        <v>0</v>
      </c>
      <c r="MI142" s="862">
        <v>0</v>
      </c>
      <c r="MJ142" s="862">
        <v>0</v>
      </c>
      <c r="MK142" s="862">
        <v>0</v>
      </c>
      <c r="ML142" s="862">
        <v>0</v>
      </c>
      <c r="MM142" s="862">
        <v>0</v>
      </c>
      <c r="MN142" s="862">
        <v>0</v>
      </c>
      <c r="MO142" s="862">
        <v>0</v>
      </c>
      <c r="MP142" s="862">
        <v>0</v>
      </c>
      <c r="MQ142" s="862">
        <v>0</v>
      </c>
      <c r="MR142" s="862">
        <v>0</v>
      </c>
      <c r="MS142" s="862">
        <v>0</v>
      </c>
      <c r="MT142" s="862">
        <v>0</v>
      </c>
      <c r="MU142" s="862">
        <v>0</v>
      </c>
      <c r="MV142" s="862">
        <v>0</v>
      </c>
      <c r="MW142" s="862">
        <v>0</v>
      </c>
      <c r="MX142" s="862">
        <v>0</v>
      </c>
      <c r="MY142" s="862">
        <v>0</v>
      </c>
      <c r="MZ142" s="862">
        <v>0</v>
      </c>
      <c r="NA142" s="862">
        <v>0</v>
      </c>
      <c r="NB142" s="862">
        <v>0</v>
      </c>
      <c r="NC142" s="862">
        <v>0</v>
      </c>
      <c r="ND142" s="862">
        <v>0</v>
      </c>
      <c r="NE142" s="862">
        <v>0</v>
      </c>
      <c r="NF142" s="862">
        <v>0</v>
      </c>
      <c r="NG142" s="862">
        <v>0</v>
      </c>
      <c r="NH142" s="862">
        <v>0</v>
      </c>
      <c r="NI142" s="862">
        <v>0</v>
      </c>
      <c r="NJ142" s="862">
        <v>0</v>
      </c>
      <c r="NK142" s="862">
        <v>0</v>
      </c>
      <c r="NL142" s="862">
        <v>0</v>
      </c>
      <c r="NM142" s="862">
        <v>0</v>
      </c>
      <c r="NN142" s="862">
        <v>0</v>
      </c>
      <c r="NO142" s="862">
        <v>0</v>
      </c>
      <c r="NP142" s="862">
        <v>0</v>
      </c>
      <c r="NQ142" s="862">
        <v>0</v>
      </c>
      <c r="NR142" s="862">
        <v>0</v>
      </c>
      <c r="NS142" s="862">
        <v>0</v>
      </c>
      <c r="NT142" s="862">
        <v>0</v>
      </c>
      <c r="NU142" s="862">
        <v>0</v>
      </c>
      <c r="NV142" s="862">
        <v>0</v>
      </c>
      <c r="NW142" s="862">
        <v>0</v>
      </c>
      <c r="NX142" s="862">
        <v>0</v>
      </c>
      <c r="NY142" s="862">
        <v>0</v>
      </c>
      <c r="NZ142" s="862">
        <v>0</v>
      </c>
      <c r="OA142" s="862">
        <v>0</v>
      </c>
      <c r="OB142" s="862">
        <v>0</v>
      </c>
      <c r="OC142" s="862">
        <v>0</v>
      </c>
      <c r="OD142" s="862">
        <v>0</v>
      </c>
      <c r="OE142" s="862">
        <v>0</v>
      </c>
      <c r="OF142" s="862">
        <v>0</v>
      </c>
      <c r="OG142" s="862">
        <v>0</v>
      </c>
      <c r="OH142" s="862">
        <v>0</v>
      </c>
      <c r="OI142" s="862">
        <v>0</v>
      </c>
      <c r="OJ142" s="862">
        <v>0</v>
      </c>
      <c r="OK142" s="862">
        <v>0</v>
      </c>
      <c r="OL142" s="862">
        <v>0</v>
      </c>
      <c r="OM142" s="862">
        <v>0</v>
      </c>
      <c r="ON142" s="862">
        <v>0</v>
      </c>
      <c r="OO142" s="862">
        <v>0</v>
      </c>
      <c r="OP142" s="862">
        <v>0</v>
      </c>
      <c r="OQ142" s="862">
        <v>0</v>
      </c>
      <c r="OR142" s="862">
        <v>0</v>
      </c>
      <c r="OS142" s="862">
        <v>0</v>
      </c>
      <c r="OT142" s="862">
        <v>0</v>
      </c>
      <c r="OU142" s="862">
        <v>0</v>
      </c>
      <c r="OV142" s="862">
        <v>0</v>
      </c>
      <c r="OW142" s="862">
        <v>0</v>
      </c>
      <c r="OX142" s="862">
        <v>0</v>
      </c>
      <c r="OY142" s="862">
        <v>0</v>
      </c>
      <c r="OZ142" s="862">
        <v>0</v>
      </c>
      <c r="PA142" s="862">
        <v>0</v>
      </c>
      <c r="PB142" s="862">
        <v>0</v>
      </c>
      <c r="PC142" s="862">
        <v>0</v>
      </c>
      <c r="PD142" s="862">
        <v>0</v>
      </c>
      <c r="PE142" s="862">
        <v>0</v>
      </c>
      <c r="PF142" s="862">
        <v>0</v>
      </c>
      <c r="PG142" s="862">
        <v>0</v>
      </c>
      <c r="PH142" s="862">
        <v>0</v>
      </c>
      <c r="PI142" s="862">
        <v>0</v>
      </c>
      <c r="PJ142" s="862">
        <v>0</v>
      </c>
      <c r="PK142" s="862">
        <v>0</v>
      </c>
      <c r="PL142" s="862">
        <v>0</v>
      </c>
      <c r="PM142" s="862">
        <v>0</v>
      </c>
      <c r="PN142" s="862">
        <v>0</v>
      </c>
      <c r="PO142" s="862">
        <v>0</v>
      </c>
      <c r="PP142" s="862">
        <v>0</v>
      </c>
      <c r="PQ142" s="862">
        <v>0</v>
      </c>
      <c r="PR142" s="862">
        <v>0</v>
      </c>
      <c r="PS142" s="862">
        <v>0</v>
      </c>
      <c r="PT142" s="862">
        <v>0</v>
      </c>
      <c r="PU142" s="862">
        <v>0</v>
      </c>
      <c r="PV142" s="862">
        <v>0</v>
      </c>
      <c r="PW142" s="862">
        <v>0</v>
      </c>
      <c r="PX142" s="862">
        <v>0</v>
      </c>
      <c r="PY142" s="862">
        <v>0</v>
      </c>
      <c r="PZ142" s="862">
        <v>0</v>
      </c>
      <c r="QA142" s="862">
        <v>0</v>
      </c>
      <c r="QB142" s="862">
        <v>0</v>
      </c>
      <c r="QC142" s="862">
        <v>0</v>
      </c>
      <c r="QD142" s="862">
        <v>0</v>
      </c>
      <c r="QE142" s="862">
        <v>0</v>
      </c>
      <c r="QF142" s="862">
        <v>0</v>
      </c>
      <c r="QG142" s="862">
        <v>0</v>
      </c>
      <c r="QH142" s="862">
        <v>0</v>
      </c>
      <c r="QI142" s="862">
        <v>0</v>
      </c>
      <c r="QJ142" s="862">
        <v>0</v>
      </c>
      <c r="QK142" s="862">
        <v>0</v>
      </c>
      <c r="QL142" s="862">
        <v>0</v>
      </c>
      <c r="QM142" s="862">
        <v>0</v>
      </c>
      <c r="QN142" s="862">
        <v>0</v>
      </c>
      <c r="QO142" s="862">
        <v>0</v>
      </c>
      <c r="QP142" s="862">
        <v>0</v>
      </c>
      <c r="QQ142" s="862">
        <v>0</v>
      </c>
      <c r="QR142" s="862">
        <v>0</v>
      </c>
      <c r="QS142" s="862">
        <v>0</v>
      </c>
      <c r="QT142" s="862">
        <v>0</v>
      </c>
      <c r="QU142" s="862">
        <v>0</v>
      </c>
      <c r="QV142" s="862">
        <v>0</v>
      </c>
      <c r="QW142" s="862">
        <v>0</v>
      </c>
      <c r="QX142" s="862">
        <v>0</v>
      </c>
      <c r="QY142" s="862">
        <v>0</v>
      </c>
      <c r="QZ142" s="862">
        <v>0</v>
      </c>
      <c r="RA142" s="862">
        <v>0</v>
      </c>
      <c r="RB142" s="862">
        <v>0</v>
      </c>
      <c r="RC142" s="862">
        <v>0</v>
      </c>
      <c r="RD142" s="862">
        <v>0</v>
      </c>
      <c r="RE142" s="862">
        <v>0</v>
      </c>
      <c r="RF142" s="862">
        <v>0</v>
      </c>
      <c r="RG142" s="862">
        <v>0</v>
      </c>
      <c r="RH142" s="862">
        <v>0</v>
      </c>
      <c r="RI142" s="862">
        <v>0</v>
      </c>
      <c r="RJ142" s="862">
        <v>0</v>
      </c>
      <c r="RK142" s="862">
        <v>0</v>
      </c>
      <c r="RL142" s="862">
        <v>0</v>
      </c>
      <c r="RM142" s="862">
        <v>0</v>
      </c>
      <c r="RN142" s="862">
        <v>0</v>
      </c>
      <c r="RO142" s="862">
        <v>0</v>
      </c>
      <c r="RP142" s="862">
        <v>0</v>
      </c>
      <c r="RQ142" s="862">
        <v>0</v>
      </c>
      <c r="RR142" s="862">
        <v>0</v>
      </c>
      <c r="RS142" s="862">
        <v>0</v>
      </c>
      <c r="RT142" s="862">
        <v>0</v>
      </c>
      <c r="RU142" s="862">
        <v>0</v>
      </c>
      <c r="RV142" s="862">
        <v>0</v>
      </c>
      <c r="RW142" s="862">
        <v>0</v>
      </c>
      <c r="RX142" s="862">
        <v>0</v>
      </c>
      <c r="RY142" s="862">
        <v>0</v>
      </c>
      <c r="RZ142" s="862">
        <v>0</v>
      </c>
      <c r="SA142" s="862">
        <v>0</v>
      </c>
      <c r="SB142" s="862">
        <v>0</v>
      </c>
      <c r="SC142" s="862">
        <v>0</v>
      </c>
      <c r="SD142" s="862">
        <v>0</v>
      </c>
      <c r="SE142" s="862">
        <v>0</v>
      </c>
      <c r="SF142" s="862">
        <v>0</v>
      </c>
      <c r="SG142" s="862">
        <v>0</v>
      </c>
      <c r="SH142" s="862">
        <v>0</v>
      </c>
      <c r="SI142" s="862">
        <v>0</v>
      </c>
      <c r="SJ142" s="460">
        <f t="shared" si="61"/>
        <v>0</v>
      </c>
      <c r="SK142" s="441"/>
      <c r="SL142" s="429"/>
      <c r="SM142" s="429"/>
      <c r="SN142" s="429"/>
    </row>
    <row r="143" spans="1:508" outlineLevel="2" x14ac:dyDescent="0.3">
      <c r="A143" s="429"/>
      <c r="B143" s="438"/>
      <c r="C143" s="647">
        <f>INT($C$40)+2</f>
        <v>3</v>
      </c>
      <c r="D143" s="460"/>
      <c r="E143" s="518"/>
      <c r="F143" s="518"/>
      <c r="G143" s="460"/>
      <c r="H143" s="879"/>
      <c r="I143" s="879" t="s">
        <v>856</v>
      </c>
      <c r="J143" s="880">
        <f t="shared" si="62"/>
        <v>16</v>
      </c>
      <c r="K143" s="482">
        <v>0</v>
      </c>
      <c r="L143" s="482">
        <v>0</v>
      </c>
      <c r="M143" s="482">
        <v>0</v>
      </c>
      <c r="N143" s="482">
        <v>0</v>
      </c>
      <c r="O143" s="482">
        <v>0</v>
      </c>
      <c r="P143" s="482">
        <v>0</v>
      </c>
      <c r="Q143" s="482">
        <v>0</v>
      </c>
      <c r="R143" s="482">
        <v>0</v>
      </c>
      <c r="S143" s="482">
        <v>0</v>
      </c>
      <c r="T143" s="482">
        <v>0</v>
      </c>
      <c r="U143" s="482">
        <v>0</v>
      </c>
      <c r="V143" s="482">
        <v>0</v>
      </c>
      <c r="W143" s="482">
        <v>0</v>
      </c>
      <c r="X143" s="482">
        <v>0</v>
      </c>
      <c r="Y143" s="482">
        <v>0</v>
      </c>
      <c r="Z143" s="482">
        <v>0</v>
      </c>
      <c r="AA143" s="482">
        <v>0</v>
      </c>
      <c r="AB143" s="482">
        <v>0</v>
      </c>
      <c r="AC143" s="482">
        <v>0</v>
      </c>
      <c r="AD143" s="482">
        <v>0</v>
      </c>
      <c r="AE143" s="482">
        <v>0</v>
      </c>
      <c r="AF143" s="482">
        <v>0</v>
      </c>
      <c r="AG143" s="482">
        <v>0</v>
      </c>
      <c r="AH143" s="482">
        <v>0</v>
      </c>
      <c r="AI143" s="482">
        <v>0</v>
      </c>
      <c r="AJ143" s="482">
        <v>0</v>
      </c>
      <c r="AK143" s="482">
        <v>0</v>
      </c>
      <c r="AL143" s="482">
        <v>0</v>
      </c>
      <c r="AM143" s="482">
        <v>0</v>
      </c>
      <c r="AN143" s="482">
        <v>0</v>
      </c>
      <c r="AO143" s="482">
        <v>0</v>
      </c>
      <c r="AP143" s="482">
        <v>0</v>
      </c>
      <c r="AQ143" s="482">
        <v>0</v>
      </c>
      <c r="AR143" s="482">
        <v>0</v>
      </c>
      <c r="AS143" s="482">
        <v>0</v>
      </c>
      <c r="AT143" s="482">
        <v>0</v>
      </c>
      <c r="AU143" s="482">
        <v>0</v>
      </c>
      <c r="AV143" s="482">
        <v>0</v>
      </c>
      <c r="AW143" s="482">
        <v>0</v>
      </c>
      <c r="AX143" s="482">
        <v>0</v>
      </c>
      <c r="AY143" s="482">
        <v>0</v>
      </c>
      <c r="AZ143" s="482">
        <v>0</v>
      </c>
      <c r="BA143" s="482">
        <v>0</v>
      </c>
      <c r="BB143" s="482">
        <v>0</v>
      </c>
      <c r="BC143" s="482">
        <v>0</v>
      </c>
      <c r="BD143" s="482">
        <v>0</v>
      </c>
      <c r="BE143" s="482">
        <v>0</v>
      </c>
      <c r="BF143" s="482">
        <v>0</v>
      </c>
      <c r="BG143" s="482">
        <v>0</v>
      </c>
      <c r="BH143" s="482">
        <v>0</v>
      </c>
      <c r="BI143" s="482">
        <v>0</v>
      </c>
      <c r="BJ143" s="482">
        <v>0</v>
      </c>
      <c r="BK143" s="482">
        <v>0</v>
      </c>
      <c r="BL143" s="482">
        <v>0</v>
      </c>
      <c r="BM143" s="482">
        <v>0</v>
      </c>
      <c r="BN143" s="482">
        <v>0</v>
      </c>
      <c r="BO143" s="482">
        <v>0</v>
      </c>
      <c r="BP143" s="482">
        <v>0</v>
      </c>
      <c r="BQ143" s="482">
        <v>0</v>
      </c>
      <c r="BR143" s="482">
        <v>0</v>
      </c>
      <c r="BS143" s="482">
        <v>0</v>
      </c>
      <c r="BT143" s="482">
        <v>0</v>
      </c>
      <c r="BU143" s="482">
        <v>0</v>
      </c>
      <c r="BV143" s="482">
        <v>0</v>
      </c>
      <c r="BW143" s="482">
        <v>0</v>
      </c>
      <c r="BX143" s="482">
        <v>0</v>
      </c>
      <c r="BY143" s="482">
        <v>0</v>
      </c>
      <c r="BZ143" s="482">
        <v>0</v>
      </c>
      <c r="CA143" s="482">
        <v>0</v>
      </c>
      <c r="CB143" s="482">
        <v>0</v>
      </c>
      <c r="CC143" s="482">
        <v>0</v>
      </c>
      <c r="CD143" s="482">
        <v>0</v>
      </c>
      <c r="CE143" s="482">
        <v>0</v>
      </c>
      <c r="CF143" s="482">
        <v>0</v>
      </c>
      <c r="CG143" s="482">
        <v>0</v>
      </c>
      <c r="CH143" s="482">
        <v>0</v>
      </c>
      <c r="CI143" s="482">
        <v>0</v>
      </c>
      <c r="CJ143" s="482">
        <v>0</v>
      </c>
      <c r="CK143" s="482">
        <v>0</v>
      </c>
      <c r="CL143" s="482">
        <v>0</v>
      </c>
      <c r="CM143" s="482">
        <v>0</v>
      </c>
      <c r="CN143" s="482">
        <v>0</v>
      </c>
      <c r="CO143" s="482">
        <v>0</v>
      </c>
      <c r="CP143" s="482">
        <v>0</v>
      </c>
      <c r="CQ143" s="482">
        <v>0</v>
      </c>
      <c r="CR143" s="482">
        <v>0</v>
      </c>
      <c r="CS143" s="482">
        <v>0</v>
      </c>
      <c r="CT143" s="482">
        <v>0</v>
      </c>
      <c r="CU143" s="482">
        <v>0</v>
      </c>
      <c r="CV143" s="482">
        <v>0</v>
      </c>
      <c r="CW143" s="482">
        <v>0</v>
      </c>
      <c r="CX143" s="482">
        <v>0</v>
      </c>
      <c r="CY143" s="482">
        <v>0</v>
      </c>
      <c r="CZ143" s="482">
        <v>0</v>
      </c>
      <c r="DA143" s="482">
        <v>0</v>
      </c>
      <c r="DB143" s="482">
        <v>0</v>
      </c>
      <c r="DC143" s="482">
        <v>0</v>
      </c>
      <c r="DD143" s="482">
        <v>0</v>
      </c>
      <c r="DE143" s="482">
        <v>0</v>
      </c>
      <c r="DF143" s="482">
        <v>0</v>
      </c>
      <c r="DG143" s="482">
        <v>0</v>
      </c>
      <c r="DH143" s="482">
        <v>0</v>
      </c>
      <c r="DI143" s="482">
        <v>0</v>
      </c>
      <c r="DJ143" s="482">
        <v>0</v>
      </c>
      <c r="DK143" s="482">
        <v>0</v>
      </c>
      <c r="DL143" s="482">
        <v>0</v>
      </c>
      <c r="DM143" s="482">
        <v>0</v>
      </c>
      <c r="DN143" s="482">
        <v>0</v>
      </c>
      <c r="DO143" s="482">
        <v>0</v>
      </c>
      <c r="DP143" s="482">
        <v>0</v>
      </c>
      <c r="DQ143" s="482">
        <v>0</v>
      </c>
      <c r="DR143" s="482">
        <v>0</v>
      </c>
      <c r="DS143" s="482">
        <v>0</v>
      </c>
      <c r="DT143" s="482">
        <v>0</v>
      </c>
      <c r="DU143" s="482">
        <v>0</v>
      </c>
      <c r="DV143" s="482">
        <v>0</v>
      </c>
      <c r="DW143" s="482">
        <v>0</v>
      </c>
      <c r="DX143" s="482">
        <v>0</v>
      </c>
      <c r="DY143" s="482">
        <v>0</v>
      </c>
      <c r="DZ143" s="482">
        <v>0</v>
      </c>
      <c r="EA143" s="482">
        <v>0</v>
      </c>
      <c r="EB143" s="482">
        <v>0</v>
      </c>
      <c r="EC143" s="482">
        <v>0</v>
      </c>
      <c r="ED143" s="482">
        <v>0</v>
      </c>
      <c r="EE143" s="482">
        <v>0</v>
      </c>
      <c r="EF143" s="482">
        <v>0</v>
      </c>
      <c r="EG143" s="482">
        <v>0</v>
      </c>
      <c r="EH143" s="482">
        <v>0</v>
      </c>
      <c r="EI143" s="482">
        <v>0</v>
      </c>
      <c r="EJ143" s="482">
        <v>0</v>
      </c>
      <c r="EK143" s="482">
        <v>0</v>
      </c>
      <c r="EL143" s="482">
        <v>0</v>
      </c>
      <c r="EM143" s="482">
        <v>0</v>
      </c>
      <c r="EN143" s="482">
        <v>0</v>
      </c>
      <c r="EO143" s="482">
        <v>0</v>
      </c>
      <c r="EP143" s="482">
        <v>0</v>
      </c>
      <c r="EQ143" s="482">
        <v>0</v>
      </c>
      <c r="ER143" s="482">
        <v>0</v>
      </c>
      <c r="ES143" s="482">
        <v>0</v>
      </c>
      <c r="ET143" s="482">
        <v>0</v>
      </c>
      <c r="EU143" s="482">
        <v>0</v>
      </c>
      <c r="EV143" s="482">
        <v>0</v>
      </c>
      <c r="EW143" s="482">
        <v>0</v>
      </c>
      <c r="EX143" s="482">
        <v>0</v>
      </c>
      <c r="EY143" s="482">
        <v>0</v>
      </c>
      <c r="EZ143" s="482">
        <v>0</v>
      </c>
      <c r="FA143" s="482">
        <v>0</v>
      </c>
      <c r="FB143" s="482">
        <v>0</v>
      </c>
      <c r="FC143" s="482">
        <v>0</v>
      </c>
      <c r="FD143" s="482">
        <v>0</v>
      </c>
      <c r="FE143" s="482">
        <v>0</v>
      </c>
      <c r="FF143" s="482">
        <v>0</v>
      </c>
      <c r="FG143" s="482">
        <v>0</v>
      </c>
      <c r="FH143" s="482">
        <v>0</v>
      </c>
      <c r="FI143" s="482">
        <v>0</v>
      </c>
      <c r="FJ143" s="482">
        <v>0</v>
      </c>
      <c r="FK143" s="482">
        <v>0</v>
      </c>
      <c r="FL143" s="482">
        <v>0</v>
      </c>
      <c r="FM143" s="482">
        <v>0</v>
      </c>
      <c r="FN143" s="482">
        <v>0</v>
      </c>
      <c r="FO143" s="482">
        <v>0</v>
      </c>
      <c r="FP143" s="482">
        <v>0</v>
      </c>
      <c r="FQ143" s="482">
        <v>0</v>
      </c>
      <c r="FR143" s="482">
        <v>0</v>
      </c>
      <c r="FS143" s="482">
        <v>0</v>
      </c>
      <c r="FT143" s="482">
        <v>0</v>
      </c>
      <c r="FU143" s="482">
        <v>0</v>
      </c>
      <c r="FV143" s="482">
        <v>0</v>
      </c>
      <c r="FW143" s="482">
        <v>0</v>
      </c>
      <c r="FX143" s="482">
        <v>0</v>
      </c>
      <c r="FY143" s="482">
        <v>0</v>
      </c>
      <c r="FZ143" s="482">
        <v>0</v>
      </c>
      <c r="GA143" s="482">
        <v>0</v>
      </c>
      <c r="GB143" s="482">
        <v>0</v>
      </c>
      <c r="GC143" s="482">
        <v>0</v>
      </c>
      <c r="GD143" s="482">
        <v>0</v>
      </c>
      <c r="GE143" s="482">
        <v>0</v>
      </c>
      <c r="GF143" s="482">
        <v>0</v>
      </c>
      <c r="GG143" s="482">
        <v>0</v>
      </c>
      <c r="GH143" s="482">
        <v>0</v>
      </c>
      <c r="GI143" s="482">
        <v>0</v>
      </c>
      <c r="GJ143" s="482">
        <v>0</v>
      </c>
      <c r="GK143" s="482">
        <v>0</v>
      </c>
      <c r="GL143" s="482">
        <v>0</v>
      </c>
      <c r="GM143" s="482">
        <v>0</v>
      </c>
      <c r="GN143" s="482">
        <v>0</v>
      </c>
      <c r="GO143" s="482">
        <v>0</v>
      </c>
      <c r="GP143" s="482">
        <v>0</v>
      </c>
      <c r="GQ143" s="482">
        <v>0</v>
      </c>
      <c r="GR143" s="482">
        <v>0</v>
      </c>
      <c r="GS143" s="482">
        <v>0</v>
      </c>
      <c r="GT143" s="482">
        <v>0</v>
      </c>
      <c r="GU143" s="482">
        <v>0</v>
      </c>
      <c r="GV143" s="482">
        <v>0</v>
      </c>
      <c r="GW143" s="482">
        <v>0</v>
      </c>
      <c r="GX143" s="482">
        <v>0</v>
      </c>
      <c r="GY143" s="482">
        <v>0</v>
      </c>
      <c r="GZ143" s="482">
        <v>0</v>
      </c>
      <c r="HA143" s="482">
        <v>0</v>
      </c>
      <c r="HB143" s="482">
        <v>0</v>
      </c>
      <c r="HC143" s="482">
        <v>0</v>
      </c>
      <c r="HD143" s="482">
        <v>0</v>
      </c>
      <c r="HE143" s="482">
        <v>0</v>
      </c>
      <c r="HF143" s="482">
        <v>0</v>
      </c>
      <c r="HG143" s="482">
        <v>0</v>
      </c>
      <c r="HH143" s="482">
        <v>0</v>
      </c>
      <c r="HI143" s="482">
        <v>0</v>
      </c>
      <c r="HJ143" s="482">
        <v>0</v>
      </c>
      <c r="HK143" s="482">
        <v>0</v>
      </c>
      <c r="HL143" s="482">
        <v>0</v>
      </c>
      <c r="HM143" s="482">
        <v>0</v>
      </c>
      <c r="HN143" s="482">
        <v>0</v>
      </c>
      <c r="HO143" s="482">
        <v>0</v>
      </c>
      <c r="HP143" s="482">
        <v>0</v>
      </c>
      <c r="HQ143" s="482">
        <v>0</v>
      </c>
      <c r="HR143" s="482">
        <v>0</v>
      </c>
      <c r="HS143" s="482">
        <v>0</v>
      </c>
      <c r="HT143" s="482">
        <v>0</v>
      </c>
      <c r="HU143" s="482">
        <v>0</v>
      </c>
      <c r="HV143" s="482">
        <v>0</v>
      </c>
      <c r="HW143" s="482">
        <v>0</v>
      </c>
      <c r="HX143" s="482">
        <v>0</v>
      </c>
      <c r="HY143" s="482">
        <v>0</v>
      </c>
      <c r="HZ143" s="482">
        <v>0</v>
      </c>
      <c r="IA143" s="482">
        <v>0</v>
      </c>
      <c r="IB143" s="482">
        <v>0</v>
      </c>
      <c r="IC143" s="482">
        <v>0</v>
      </c>
      <c r="ID143" s="482">
        <v>0</v>
      </c>
      <c r="IE143" s="482">
        <v>0</v>
      </c>
      <c r="IF143" s="482">
        <v>0</v>
      </c>
      <c r="IG143" s="482">
        <v>0</v>
      </c>
      <c r="IH143" s="482">
        <v>0</v>
      </c>
      <c r="II143" s="482">
        <v>0</v>
      </c>
      <c r="IJ143" s="482">
        <v>0</v>
      </c>
      <c r="IK143" s="482">
        <v>0</v>
      </c>
      <c r="IL143" s="482">
        <v>0</v>
      </c>
      <c r="IM143" s="482">
        <v>0</v>
      </c>
      <c r="IN143" s="482">
        <v>0</v>
      </c>
      <c r="IO143" s="482">
        <v>0</v>
      </c>
      <c r="IP143" s="482">
        <v>0</v>
      </c>
      <c r="IQ143" s="482">
        <v>0</v>
      </c>
      <c r="IR143" s="482">
        <v>0</v>
      </c>
      <c r="IS143" s="482">
        <v>0</v>
      </c>
      <c r="IT143" s="482">
        <v>0</v>
      </c>
      <c r="IU143" s="482">
        <v>0</v>
      </c>
      <c r="IV143" s="482">
        <v>0</v>
      </c>
      <c r="IW143" s="482">
        <v>0</v>
      </c>
      <c r="IX143" s="482">
        <v>0</v>
      </c>
      <c r="IY143" s="482">
        <v>0</v>
      </c>
      <c r="IZ143" s="482">
        <v>0</v>
      </c>
      <c r="JA143" s="482">
        <v>0</v>
      </c>
      <c r="JB143" s="482">
        <v>0</v>
      </c>
      <c r="JC143" s="482">
        <v>0</v>
      </c>
      <c r="JD143" s="482">
        <v>0</v>
      </c>
      <c r="JE143" s="482">
        <v>0</v>
      </c>
      <c r="JF143" s="482">
        <v>0</v>
      </c>
      <c r="JG143" s="482">
        <v>0</v>
      </c>
      <c r="JH143" s="482">
        <v>0</v>
      </c>
      <c r="JI143" s="482">
        <v>0</v>
      </c>
      <c r="JJ143" s="482">
        <v>0</v>
      </c>
      <c r="JK143" s="482">
        <v>0</v>
      </c>
      <c r="JL143" s="482">
        <v>0</v>
      </c>
      <c r="JM143" s="482">
        <v>0</v>
      </c>
      <c r="JN143" s="482">
        <v>0</v>
      </c>
      <c r="JO143" s="482">
        <v>0</v>
      </c>
      <c r="JP143" s="482">
        <v>0</v>
      </c>
      <c r="JQ143" s="482">
        <v>0</v>
      </c>
      <c r="JR143" s="482">
        <v>0</v>
      </c>
      <c r="JS143" s="482">
        <v>0</v>
      </c>
      <c r="JT143" s="482">
        <v>0</v>
      </c>
      <c r="JU143" s="482">
        <v>0</v>
      </c>
      <c r="JV143" s="482">
        <v>0</v>
      </c>
      <c r="JW143" s="482">
        <v>0</v>
      </c>
      <c r="JX143" s="482">
        <v>0</v>
      </c>
      <c r="JY143" s="482">
        <v>0</v>
      </c>
      <c r="JZ143" s="482">
        <v>0</v>
      </c>
      <c r="KA143" s="482">
        <v>0</v>
      </c>
      <c r="KB143" s="482">
        <v>0</v>
      </c>
      <c r="KC143" s="482">
        <v>0</v>
      </c>
      <c r="KD143" s="482">
        <v>0</v>
      </c>
      <c r="KE143" s="482">
        <v>0</v>
      </c>
      <c r="KF143" s="482">
        <v>0</v>
      </c>
      <c r="KG143" s="482">
        <v>0</v>
      </c>
      <c r="KH143" s="482">
        <v>0</v>
      </c>
      <c r="KI143" s="482">
        <v>0</v>
      </c>
      <c r="KJ143" s="482">
        <v>0</v>
      </c>
      <c r="KK143" s="482">
        <v>0</v>
      </c>
      <c r="KL143" s="482">
        <v>0</v>
      </c>
      <c r="KM143" s="482">
        <v>0</v>
      </c>
      <c r="KN143" s="482">
        <v>0</v>
      </c>
      <c r="KO143" s="482">
        <v>0</v>
      </c>
      <c r="KP143" s="482">
        <v>0</v>
      </c>
      <c r="KQ143" s="482">
        <v>0</v>
      </c>
      <c r="KR143" s="482">
        <v>0</v>
      </c>
      <c r="KS143" s="482">
        <v>0</v>
      </c>
      <c r="KT143" s="482">
        <v>0</v>
      </c>
      <c r="KU143" s="482">
        <v>0</v>
      </c>
      <c r="KV143" s="482">
        <v>0</v>
      </c>
      <c r="KW143" s="482">
        <v>0</v>
      </c>
      <c r="KX143" s="482">
        <v>0</v>
      </c>
      <c r="KY143" s="482">
        <v>0</v>
      </c>
      <c r="KZ143" s="482">
        <v>0</v>
      </c>
      <c r="LA143" s="482">
        <v>0</v>
      </c>
      <c r="LB143" s="482">
        <v>0</v>
      </c>
      <c r="LC143" s="482">
        <v>0</v>
      </c>
      <c r="LD143" s="482">
        <v>0</v>
      </c>
      <c r="LE143" s="482">
        <v>0</v>
      </c>
      <c r="LF143" s="482">
        <v>0</v>
      </c>
      <c r="LG143" s="482">
        <v>0</v>
      </c>
      <c r="LH143" s="482">
        <v>0</v>
      </c>
      <c r="LI143" s="482">
        <v>0</v>
      </c>
      <c r="LJ143" s="482">
        <v>0</v>
      </c>
      <c r="LK143" s="482">
        <v>0</v>
      </c>
      <c r="LL143" s="482">
        <v>0</v>
      </c>
      <c r="LM143" s="482">
        <v>0</v>
      </c>
      <c r="LN143" s="482">
        <v>0</v>
      </c>
      <c r="LO143" s="482">
        <v>0</v>
      </c>
      <c r="LP143" s="482">
        <v>0</v>
      </c>
      <c r="LQ143" s="482">
        <v>0</v>
      </c>
      <c r="LR143" s="482">
        <v>0</v>
      </c>
      <c r="LS143" s="482">
        <v>0</v>
      </c>
      <c r="LT143" s="482">
        <v>0</v>
      </c>
      <c r="LU143" s="482">
        <v>0</v>
      </c>
      <c r="LV143" s="482">
        <v>0</v>
      </c>
      <c r="LW143" s="482">
        <v>0</v>
      </c>
      <c r="LX143" s="482">
        <v>0</v>
      </c>
      <c r="LY143" s="482">
        <v>0</v>
      </c>
      <c r="LZ143" s="482">
        <v>0</v>
      </c>
      <c r="MA143" s="482">
        <v>0</v>
      </c>
      <c r="MB143" s="482">
        <v>0</v>
      </c>
      <c r="MC143" s="482">
        <v>0</v>
      </c>
      <c r="MD143" s="482">
        <v>0</v>
      </c>
      <c r="ME143" s="482">
        <v>0</v>
      </c>
      <c r="MF143" s="482">
        <v>0</v>
      </c>
      <c r="MG143" s="482">
        <v>0</v>
      </c>
      <c r="MH143" s="482">
        <v>0</v>
      </c>
      <c r="MI143" s="482">
        <v>0</v>
      </c>
      <c r="MJ143" s="482">
        <v>0</v>
      </c>
      <c r="MK143" s="482">
        <v>0</v>
      </c>
      <c r="ML143" s="482">
        <v>0</v>
      </c>
      <c r="MM143" s="482">
        <v>0</v>
      </c>
      <c r="MN143" s="482">
        <v>0</v>
      </c>
      <c r="MO143" s="482">
        <v>0</v>
      </c>
      <c r="MP143" s="482">
        <v>0</v>
      </c>
      <c r="MQ143" s="482">
        <v>0</v>
      </c>
      <c r="MR143" s="482">
        <v>0</v>
      </c>
      <c r="MS143" s="482">
        <v>0</v>
      </c>
      <c r="MT143" s="482">
        <v>0</v>
      </c>
      <c r="MU143" s="482">
        <v>0</v>
      </c>
      <c r="MV143" s="482">
        <v>0</v>
      </c>
      <c r="MW143" s="482">
        <v>0</v>
      </c>
      <c r="MX143" s="482">
        <v>0</v>
      </c>
      <c r="MY143" s="482">
        <v>0</v>
      </c>
      <c r="MZ143" s="482">
        <v>0</v>
      </c>
      <c r="NA143" s="482">
        <v>0</v>
      </c>
      <c r="NB143" s="482">
        <v>0</v>
      </c>
      <c r="NC143" s="482">
        <v>0</v>
      </c>
      <c r="ND143" s="482">
        <v>0</v>
      </c>
      <c r="NE143" s="482">
        <v>0</v>
      </c>
      <c r="NF143" s="482">
        <v>0</v>
      </c>
      <c r="NG143" s="482">
        <v>0</v>
      </c>
      <c r="NH143" s="482">
        <v>0</v>
      </c>
      <c r="NI143" s="482">
        <v>0</v>
      </c>
      <c r="NJ143" s="482">
        <v>0</v>
      </c>
      <c r="NK143" s="482">
        <v>0</v>
      </c>
      <c r="NL143" s="482">
        <v>0</v>
      </c>
      <c r="NM143" s="482">
        <v>0</v>
      </c>
      <c r="NN143" s="482">
        <v>0</v>
      </c>
      <c r="NO143" s="482">
        <v>0</v>
      </c>
      <c r="NP143" s="482">
        <v>0</v>
      </c>
      <c r="NQ143" s="482">
        <v>0</v>
      </c>
      <c r="NR143" s="482">
        <v>0</v>
      </c>
      <c r="NS143" s="482">
        <v>0</v>
      </c>
      <c r="NT143" s="482">
        <v>0</v>
      </c>
      <c r="NU143" s="482">
        <v>0</v>
      </c>
      <c r="NV143" s="482">
        <v>0</v>
      </c>
      <c r="NW143" s="482">
        <v>0</v>
      </c>
      <c r="NX143" s="482">
        <v>0</v>
      </c>
      <c r="NY143" s="482">
        <v>0</v>
      </c>
      <c r="NZ143" s="482">
        <v>0</v>
      </c>
      <c r="OA143" s="482">
        <v>0</v>
      </c>
      <c r="OB143" s="482">
        <v>0</v>
      </c>
      <c r="OC143" s="482">
        <v>0</v>
      </c>
      <c r="OD143" s="482">
        <v>0</v>
      </c>
      <c r="OE143" s="482">
        <v>0</v>
      </c>
      <c r="OF143" s="482">
        <v>0</v>
      </c>
      <c r="OG143" s="482">
        <v>0</v>
      </c>
      <c r="OH143" s="482">
        <v>0</v>
      </c>
      <c r="OI143" s="482">
        <v>0</v>
      </c>
      <c r="OJ143" s="482">
        <v>0</v>
      </c>
      <c r="OK143" s="482">
        <v>0</v>
      </c>
      <c r="OL143" s="482">
        <v>0</v>
      </c>
      <c r="OM143" s="482">
        <v>0</v>
      </c>
      <c r="ON143" s="482">
        <v>0</v>
      </c>
      <c r="OO143" s="482">
        <v>0</v>
      </c>
      <c r="OP143" s="482">
        <v>0</v>
      </c>
      <c r="OQ143" s="482">
        <v>0</v>
      </c>
      <c r="OR143" s="482">
        <v>0</v>
      </c>
      <c r="OS143" s="482">
        <v>0</v>
      </c>
      <c r="OT143" s="482">
        <v>0</v>
      </c>
      <c r="OU143" s="482">
        <v>0</v>
      </c>
      <c r="OV143" s="482">
        <v>0</v>
      </c>
      <c r="OW143" s="482">
        <v>0</v>
      </c>
      <c r="OX143" s="482">
        <v>0</v>
      </c>
      <c r="OY143" s="482">
        <v>0</v>
      </c>
      <c r="OZ143" s="482">
        <v>0</v>
      </c>
      <c r="PA143" s="482">
        <v>0</v>
      </c>
      <c r="PB143" s="482">
        <v>0</v>
      </c>
      <c r="PC143" s="482">
        <v>0</v>
      </c>
      <c r="PD143" s="482">
        <v>0</v>
      </c>
      <c r="PE143" s="482">
        <v>0</v>
      </c>
      <c r="PF143" s="482">
        <v>0</v>
      </c>
      <c r="PG143" s="482">
        <v>0</v>
      </c>
      <c r="PH143" s="482">
        <v>0</v>
      </c>
      <c r="PI143" s="482">
        <v>0</v>
      </c>
      <c r="PJ143" s="482">
        <v>0</v>
      </c>
      <c r="PK143" s="482">
        <v>0</v>
      </c>
      <c r="PL143" s="482">
        <v>0</v>
      </c>
      <c r="PM143" s="482">
        <v>0</v>
      </c>
      <c r="PN143" s="482">
        <v>0</v>
      </c>
      <c r="PO143" s="482">
        <v>0</v>
      </c>
      <c r="PP143" s="482">
        <v>0</v>
      </c>
      <c r="PQ143" s="482">
        <v>0</v>
      </c>
      <c r="PR143" s="482">
        <v>0</v>
      </c>
      <c r="PS143" s="482">
        <v>0</v>
      </c>
      <c r="PT143" s="482">
        <v>0</v>
      </c>
      <c r="PU143" s="482">
        <v>0</v>
      </c>
      <c r="PV143" s="482">
        <v>0</v>
      </c>
      <c r="PW143" s="482">
        <v>0</v>
      </c>
      <c r="PX143" s="482">
        <v>0</v>
      </c>
      <c r="PY143" s="482">
        <v>0</v>
      </c>
      <c r="PZ143" s="482">
        <v>0</v>
      </c>
      <c r="QA143" s="482">
        <v>0</v>
      </c>
      <c r="QB143" s="482">
        <v>0</v>
      </c>
      <c r="QC143" s="482">
        <v>0</v>
      </c>
      <c r="QD143" s="482">
        <v>0</v>
      </c>
      <c r="QE143" s="482">
        <v>0</v>
      </c>
      <c r="QF143" s="482">
        <v>0</v>
      </c>
      <c r="QG143" s="482">
        <v>0</v>
      </c>
      <c r="QH143" s="482">
        <v>0</v>
      </c>
      <c r="QI143" s="482">
        <v>0</v>
      </c>
      <c r="QJ143" s="482">
        <v>0</v>
      </c>
      <c r="QK143" s="482">
        <v>0</v>
      </c>
      <c r="QL143" s="482">
        <v>0</v>
      </c>
      <c r="QM143" s="482">
        <v>0</v>
      </c>
      <c r="QN143" s="482">
        <v>0</v>
      </c>
      <c r="QO143" s="482">
        <v>0</v>
      </c>
      <c r="QP143" s="482">
        <v>0</v>
      </c>
      <c r="QQ143" s="482">
        <v>0</v>
      </c>
      <c r="QR143" s="482">
        <v>0</v>
      </c>
      <c r="QS143" s="482">
        <v>0</v>
      </c>
      <c r="QT143" s="482">
        <v>0</v>
      </c>
      <c r="QU143" s="482">
        <v>0</v>
      </c>
      <c r="QV143" s="482">
        <v>0</v>
      </c>
      <c r="QW143" s="482">
        <v>0</v>
      </c>
      <c r="QX143" s="482">
        <v>0</v>
      </c>
      <c r="QY143" s="482">
        <v>0</v>
      </c>
      <c r="QZ143" s="482">
        <v>0</v>
      </c>
      <c r="RA143" s="482">
        <v>0</v>
      </c>
      <c r="RB143" s="482">
        <v>0</v>
      </c>
      <c r="RC143" s="482">
        <v>0</v>
      </c>
      <c r="RD143" s="482">
        <v>0</v>
      </c>
      <c r="RE143" s="482">
        <v>0</v>
      </c>
      <c r="RF143" s="482">
        <v>0</v>
      </c>
      <c r="RG143" s="482">
        <v>0</v>
      </c>
      <c r="RH143" s="482">
        <v>0</v>
      </c>
      <c r="RI143" s="482">
        <v>0</v>
      </c>
      <c r="RJ143" s="482">
        <v>0</v>
      </c>
      <c r="RK143" s="482">
        <v>0</v>
      </c>
      <c r="RL143" s="482">
        <v>0</v>
      </c>
      <c r="RM143" s="482">
        <v>0</v>
      </c>
      <c r="RN143" s="482">
        <v>0</v>
      </c>
      <c r="RO143" s="482">
        <v>0</v>
      </c>
      <c r="RP143" s="482">
        <v>0</v>
      </c>
      <c r="RQ143" s="482">
        <v>0</v>
      </c>
      <c r="RR143" s="482">
        <v>0</v>
      </c>
      <c r="RS143" s="482">
        <v>0</v>
      </c>
      <c r="RT143" s="482">
        <v>0</v>
      </c>
      <c r="RU143" s="482">
        <v>0</v>
      </c>
      <c r="RV143" s="482">
        <v>0</v>
      </c>
      <c r="RW143" s="482">
        <v>0</v>
      </c>
      <c r="RX143" s="482">
        <v>0</v>
      </c>
      <c r="RY143" s="482">
        <v>0</v>
      </c>
      <c r="RZ143" s="482">
        <v>0</v>
      </c>
      <c r="SA143" s="482">
        <v>0</v>
      </c>
      <c r="SB143" s="482">
        <v>0</v>
      </c>
      <c r="SC143" s="482">
        <v>0</v>
      </c>
      <c r="SD143" s="482">
        <v>0</v>
      </c>
      <c r="SE143" s="482">
        <v>0</v>
      </c>
      <c r="SF143" s="482">
        <v>0</v>
      </c>
      <c r="SG143" s="482">
        <v>0</v>
      </c>
      <c r="SH143" s="482">
        <v>0</v>
      </c>
      <c r="SI143" s="482">
        <v>0</v>
      </c>
      <c r="SJ143" s="460">
        <f t="shared" si="61"/>
        <v>0</v>
      </c>
      <c r="SK143" s="441"/>
      <c r="SL143" s="429"/>
      <c r="SM143" s="429"/>
      <c r="SN143" s="429"/>
    </row>
    <row r="144" spans="1:508" outlineLevel="2" collapsed="1" x14ac:dyDescent="0.3">
      <c r="A144" s="429"/>
      <c r="B144" s="438"/>
      <c r="C144" s="647">
        <f>INT($C$40)+2</f>
        <v>3</v>
      </c>
      <c r="D144" s="460"/>
      <c r="E144" s="518"/>
      <c r="F144" s="518"/>
      <c r="G144" s="460"/>
      <c r="H144" s="871" t="str">
        <f>Sheep!$H$253&amp;" Merino BBB"</f>
        <v>Win Merino BBB</v>
      </c>
      <c r="I144" s="871" t="s">
        <v>164</v>
      </c>
      <c r="J144" s="872">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ref="SJ144:SJ159" si="64">SI144</f>
        <v>0</v>
      </c>
      <c r="SK144" s="441"/>
      <c r="SL144" s="429"/>
      <c r="SM144" s="429"/>
      <c r="SN144" s="429"/>
    </row>
    <row r="145" spans="1:508" hidden="1" outlineLevel="3" x14ac:dyDescent="0.3">
      <c r="A145" s="429"/>
      <c r="B145" s="438"/>
      <c r="C145" s="647">
        <f>INT($C$40)+3</f>
        <v>4</v>
      </c>
      <c r="D145" s="460"/>
      <c r="E145" s="518"/>
      <c r="F145" s="518"/>
      <c r="G145" s="460"/>
      <c r="H145" s="873"/>
      <c r="I145" s="873" t="s">
        <v>699</v>
      </c>
      <c r="J145" s="874">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4"/>
        <v>0</v>
      </c>
      <c r="SK145" s="441"/>
      <c r="SL145" s="429"/>
      <c r="SM145" s="429"/>
      <c r="SN145" s="429"/>
    </row>
    <row r="146" spans="1:508" hidden="1" outlineLevel="3" x14ac:dyDescent="0.3">
      <c r="A146" s="429"/>
      <c r="B146" s="438"/>
      <c r="C146" s="647">
        <f>INT($C$40)+3</f>
        <v>4</v>
      </c>
      <c r="D146" s="460"/>
      <c r="E146" s="518"/>
      <c r="F146" s="518"/>
      <c r="G146" s="460"/>
      <c r="H146" s="873"/>
      <c r="I146" s="873" t="s">
        <v>700</v>
      </c>
      <c r="J146" s="874">
        <f t="shared" si="62"/>
        <v>19</v>
      </c>
      <c r="K146" s="861">
        <v>0</v>
      </c>
      <c r="L146" s="861">
        <v>0</v>
      </c>
      <c r="M146" s="861">
        <v>0</v>
      </c>
      <c r="N146" s="861">
        <v>0</v>
      </c>
      <c r="O146" s="861">
        <v>0</v>
      </c>
      <c r="P146" s="861">
        <v>0</v>
      </c>
      <c r="Q146" s="861">
        <v>0</v>
      </c>
      <c r="R146" s="861">
        <v>0</v>
      </c>
      <c r="S146" s="861">
        <v>0</v>
      </c>
      <c r="T146" s="861">
        <v>0</v>
      </c>
      <c r="U146" s="861">
        <v>0</v>
      </c>
      <c r="V146" s="861">
        <v>0</v>
      </c>
      <c r="W146" s="861">
        <v>0</v>
      </c>
      <c r="X146" s="861">
        <v>0</v>
      </c>
      <c r="Y146" s="861">
        <v>0</v>
      </c>
      <c r="Z146" s="861">
        <v>0</v>
      </c>
      <c r="AA146" s="861">
        <v>0</v>
      </c>
      <c r="AB146" s="861">
        <v>0</v>
      </c>
      <c r="AC146" s="861">
        <v>0</v>
      </c>
      <c r="AD146" s="861">
        <v>0</v>
      </c>
      <c r="AE146" s="861">
        <v>0</v>
      </c>
      <c r="AF146" s="861">
        <v>0</v>
      </c>
      <c r="AG146" s="861">
        <v>0</v>
      </c>
      <c r="AH146" s="861">
        <v>0</v>
      </c>
      <c r="AI146" s="861">
        <v>0</v>
      </c>
      <c r="AJ146" s="861">
        <v>0</v>
      </c>
      <c r="AK146" s="861">
        <v>0</v>
      </c>
      <c r="AL146" s="861">
        <v>0</v>
      </c>
      <c r="AM146" s="861">
        <v>0</v>
      </c>
      <c r="AN146" s="861">
        <v>0</v>
      </c>
      <c r="AO146" s="861">
        <v>0</v>
      </c>
      <c r="AP146" s="861">
        <v>0</v>
      </c>
      <c r="AQ146" s="861">
        <v>0</v>
      </c>
      <c r="AR146" s="861">
        <v>0</v>
      </c>
      <c r="AS146" s="861">
        <v>0</v>
      </c>
      <c r="AT146" s="861">
        <v>0</v>
      </c>
      <c r="AU146" s="861">
        <v>0</v>
      </c>
      <c r="AV146" s="861">
        <v>0</v>
      </c>
      <c r="AW146" s="861">
        <v>0</v>
      </c>
      <c r="AX146" s="861">
        <v>0</v>
      </c>
      <c r="AY146" s="861">
        <v>0</v>
      </c>
      <c r="AZ146" s="861">
        <v>0</v>
      </c>
      <c r="BA146" s="861">
        <v>0</v>
      </c>
      <c r="BB146" s="861">
        <v>0</v>
      </c>
      <c r="BC146" s="861">
        <v>0</v>
      </c>
      <c r="BD146" s="861">
        <v>0</v>
      </c>
      <c r="BE146" s="861">
        <v>0</v>
      </c>
      <c r="BF146" s="861">
        <v>0</v>
      </c>
      <c r="BG146" s="861">
        <v>0</v>
      </c>
      <c r="BH146" s="861">
        <v>0</v>
      </c>
      <c r="BI146" s="861">
        <v>0</v>
      </c>
      <c r="BJ146" s="861">
        <v>0</v>
      </c>
      <c r="BK146" s="861">
        <v>0</v>
      </c>
      <c r="BL146" s="861">
        <v>0</v>
      </c>
      <c r="BM146" s="861">
        <v>0</v>
      </c>
      <c r="BN146" s="861">
        <v>0</v>
      </c>
      <c r="BO146" s="861">
        <v>0</v>
      </c>
      <c r="BP146" s="861">
        <v>0</v>
      </c>
      <c r="BQ146" s="861">
        <v>0</v>
      </c>
      <c r="BR146" s="861">
        <v>0</v>
      </c>
      <c r="BS146" s="861">
        <v>0</v>
      </c>
      <c r="BT146" s="861">
        <v>0</v>
      </c>
      <c r="BU146" s="861">
        <v>0</v>
      </c>
      <c r="BV146" s="861">
        <v>0</v>
      </c>
      <c r="BW146" s="861">
        <v>0</v>
      </c>
      <c r="BX146" s="861">
        <v>0</v>
      </c>
      <c r="BY146" s="861">
        <v>0</v>
      </c>
      <c r="BZ146" s="861">
        <v>0</v>
      </c>
      <c r="CA146" s="861">
        <v>0</v>
      </c>
      <c r="CB146" s="861">
        <v>0</v>
      </c>
      <c r="CC146" s="861">
        <v>0</v>
      </c>
      <c r="CD146" s="861">
        <v>0</v>
      </c>
      <c r="CE146" s="861">
        <v>0</v>
      </c>
      <c r="CF146" s="861">
        <v>0</v>
      </c>
      <c r="CG146" s="861">
        <v>0</v>
      </c>
      <c r="CH146" s="861">
        <v>0</v>
      </c>
      <c r="CI146" s="861">
        <v>0</v>
      </c>
      <c r="CJ146" s="861">
        <v>0</v>
      </c>
      <c r="CK146" s="861">
        <v>0</v>
      </c>
      <c r="CL146" s="861">
        <v>0</v>
      </c>
      <c r="CM146" s="861">
        <v>0</v>
      </c>
      <c r="CN146" s="861">
        <v>0</v>
      </c>
      <c r="CO146" s="861">
        <v>0</v>
      </c>
      <c r="CP146" s="861">
        <v>0</v>
      </c>
      <c r="CQ146" s="861">
        <v>0</v>
      </c>
      <c r="CR146" s="861">
        <v>0</v>
      </c>
      <c r="CS146" s="861">
        <v>0</v>
      </c>
      <c r="CT146" s="861">
        <v>0</v>
      </c>
      <c r="CU146" s="861">
        <v>0</v>
      </c>
      <c r="CV146" s="861">
        <v>0</v>
      </c>
      <c r="CW146" s="861">
        <v>0</v>
      </c>
      <c r="CX146" s="861">
        <v>0</v>
      </c>
      <c r="CY146" s="861">
        <v>0</v>
      </c>
      <c r="CZ146" s="861">
        <v>0</v>
      </c>
      <c r="DA146" s="861">
        <v>0</v>
      </c>
      <c r="DB146" s="861">
        <v>0</v>
      </c>
      <c r="DC146" s="861">
        <v>0</v>
      </c>
      <c r="DD146" s="861">
        <v>0</v>
      </c>
      <c r="DE146" s="861">
        <v>0</v>
      </c>
      <c r="DF146" s="861">
        <v>0</v>
      </c>
      <c r="DG146" s="861">
        <v>0</v>
      </c>
      <c r="DH146" s="861">
        <v>0</v>
      </c>
      <c r="DI146" s="861">
        <v>0</v>
      </c>
      <c r="DJ146" s="861">
        <v>0</v>
      </c>
      <c r="DK146" s="861">
        <v>0</v>
      </c>
      <c r="DL146" s="861">
        <v>0</v>
      </c>
      <c r="DM146" s="861">
        <v>0</v>
      </c>
      <c r="DN146" s="861">
        <v>0</v>
      </c>
      <c r="DO146" s="861">
        <v>0</v>
      </c>
      <c r="DP146" s="861">
        <v>0</v>
      </c>
      <c r="DQ146" s="861">
        <v>0</v>
      </c>
      <c r="DR146" s="861">
        <v>0</v>
      </c>
      <c r="DS146" s="861">
        <v>0</v>
      </c>
      <c r="DT146" s="861">
        <v>0</v>
      </c>
      <c r="DU146" s="861">
        <v>0</v>
      </c>
      <c r="DV146" s="861">
        <v>0</v>
      </c>
      <c r="DW146" s="861">
        <v>0</v>
      </c>
      <c r="DX146" s="861">
        <v>0</v>
      </c>
      <c r="DY146" s="861">
        <v>0</v>
      </c>
      <c r="DZ146" s="861">
        <v>0</v>
      </c>
      <c r="EA146" s="861">
        <v>0</v>
      </c>
      <c r="EB146" s="861">
        <v>0</v>
      </c>
      <c r="EC146" s="861">
        <v>0</v>
      </c>
      <c r="ED146" s="861">
        <v>0</v>
      </c>
      <c r="EE146" s="861">
        <v>0</v>
      </c>
      <c r="EF146" s="861">
        <v>0</v>
      </c>
      <c r="EG146" s="861">
        <v>0</v>
      </c>
      <c r="EH146" s="861">
        <v>0</v>
      </c>
      <c r="EI146" s="861">
        <v>0</v>
      </c>
      <c r="EJ146" s="861">
        <v>0</v>
      </c>
      <c r="EK146" s="861">
        <v>0</v>
      </c>
      <c r="EL146" s="861">
        <v>0</v>
      </c>
      <c r="EM146" s="861">
        <v>0</v>
      </c>
      <c r="EN146" s="861">
        <v>0</v>
      </c>
      <c r="EO146" s="861">
        <v>0</v>
      </c>
      <c r="EP146" s="861">
        <v>0</v>
      </c>
      <c r="EQ146" s="861">
        <v>0</v>
      </c>
      <c r="ER146" s="861">
        <v>0</v>
      </c>
      <c r="ES146" s="861">
        <v>0</v>
      </c>
      <c r="ET146" s="861">
        <v>0</v>
      </c>
      <c r="EU146" s="861">
        <v>0</v>
      </c>
      <c r="EV146" s="861">
        <v>0</v>
      </c>
      <c r="EW146" s="861">
        <v>0</v>
      </c>
      <c r="EX146" s="861">
        <v>0</v>
      </c>
      <c r="EY146" s="861">
        <v>0</v>
      </c>
      <c r="EZ146" s="861">
        <v>0</v>
      </c>
      <c r="FA146" s="861">
        <v>0</v>
      </c>
      <c r="FB146" s="861">
        <v>0</v>
      </c>
      <c r="FC146" s="861">
        <v>0</v>
      </c>
      <c r="FD146" s="861">
        <v>0</v>
      </c>
      <c r="FE146" s="861">
        <v>0</v>
      </c>
      <c r="FF146" s="861">
        <v>0</v>
      </c>
      <c r="FG146" s="861">
        <v>0</v>
      </c>
      <c r="FH146" s="861">
        <v>0</v>
      </c>
      <c r="FI146" s="861">
        <v>0</v>
      </c>
      <c r="FJ146" s="861">
        <v>0</v>
      </c>
      <c r="FK146" s="861">
        <v>0</v>
      </c>
      <c r="FL146" s="861">
        <v>0</v>
      </c>
      <c r="FM146" s="861">
        <v>0</v>
      </c>
      <c r="FN146" s="861">
        <v>0</v>
      </c>
      <c r="FO146" s="861">
        <v>0</v>
      </c>
      <c r="FP146" s="861">
        <v>0</v>
      </c>
      <c r="FQ146" s="861">
        <v>0</v>
      </c>
      <c r="FR146" s="861">
        <v>0</v>
      </c>
      <c r="FS146" s="861">
        <v>0</v>
      </c>
      <c r="FT146" s="861">
        <v>0</v>
      </c>
      <c r="FU146" s="861">
        <v>0</v>
      </c>
      <c r="FV146" s="861">
        <v>0</v>
      </c>
      <c r="FW146" s="861">
        <v>0</v>
      </c>
      <c r="FX146" s="861">
        <v>0</v>
      </c>
      <c r="FY146" s="861">
        <v>0</v>
      </c>
      <c r="FZ146" s="861">
        <v>0</v>
      </c>
      <c r="GA146" s="861">
        <v>0</v>
      </c>
      <c r="GB146" s="861">
        <v>0</v>
      </c>
      <c r="GC146" s="861">
        <v>0</v>
      </c>
      <c r="GD146" s="861">
        <v>0</v>
      </c>
      <c r="GE146" s="861">
        <v>0</v>
      </c>
      <c r="GF146" s="861">
        <v>0</v>
      </c>
      <c r="GG146" s="861">
        <v>0</v>
      </c>
      <c r="GH146" s="861">
        <v>0</v>
      </c>
      <c r="GI146" s="861">
        <v>0</v>
      </c>
      <c r="GJ146" s="861">
        <v>0</v>
      </c>
      <c r="GK146" s="861">
        <v>0</v>
      </c>
      <c r="GL146" s="861">
        <v>0</v>
      </c>
      <c r="GM146" s="861">
        <v>0</v>
      </c>
      <c r="GN146" s="861">
        <v>0</v>
      </c>
      <c r="GO146" s="861">
        <v>0</v>
      </c>
      <c r="GP146" s="861">
        <v>0</v>
      </c>
      <c r="GQ146" s="861">
        <v>0</v>
      </c>
      <c r="GR146" s="861">
        <v>0</v>
      </c>
      <c r="GS146" s="861">
        <v>0</v>
      </c>
      <c r="GT146" s="861">
        <v>0</v>
      </c>
      <c r="GU146" s="861">
        <v>0</v>
      </c>
      <c r="GV146" s="861">
        <v>0</v>
      </c>
      <c r="GW146" s="861">
        <v>0</v>
      </c>
      <c r="GX146" s="861">
        <v>0</v>
      </c>
      <c r="GY146" s="861">
        <v>0</v>
      </c>
      <c r="GZ146" s="861">
        <v>0</v>
      </c>
      <c r="HA146" s="861">
        <v>0</v>
      </c>
      <c r="HB146" s="861">
        <v>0</v>
      </c>
      <c r="HC146" s="861">
        <v>0</v>
      </c>
      <c r="HD146" s="861">
        <v>0</v>
      </c>
      <c r="HE146" s="861">
        <v>0</v>
      </c>
      <c r="HF146" s="861">
        <v>0</v>
      </c>
      <c r="HG146" s="861">
        <v>0</v>
      </c>
      <c r="HH146" s="861">
        <v>0</v>
      </c>
      <c r="HI146" s="861">
        <v>0</v>
      </c>
      <c r="HJ146" s="861">
        <v>0</v>
      </c>
      <c r="HK146" s="861">
        <v>0</v>
      </c>
      <c r="HL146" s="861">
        <v>0</v>
      </c>
      <c r="HM146" s="861">
        <v>0</v>
      </c>
      <c r="HN146" s="861">
        <v>0</v>
      </c>
      <c r="HO146" s="861">
        <v>0</v>
      </c>
      <c r="HP146" s="861">
        <v>0</v>
      </c>
      <c r="HQ146" s="861">
        <v>0</v>
      </c>
      <c r="HR146" s="861">
        <v>0</v>
      </c>
      <c r="HS146" s="861">
        <v>0</v>
      </c>
      <c r="HT146" s="861">
        <v>0</v>
      </c>
      <c r="HU146" s="861">
        <v>0</v>
      </c>
      <c r="HV146" s="861">
        <v>0</v>
      </c>
      <c r="HW146" s="861">
        <v>0</v>
      </c>
      <c r="HX146" s="861">
        <v>0</v>
      </c>
      <c r="HY146" s="861">
        <v>0</v>
      </c>
      <c r="HZ146" s="861">
        <v>0</v>
      </c>
      <c r="IA146" s="861">
        <v>0</v>
      </c>
      <c r="IB146" s="861">
        <v>0</v>
      </c>
      <c r="IC146" s="861">
        <v>0</v>
      </c>
      <c r="ID146" s="861">
        <v>0</v>
      </c>
      <c r="IE146" s="861">
        <v>0</v>
      </c>
      <c r="IF146" s="861">
        <v>0</v>
      </c>
      <c r="IG146" s="861">
        <v>0</v>
      </c>
      <c r="IH146" s="861">
        <v>0</v>
      </c>
      <c r="II146" s="861">
        <v>0</v>
      </c>
      <c r="IJ146" s="861">
        <v>0</v>
      </c>
      <c r="IK146" s="861">
        <v>0</v>
      </c>
      <c r="IL146" s="861">
        <v>0</v>
      </c>
      <c r="IM146" s="861">
        <v>0</v>
      </c>
      <c r="IN146" s="861">
        <v>0</v>
      </c>
      <c r="IO146" s="861">
        <v>0</v>
      </c>
      <c r="IP146" s="861">
        <v>0</v>
      </c>
      <c r="IQ146" s="861">
        <v>0</v>
      </c>
      <c r="IR146" s="861">
        <v>0</v>
      </c>
      <c r="IS146" s="861">
        <v>0</v>
      </c>
      <c r="IT146" s="861">
        <v>0</v>
      </c>
      <c r="IU146" s="861">
        <v>0</v>
      </c>
      <c r="IV146" s="861">
        <v>0</v>
      </c>
      <c r="IW146" s="861">
        <v>0</v>
      </c>
      <c r="IX146" s="861">
        <v>0</v>
      </c>
      <c r="IY146" s="861">
        <v>0</v>
      </c>
      <c r="IZ146" s="861">
        <v>0</v>
      </c>
      <c r="JA146" s="861">
        <v>0</v>
      </c>
      <c r="JB146" s="861">
        <v>0</v>
      </c>
      <c r="JC146" s="861">
        <v>0</v>
      </c>
      <c r="JD146" s="861">
        <v>0</v>
      </c>
      <c r="JE146" s="861">
        <v>0</v>
      </c>
      <c r="JF146" s="861">
        <v>0</v>
      </c>
      <c r="JG146" s="861">
        <v>0</v>
      </c>
      <c r="JH146" s="861">
        <v>0</v>
      </c>
      <c r="JI146" s="861">
        <v>0</v>
      </c>
      <c r="JJ146" s="861">
        <v>0</v>
      </c>
      <c r="JK146" s="861">
        <v>0</v>
      </c>
      <c r="JL146" s="861">
        <v>0</v>
      </c>
      <c r="JM146" s="861">
        <v>0</v>
      </c>
      <c r="JN146" s="861">
        <v>0</v>
      </c>
      <c r="JO146" s="861">
        <v>0</v>
      </c>
      <c r="JP146" s="861">
        <v>0</v>
      </c>
      <c r="JQ146" s="861">
        <v>0</v>
      </c>
      <c r="JR146" s="861">
        <v>0</v>
      </c>
      <c r="JS146" s="861">
        <v>0</v>
      </c>
      <c r="JT146" s="861">
        <v>0</v>
      </c>
      <c r="JU146" s="861">
        <v>0</v>
      </c>
      <c r="JV146" s="861">
        <v>0</v>
      </c>
      <c r="JW146" s="861">
        <v>0</v>
      </c>
      <c r="JX146" s="861">
        <v>0</v>
      </c>
      <c r="JY146" s="861">
        <v>0</v>
      </c>
      <c r="JZ146" s="861">
        <v>0</v>
      </c>
      <c r="KA146" s="861">
        <v>0</v>
      </c>
      <c r="KB146" s="861">
        <v>0</v>
      </c>
      <c r="KC146" s="861">
        <v>0</v>
      </c>
      <c r="KD146" s="861">
        <v>0</v>
      </c>
      <c r="KE146" s="861">
        <v>0</v>
      </c>
      <c r="KF146" s="861">
        <v>0</v>
      </c>
      <c r="KG146" s="861">
        <v>0</v>
      </c>
      <c r="KH146" s="861">
        <v>0</v>
      </c>
      <c r="KI146" s="861">
        <v>0</v>
      </c>
      <c r="KJ146" s="861">
        <v>0</v>
      </c>
      <c r="KK146" s="861">
        <v>0</v>
      </c>
      <c r="KL146" s="861">
        <v>0</v>
      </c>
      <c r="KM146" s="861">
        <v>0</v>
      </c>
      <c r="KN146" s="861">
        <v>0</v>
      </c>
      <c r="KO146" s="861">
        <v>0</v>
      </c>
      <c r="KP146" s="861">
        <v>0</v>
      </c>
      <c r="KQ146" s="861">
        <v>0</v>
      </c>
      <c r="KR146" s="861">
        <v>0</v>
      </c>
      <c r="KS146" s="861">
        <v>0</v>
      </c>
      <c r="KT146" s="861">
        <v>0</v>
      </c>
      <c r="KU146" s="861">
        <v>0</v>
      </c>
      <c r="KV146" s="861">
        <v>0</v>
      </c>
      <c r="KW146" s="861">
        <v>0</v>
      </c>
      <c r="KX146" s="861">
        <v>0</v>
      </c>
      <c r="KY146" s="861">
        <v>0</v>
      </c>
      <c r="KZ146" s="861">
        <v>0</v>
      </c>
      <c r="LA146" s="861">
        <v>0</v>
      </c>
      <c r="LB146" s="861">
        <v>0</v>
      </c>
      <c r="LC146" s="861">
        <v>0</v>
      </c>
      <c r="LD146" s="861">
        <v>0</v>
      </c>
      <c r="LE146" s="861">
        <v>0</v>
      </c>
      <c r="LF146" s="861">
        <v>0</v>
      </c>
      <c r="LG146" s="861">
        <v>0</v>
      </c>
      <c r="LH146" s="861">
        <v>0</v>
      </c>
      <c r="LI146" s="861">
        <v>0</v>
      </c>
      <c r="LJ146" s="861">
        <v>0</v>
      </c>
      <c r="LK146" s="861">
        <v>0</v>
      </c>
      <c r="LL146" s="861">
        <v>0</v>
      </c>
      <c r="LM146" s="861">
        <v>0</v>
      </c>
      <c r="LN146" s="861">
        <v>0</v>
      </c>
      <c r="LO146" s="861">
        <v>0</v>
      </c>
      <c r="LP146" s="861">
        <v>0</v>
      </c>
      <c r="LQ146" s="861">
        <v>0</v>
      </c>
      <c r="LR146" s="861">
        <v>0</v>
      </c>
      <c r="LS146" s="861">
        <v>0</v>
      </c>
      <c r="LT146" s="861">
        <v>0</v>
      </c>
      <c r="LU146" s="861">
        <v>0</v>
      </c>
      <c r="LV146" s="861">
        <v>0</v>
      </c>
      <c r="LW146" s="861">
        <v>0</v>
      </c>
      <c r="LX146" s="861">
        <v>0</v>
      </c>
      <c r="LY146" s="861">
        <v>0</v>
      </c>
      <c r="LZ146" s="861">
        <v>0</v>
      </c>
      <c r="MA146" s="861">
        <v>0</v>
      </c>
      <c r="MB146" s="861">
        <v>0</v>
      </c>
      <c r="MC146" s="861">
        <v>0</v>
      </c>
      <c r="MD146" s="861">
        <v>0</v>
      </c>
      <c r="ME146" s="861">
        <v>0</v>
      </c>
      <c r="MF146" s="861">
        <v>0</v>
      </c>
      <c r="MG146" s="861">
        <v>0</v>
      </c>
      <c r="MH146" s="861">
        <v>0</v>
      </c>
      <c r="MI146" s="861">
        <v>0</v>
      </c>
      <c r="MJ146" s="861">
        <v>0</v>
      </c>
      <c r="MK146" s="861">
        <v>0</v>
      </c>
      <c r="ML146" s="861">
        <v>0</v>
      </c>
      <c r="MM146" s="861">
        <v>0</v>
      </c>
      <c r="MN146" s="861">
        <v>0</v>
      </c>
      <c r="MO146" s="861">
        <v>0</v>
      </c>
      <c r="MP146" s="861">
        <v>0</v>
      </c>
      <c r="MQ146" s="861">
        <v>0</v>
      </c>
      <c r="MR146" s="861">
        <v>0</v>
      </c>
      <c r="MS146" s="861">
        <v>0</v>
      </c>
      <c r="MT146" s="861">
        <v>0</v>
      </c>
      <c r="MU146" s="861">
        <v>0</v>
      </c>
      <c r="MV146" s="861">
        <v>0</v>
      </c>
      <c r="MW146" s="861">
        <v>0</v>
      </c>
      <c r="MX146" s="861">
        <v>0</v>
      </c>
      <c r="MY146" s="861">
        <v>0</v>
      </c>
      <c r="MZ146" s="861">
        <v>0</v>
      </c>
      <c r="NA146" s="861">
        <v>0</v>
      </c>
      <c r="NB146" s="861">
        <v>0</v>
      </c>
      <c r="NC146" s="861">
        <v>0</v>
      </c>
      <c r="ND146" s="861">
        <v>0</v>
      </c>
      <c r="NE146" s="861">
        <v>0</v>
      </c>
      <c r="NF146" s="861">
        <v>0</v>
      </c>
      <c r="NG146" s="861">
        <v>0</v>
      </c>
      <c r="NH146" s="861">
        <v>0</v>
      </c>
      <c r="NI146" s="861">
        <v>0</v>
      </c>
      <c r="NJ146" s="861">
        <v>0</v>
      </c>
      <c r="NK146" s="861">
        <v>0</v>
      </c>
      <c r="NL146" s="861">
        <v>0</v>
      </c>
      <c r="NM146" s="861">
        <v>0</v>
      </c>
      <c r="NN146" s="861">
        <v>0</v>
      </c>
      <c r="NO146" s="861">
        <v>0</v>
      </c>
      <c r="NP146" s="861">
        <v>0</v>
      </c>
      <c r="NQ146" s="861">
        <v>0</v>
      </c>
      <c r="NR146" s="861">
        <v>0</v>
      </c>
      <c r="NS146" s="861">
        <v>0</v>
      </c>
      <c r="NT146" s="861">
        <v>0</v>
      </c>
      <c r="NU146" s="861">
        <v>0</v>
      </c>
      <c r="NV146" s="861">
        <v>0</v>
      </c>
      <c r="NW146" s="861">
        <v>0</v>
      </c>
      <c r="NX146" s="861">
        <v>0</v>
      </c>
      <c r="NY146" s="861">
        <v>0</v>
      </c>
      <c r="NZ146" s="861">
        <v>0</v>
      </c>
      <c r="OA146" s="861">
        <v>0</v>
      </c>
      <c r="OB146" s="861">
        <v>0</v>
      </c>
      <c r="OC146" s="861">
        <v>0</v>
      </c>
      <c r="OD146" s="861">
        <v>0</v>
      </c>
      <c r="OE146" s="861">
        <v>0</v>
      </c>
      <c r="OF146" s="861">
        <v>0</v>
      </c>
      <c r="OG146" s="861">
        <v>0</v>
      </c>
      <c r="OH146" s="861">
        <v>0</v>
      </c>
      <c r="OI146" s="861">
        <v>0</v>
      </c>
      <c r="OJ146" s="861">
        <v>0</v>
      </c>
      <c r="OK146" s="861">
        <v>0</v>
      </c>
      <c r="OL146" s="861">
        <v>0</v>
      </c>
      <c r="OM146" s="861">
        <v>0</v>
      </c>
      <c r="ON146" s="861">
        <v>0</v>
      </c>
      <c r="OO146" s="861">
        <v>0</v>
      </c>
      <c r="OP146" s="861">
        <v>0</v>
      </c>
      <c r="OQ146" s="861">
        <v>0</v>
      </c>
      <c r="OR146" s="861">
        <v>0</v>
      </c>
      <c r="OS146" s="861">
        <v>0</v>
      </c>
      <c r="OT146" s="861">
        <v>0</v>
      </c>
      <c r="OU146" s="861">
        <v>0</v>
      </c>
      <c r="OV146" s="861">
        <v>0</v>
      </c>
      <c r="OW146" s="861">
        <v>0</v>
      </c>
      <c r="OX146" s="861">
        <v>0</v>
      </c>
      <c r="OY146" s="861">
        <v>0</v>
      </c>
      <c r="OZ146" s="861">
        <v>0</v>
      </c>
      <c r="PA146" s="861">
        <v>0</v>
      </c>
      <c r="PB146" s="861">
        <v>0</v>
      </c>
      <c r="PC146" s="861">
        <v>0</v>
      </c>
      <c r="PD146" s="861">
        <v>0</v>
      </c>
      <c r="PE146" s="861">
        <v>0</v>
      </c>
      <c r="PF146" s="861">
        <v>0</v>
      </c>
      <c r="PG146" s="861">
        <v>0</v>
      </c>
      <c r="PH146" s="861">
        <v>0</v>
      </c>
      <c r="PI146" s="861">
        <v>0</v>
      </c>
      <c r="PJ146" s="861">
        <v>0</v>
      </c>
      <c r="PK146" s="861">
        <v>0</v>
      </c>
      <c r="PL146" s="861">
        <v>0</v>
      </c>
      <c r="PM146" s="861">
        <v>0</v>
      </c>
      <c r="PN146" s="861">
        <v>0</v>
      </c>
      <c r="PO146" s="861">
        <v>0</v>
      </c>
      <c r="PP146" s="861">
        <v>0</v>
      </c>
      <c r="PQ146" s="861">
        <v>0</v>
      </c>
      <c r="PR146" s="861">
        <v>0</v>
      </c>
      <c r="PS146" s="861">
        <v>0</v>
      </c>
      <c r="PT146" s="861">
        <v>0</v>
      </c>
      <c r="PU146" s="861">
        <v>0</v>
      </c>
      <c r="PV146" s="861">
        <v>0</v>
      </c>
      <c r="PW146" s="861">
        <v>0</v>
      </c>
      <c r="PX146" s="861">
        <v>0</v>
      </c>
      <c r="PY146" s="861">
        <v>0</v>
      </c>
      <c r="PZ146" s="861">
        <v>0</v>
      </c>
      <c r="QA146" s="861">
        <v>0</v>
      </c>
      <c r="QB146" s="861">
        <v>0</v>
      </c>
      <c r="QC146" s="861">
        <v>0</v>
      </c>
      <c r="QD146" s="861">
        <v>0</v>
      </c>
      <c r="QE146" s="861">
        <v>0</v>
      </c>
      <c r="QF146" s="861">
        <v>0</v>
      </c>
      <c r="QG146" s="861">
        <v>0</v>
      </c>
      <c r="QH146" s="861">
        <v>0</v>
      </c>
      <c r="QI146" s="861">
        <v>0</v>
      </c>
      <c r="QJ146" s="861">
        <v>0</v>
      </c>
      <c r="QK146" s="861">
        <v>0</v>
      </c>
      <c r="QL146" s="861">
        <v>0</v>
      </c>
      <c r="QM146" s="861">
        <v>0</v>
      </c>
      <c r="QN146" s="861">
        <v>0</v>
      </c>
      <c r="QO146" s="861">
        <v>0</v>
      </c>
      <c r="QP146" s="861">
        <v>0</v>
      </c>
      <c r="QQ146" s="861">
        <v>0</v>
      </c>
      <c r="QR146" s="861">
        <v>0</v>
      </c>
      <c r="QS146" s="861">
        <v>0</v>
      </c>
      <c r="QT146" s="861">
        <v>0</v>
      </c>
      <c r="QU146" s="861">
        <v>0</v>
      </c>
      <c r="QV146" s="861">
        <v>0</v>
      </c>
      <c r="QW146" s="861">
        <v>0</v>
      </c>
      <c r="QX146" s="861">
        <v>0</v>
      </c>
      <c r="QY146" s="861">
        <v>0</v>
      </c>
      <c r="QZ146" s="861">
        <v>0</v>
      </c>
      <c r="RA146" s="861">
        <v>0</v>
      </c>
      <c r="RB146" s="861">
        <v>0</v>
      </c>
      <c r="RC146" s="861">
        <v>0</v>
      </c>
      <c r="RD146" s="861">
        <v>0</v>
      </c>
      <c r="RE146" s="861">
        <v>0</v>
      </c>
      <c r="RF146" s="861">
        <v>0</v>
      </c>
      <c r="RG146" s="861">
        <v>0</v>
      </c>
      <c r="RH146" s="861">
        <v>0</v>
      </c>
      <c r="RI146" s="861">
        <v>0</v>
      </c>
      <c r="RJ146" s="861">
        <v>0</v>
      </c>
      <c r="RK146" s="861">
        <v>0</v>
      </c>
      <c r="RL146" s="861">
        <v>0</v>
      </c>
      <c r="RM146" s="861">
        <v>0</v>
      </c>
      <c r="RN146" s="861">
        <v>0</v>
      </c>
      <c r="RO146" s="861">
        <v>0</v>
      </c>
      <c r="RP146" s="861">
        <v>0</v>
      </c>
      <c r="RQ146" s="861">
        <v>0</v>
      </c>
      <c r="RR146" s="861">
        <v>0</v>
      </c>
      <c r="RS146" s="861">
        <v>0</v>
      </c>
      <c r="RT146" s="861">
        <v>0</v>
      </c>
      <c r="RU146" s="861">
        <v>0</v>
      </c>
      <c r="RV146" s="861">
        <v>0</v>
      </c>
      <c r="RW146" s="861">
        <v>0</v>
      </c>
      <c r="RX146" s="861">
        <v>0</v>
      </c>
      <c r="RY146" s="861">
        <v>0</v>
      </c>
      <c r="RZ146" s="861">
        <v>0</v>
      </c>
      <c r="SA146" s="861">
        <v>0</v>
      </c>
      <c r="SB146" s="861">
        <v>0</v>
      </c>
      <c r="SC146" s="861">
        <v>0</v>
      </c>
      <c r="SD146" s="861">
        <v>0</v>
      </c>
      <c r="SE146" s="861">
        <v>0</v>
      </c>
      <c r="SF146" s="861">
        <v>0</v>
      </c>
      <c r="SG146" s="861">
        <v>0</v>
      </c>
      <c r="SH146" s="861">
        <v>0</v>
      </c>
      <c r="SI146" s="861">
        <v>0</v>
      </c>
      <c r="SJ146" s="460">
        <f t="shared" si="64"/>
        <v>0</v>
      </c>
      <c r="SK146" s="441"/>
      <c r="SL146" s="429"/>
      <c r="SM146" s="429"/>
      <c r="SN146" s="429"/>
    </row>
    <row r="147" spans="1:508" hidden="1" outlineLevel="3" x14ac:dyDescent="0.3">
      <c r="A147" s="429"/>
      <c r="B147" s="438"/>
      <c r="C147" s="647">
        <f>INT($C$40)+3</f>
        <v>4</v>
      </c>
      <c r="D147" s="460"/>
      <c r="E147" s="518"/>
      <c r="F147" s="518"/>
      <c r="G147" s="460"/>
      <c r="H147" s="873"/>
      <c r="I147" s="873" t="s">
        <v>701</v>
      </c>
      <c r="J147" s="874">
        <f t="shared" si="62"/>
        <v>20</v>
      </c>
      <c r="K147" s="861">
        <v>0</v>
      </c>
      <c r="L147" s="861">
        <v>0</v>
      </c>
      <c r="M147" s="861">
        <v>0</v>
      </c>
      <c r="N147" s="861">
        <v>0</v>
      </c>
      <c r="O147" s="861">
        <v>0</v>
      </c>
      <c r="P147" s="861">
        <v>0</v>
      </c>
      <c r="Q147" s="861">
        <v>0</v>
      </c>
      <c r="R147" s="861">
        <v>0</v>
      </c>
      <c r="S147" s="861">
        <v>0</v>
      </c>
      <c r="T147" s="861">
        <v>0</v>
      </c>
      <c r="U147" s="861">
        <v>0</v>
      </c>
      <c r="V147" s="861">
        <v>0</v>
      </c>
      <c r="W147" s="861">
        <v>0</v>
      </c>
      <c r="X147" s="861">
        <v>0</v>
      </c>
      <c r="Y147" s="861">
        <v>0</v>
      </c>
      <c r="Z147" s="861">
        <v>0</v>
      </c>
      <c r="AA147" s="861">
        <v>0</v>
      </c>
      <c r="AB147" s="861">
        <v>0</v>
      </c>
      <c r="AC147" s="861">
        <v>0</v>
      </c>
      <c r="AD147" s="861">
        <v>0</v>
      </c>
      <c r="AE147" s="861">
        <v>0</v>
      </c>
      <c r="AF147" s="861">
        <v>0</v>
      </c>
      <c r="AG147" s="861">
        <v>0</v>
      </c>
      <c r="AH147" s="861">
        <v>0</v>
      </c>
      <c r="AI147" s="861">
        <v>0</v>
      </c>
      <c r="AJ147" s="861">
        <v>0</v>
      </c>
      <c r="AK147" s="861">
        <v>0</v>
      </c>
      <c r="AL147" s="861">
        <v>0</v>
      </c>
      <c r="AM147" s="861">
        <v>0</v>
      </c>
      <c r="AN147" s="861">
        <v>0</v>
      </c>
      <c r="AO147" s="861">
        <v>0</v>
      </c>
      <c r="AP147" s="861">
        <v>0</v>
      </c>
      <c r="AQ147" s="861">
        <v>0</v>
      </c>
      <c r="AR147" s="861">
        <v>0</v>
      </c>
      <c r="AS147" s="861">
        <v>0</v>
      </c>
      <c r="AT147" s="861">
        <v>0</v>
      </c>
      <c r="AU147" s="861">
        <v>0</v>
      </c>
      <c r="AV147" s="861">
        <v>0</v>
      </c>
      <c r="AW147" s="861">
        <v>0</v>
      </c>
      <c r="AX147" s="861">
        <v>0</v>
      </c>
      <c r="AY147" s="861">
        <v>0</v>
      </c>
      <c r="AZ147" s="861">
        <v>0</v>
      </c>
      <c r="BA147" s="861">
        <v>0</v>
      </c>
      <c r="BB147" s="861">
        <v>0</v>
      </c>
      <c r="BC147" s="861">
        <v>0</v>
      </c>
      <c r="BD147" s="861">
        <v>0</v>
      </c>
      <c r="BE147" s="861">
        <v>0</v>
      </c>
      <c r="BF147" s="861">
        <v>0</v>
      </c>
      <c r="BG147" s="861">
        <v>0</v>
      </c>
      <c r="BH147" s="861">
        <v>0</v>
      </c>
      <c r="BI147" s="861">
        <v>0</v>
      </c>
      <c r="BJ147" s="861">
        <v>0</v>
      </c>
      <c r="BK147" s="861">
        <v>0</v>
      </c>
      <c r="BL147" s="861">
        <v>0</v>
      </c>
      <c r="BM147" s="861">
        <v>0</v>
      </c>
      <c r="BN147" s="861">
        <v>0</v>
      </c>
      <c r="BO147" s="861">
        <v>0</v>
      </c>
      <c r="BP147" s="861">
        <v>0</v>
      </c>
      <c r="BQ147" s="861">
        <v>0</v>
      </c>
      <c r="BR147" s="861">
        <v>0</v>
      </c>
      <c r="BS147" s="861">
        <v>0</v>
      </c>
      <c r="BT147" s="861">
        <v>0</v>
      </c>
      <c r="BU147" s="861">
        <v>0</v>
      </c>
      <c r="BV147" s="861">
        <v>0</v>
      </c>
      <c r="BW147" s="861">
        <v>0</v>
      </c>
      <c r="BX147" s="861">
        <v>0</v>
      </c>
      <c r="BY147" s="861">
        <v>0</v>
      </c>
      <c r="BZ147" s="861">
        <v>0</v>
      </c>
      <c r="CA147" s="861">
        <v>0</v>
      </c>
      <c r="CB147" s="861">
        <v>0</v>
      </c>
      <c r="CC147" s="861">
        <v>0</v>
      </c>
      <c r="CD147" s="861">
        <v>0</v>
      </c>
      <c r="CE147" s="861">
        <v>0</v>
      </c>
      <c r="CF147" s="861">
        <v>0</v>
      </c>
      <c r="CG147" s="861">
        <v>0</v>
      </c>
      <c r="CH147" s="861">
        <v>0</v>
      </c>
      <c r="CI147" s="861">
        <v>0</v>
      </c>
      <c r="CJ147" s="861">
        <v>0</v>
      </c>
      <c r="CK147" s="861">
        <v>0</v>
      </c>
      <c r="CL147" s="861">
        <v>0</v>
      </c>
      <c r="CM147" s="861">
        <v>0</v>
      </c>
      <c r="CN147" s="861">
        <v>0</v>
      </c>
      <c r="CO147" s="861">
        <v>0</v>
      </c>
      <c r="CP147" s="861">
        <v>0</v>
      </c>
      <c r="CQ147" s="861">
        <v>0</v>
      </c>
      <c r="CR147" s="861">
        <v>0</v>
      </c>
      <c r="CS147" s="861">
        <v>0</v>
      </c>
      <c r="CT147" s="861">
        <v>0</v>
      </c>
      <c r="CU147" s="861">
        <v>0</v>
      </c>
      <c r="CV147" s="861">
        <v>0</v>
      </c>
      <c r="CW147" s="861">
        <v>0</v>
      </c>
      <c r="CX147" s="861">
        <v>0</v>
      </c>
      <c r="CY147" s="861">
        <v>0</v>
      </c>
      <c r="CZ147" s="861">
        <v>0</v>
      </c>
      <c r="DA147" s="861">
        <v>0</v>
      </c>
      <c r="DB147" s="861">
        <v>0</v>
      </c>
      <c r="DC147" s="861">
        <v>0</v>
      </c>
      <c r="DD147" s="861">
        <v>0</v>
      </c>
      <c r="DE147" s="861">
        <v>0</v>
      </c>
      <c r="DF147" s="861">
        <v>0</v>
      </c>
      <c r="DG147" s="861">
        <v>0</v>
      </c>
      <c r="DH147" s="861">
        <v>0</v>
      </c>
      <c r="DI147" s="861">
        <v>0</v>
      </c>
      <c r="DJ147" s="861">
        <v>0</v>
      </c>
      <c r="DK147" s="861">
        <v>0</v>
      </c>
      <c r="DL147" s="861">
        <v>0</v>
      </c>
      <c r="DM147" s="861">
        <v>0</v>
      </c>
      <c r="DN147" s="861">
        <v>0</v>
      </c>
      <c r="DO147" s="861">
        <v>0</v>
      </c>
      <c r="DP147" s="861">
        <v>0</v>
      </c>
      <c r="DQ147" s="861">
        <v>0</v>
      </c>
      <c r="DR147" s="861">
        <v>0</v>
      </c>
      <c r="DS147" s="861">
        <v>0</v>
      </c>
      <c r="DT147" s="861">
        <v>0</v>
      </c>
      <c r="DU147" s="861">
        <v>0</v>
      </c>
      <c r="DV147" s="861">
        <v>0</v>
      </c>
      <c r="DW147" s="861">
        <v>0</v>
      </c>
      <c r="DX147" s="861">
        <v>0</v>
      </c>
      <c r="DY147" s="861">
        <v>0</v>
      </c>
      <c r="DZ147" s="861">
        <v>0</v>
      </c>
      <c r="EA147" s="861">
        <v>0</v>
      </c>
      <c r="EB147" s="861">
        <v>0</v>
      </c>
      <c r="EC147" s="861">
        <v>0</v>
      </c>
      <c r="ED147" s="861">
        <v>0</v>
      </c>
      <c r="EE147" s="861">
        <v>0</v>
      </c>
      <c r="EF147" s="861">
        <v>0</v>
      </c>
      <c r="EG147" s="861">
        <v>0</v>
      </c>
      <c r="EH147" s="861">
        <v>0</v>
      </c>
      <c r="EI147" s="861">
        <v>0</v>
      </c>
      <c r="EJ147" s="861">
        <v>0</v>
      </c>
      <c r="EK147" s="861">
        <v>0</v>
      </c>
      <c r="EL147" s="861">
        <v>0</v>
      </c>
      <c r="EM147" s="861">
        <v>0</v>
      </c>
      <c r="EN147" s="861">
        <v>0</v>
      </c>
      <c r="EO147" s="861">
        <v>0</v>
      </c>
      <c r="EP147" s="861">
        <v>0</v>
      </c>
      <c r="EQ147" s="861">
        <v>0</v>
      </c>
      <c r="ER147" s="861">
        <v>0</v>
      </c>
      <c r="ES147" s="861">
        <v>0</v>
      </c>
      <c r="ET147" s="861">
        <v>0</v>
      </c>
      <c r="EU147" s="861">
        <v>0</v>
      </c>
      <c r="EV147" s="861">
        <v>0</v>
      </c>
      <c r="EW147" s="861">
        <v>0</v>
      </c>
      <c r="EX147" s="861">
        <v>0</v>
      </c>
      <c r="EY147" s="861">
        <v>0</v>
      </c>
      <c r="EZ147" s="861">
        <v>0</v>
      </c>
      <c r="FA147" s="861">
        <v>0</v>
      </c>
      <c r="FB147" s="861">
        <v>0</v>
      </c>
      <c r="FC147" s="861">
        <v>0</v>
      </c>
      <c r="FD147" s="861">
        <v>0</v>
      </c>
      <c r="FE147" s="861">
        <v>0</v>
      </c>
      <c r="FF147" s="861">
        <v>0</v>
      </c>
      <c r="FG147" s="861">
        <v>0</v>
      </c>
      <c r="FH147" s="861">
        <v>0</v>
      </c>
      <c r="FI147" s="861">
        <v>0</v>
      </c>
      <c r="FJ147" s="861">
        <v>0</v>
      </c>
      <c r="FK147" s="861">
        <v>0</v>
      </c>
      <c r="FL147" s="861">
        <v>0</v>
      </c>
      <c r="FM147" s="861">
        <v>0</v>
      </c>
      <c r="FN147" s="861">
        <v>0</v>
      </c>
      <c r="FO147" s="861">
        <v>0</v>
      </c>
      <c r="FP147" s="861">
        <v>0</v>
      </c>
      <c r="FQ147" s="861">
        <v>0</v>
      </c>
      <c r="FR147" s="861">
        <v>0</v>
      </c>
      <c r="FS147" s="861">
        <v>0</v>
      </c>
      <c r="FT147" s="861">
        <v>0</v>
      </c>
      <c r="FU147" s="861">
        <v>0</v>
      </c>
      <c r="FV147" s="861">
        <v>0</v>
      </c>
      <c r="FW147" s="861">
        <v>0</v>
      </c>
      <c r="FX147" s="861">
        <v>0</v>
      </c>
      <c r="FY147" s="861">
        <v>0</v>
      </c>
      <c r="FZ147" s="861">
        <v>0</v>
      </c>
      <c r="GA147" s="861">
        <v>0</v>
      </c>
      <c r="GB147" s="861">
        <v>0</v>
      </c>
      <c r="GC147" s="861">
        <v>0</v>
      </c>
      <c r="GD147" s="861">
        <v>0</v>
      </c>
      <c r="GE147" s="861">
        <v>0</v>
      </c>
      <c r="GF147" s="861">
        <v>0</v>
      </c>
      <c r="GG147" s="861">
        <v>0</v>
      </c>
      <c r="GH147" s="861">
        <v>0</v>
      </c>
      <c r="GI147" s="861">
        <v>0</v>
      </c>
      <c r="GJ147" s="861">
        <v>0</v>
      </c>
      <c r="GK147" s="861">
        <v>0</v>
      </c>
      <c r="GL147" s="861">
        <v>0</v>
      </c>
      <c r="GM147" s="861">
        <v>0</v>
      </c>
      <c r="GN147" s="861">
        <v>0</v>
      </c>
      <c r="GO147" s="861">
        <v>0</v>
      </c>
      <c r="GP147" s="861">
        <v>0</v>
      </c>
      <c r="GQ147" s="861">
        <v>0</v>
      </c>
      <c r="GR147" s="861">
        <v>0</v>
      </c>
      <c r="GS147" s="861">
        <v>0</v>
      </c>
      <c r="GT147" s="861">
        <v>0</v>
      </c>
      <c r="GU147" s="861">
        <v>0</v>
      </c>
      <c r="GV147" s="861">
        <v>0</v>
      </c>
      <c r="GW147" s="861">
        <v>0</v>
      </c>
      <c r="GX147" s="861">
        <v>0</v>
      </c>
      <c r="GY147" s="861">
        <v>0</v>
      </c>
      <c r="GZ147" s="861">
        <v>0</v>
      </c>
      <c r="HA147" s="861">
        <v>0</v>
      </c>
      <c r="HB147" s="861">
        <v>0</v>
      </c>
      <c r="HC147" s="861">
        <v>0</v>
      </c>
      <c r="HD147" s="861">
        <v>0</v>
      </c>
      <c r="HE147" s="861">
        <v>0</v>
      </c>
      <c r="HF147" s="861">
        <v>0</v>
      </c>
      <c r="HG147" s="861">
        <v>0</v>
      </c>
      <c r="HH147" s="861">
        <v>0</v>
      </c>
      <c r="HI147" s="861">
        <v>0</v>
      </c>
      <c r="HJ147" s="861">
        <v>0</v>
      </c>
      <c r="HK147" s="861">
        <v>0</v>
      </c>
      <c r="HL147" s="861">
        <v>0</v>
      </c>
      <c r="HM147" s="861">
        <v>0</v>
      </c>
      <c r="HN147" s="861">
        <v>0</v>
      </c>
      <c r="HO147" s="861">
        <v>0</v>
      </c>
      <c r="HP147" s="861">
        <v>0</v>
      </c>
      <c r="HQ147" s="861">
        <v>0</v>
      </c>
      <c r="HR147" s="861">
        <v>0</v>
      </c>
      <c r="HS147" s="861">
        <v>0</v>
      </c>
      <c r="HT147" s="861">
        <v>0</v>
      </c>
      <c r="HU147" s="861">
        <v>0</v>
      </c>
      <c r="HV147" s="861">
        <v>0</v>
      </c>
      <c r="HW147" s="861">
        <v>0</v>
      </c>
      <c r="HX147" s="861">
        <v>0</v>
      </c>
      <c r="HY147" s="861">
        <v>0</v>
      </c>
      <c r="HZ147" s="861">
        <v>0</v>
      </c>
      <c r="IA147" s="861">
        <v>0</v>
      </c>
      <c r="IB147" s="861">
        <v>0</v>
      </c>
      <c r="IC147" s="861">
        <v>0</v>
      </c>
      <c r="ID147" s="861">
        <v>0</v>
      </c>
      <c r="IE147" s="861">
        <v>0</v>
      </c>
      <c r="IF147" s="861">
        <v>0</v>
      </c>
      <c r="IG147" s="861">
        <v>0</v>
      </c>
      <c r="IH147" s="861">
        <v>0</v>
      </c>
      <c r="II147" s="861">
        <v>0</v>
      </c>
      <c r="IJ147" s="861">
        <v>0</v>
      </c>
      <c r="IK147" s="861">
        <v>0</v>
      </c>
      <c r="IL147" s="861">
        <v>0</v>
      </c>
      <c r="IM147" s="861">
        <v>0</v>
      </c>
      <c r="IN147" s="861">
        <v>0</v>
      </c>
      <c r="IO147" s="861">
        <v>0</v>
      </c>
      <c r="IP147" s="861">
        <v>0</v>
      </c>
      <c r="IQ147" s="861">
        <v>0</v>
      </c>
      <c r="IR147" s="861">
        <v>0</v>
      </c>
      <c r="IS147" s="861">
        <v>0</v>
      </c>
      <c r="IT147" s="861">
        <v>0</v>
      </c>
      <c r="IU147" s="861">
        <v>0</v>
      </c>
      <c r="IV147" s="861">
        <v>0</v>
      </c>
      <c r="IW147" s="861">
        <v>0</v>
      </c>
      <c r="IX147" s="861">
        <v>0</v>
      </c>
      <c r="IY147" s="861">
        <v>0</v>
      </c>
      <c r="IZ147" s="861">
        <v>0</v>
      </c>
      <c r="JA147" s="861">
        <v>0</v>
      </c>
      <c r="JB147" s="861">
        <v>0</v>
      </c>
      <c r="JC147" s="861">
        <v>0</v>
      </c>
      <c r="JD147" s="861">
        <v>0</v>
      </c>
      <c r="JE147" s="861">
        <v>0</v>
      </c>
      <c r="JF147" s="861">
        <v>0</v>
      </c>
      <c r="JG147" s="861">
        <v>0</v>
      </c>
      <c r="JH147" s="861">
        <v>0</v>
      </c>
      <c r="JI147" s="861">
        <v>0</v>
      </c>
      <c r="JJ147" s="861">
        <v>0</v>
      </c>
      <c r="JK147" s="861">
        <v>0</v>
      </c>
      <c r="JL147" s="861">
        <v>0</v>
      </c>
      <c r="JM147" s="861">
        <v>0</v>
      </c>
      <c r="JN147" s="861">
        <v>0</v>
      </c>
      <c r="JO147" s="861">
        <v>0</v>
      </c>
      <c r="JP147" s="861">
        <v>0</v>
      </c>
      <c r="JQ147" s="861">
        <v>0</v>
      </c>
      <c r="JR147" s="861">
        <v>0</v>
      </c>
      <c r="JS147" s="861">
        <v>0</v>
      </c>
      <c r="JT147" s="861">
        <v>0</v>
      </c>
      <c r="JU147" s="861">
        <v>0</v>
      </c>
      <c r="JV147" s="861">
        <v>0</v>
      </c>
      <c r="JW147" s="861">
        <v>0</v>
      </c>
      <c r="JX147" s="861">
        <v>0</v>
      </c>
      <c r="JY147" s="861">
        <v>0</v>
      </c>
      <c r="JZ147" s="861">
        <v>0</v>
      </c>
      <c r="KA147" s="861">
        <v>0</v>
      </c>
      <c r="KB147" s="861">
        <v>0</v>
      </c>
      <c r="KC147" s="861">
        <v>0</v>
      </c>
      <c r="KD147" s="861">
        <v>0</v>
      </c>
      <c r="KE147" s="861">
        <v>0</v>
      </c>
      <c r="KF147" s="861">
        <v>0</v>
      </c>
      <c r="KG147" s="861">
        <v>0</v>
      </c>
      <c r="KH147" s="861">
        <v>0</v>
      </c>
      <c r="KI147" s="861">
        <v>0</v>
      </c>
      <c r="KJ147" s="861">
        <v>0</v>
      </c>
      <c r="KK147" s="861">
        <v>0</v>
      </c>
      <c r="KL147" s="861">
        <v>0</v>
      </c>
      <c r="KM147" s="861">
        <v>0</v>
      </c>
      <c r="KN147" s="861">
        <v>0</v>
      </c>
      <c r="KO147" s="861">
        <v>0</v>
      </c>
      <c r="KP147" s="861">
        <v>0</v>
      </c>
      <c r="KQ147" s="861">
        <v>0</v>
      </c>
      <c r="KR147" s="861">
        <v>0</v>
      </c>
      <c r="KS147" s="861">
        <v>0</v>
      </c>
      <c r="KT147" s="861">
        <v>0</v>
      </c>
      <c r="KU147" s="861">
        <v>0</v>
      </c>
      <c r="KV147" s="861">
        <v>0</v>
      </c>
      <c r="KW147" s="861">
        <v>0</v>
      </c>
      <c r="KX147" s="861">
        <v>0</v>
      </c>
      <c r="KY147" s="861">
        <v>0</v>
      </c>
      <c r="KZ147" s="861">
        <v>0</v>
      </c>
      <c r="LA147" s="861">
        <v>0</v>
      </c>
      <c r="LB147" s="861">
        <v>0</v>
      </c>
      <c r="LC147" s="861">
        <v>0</v>
      </c>
      <c r="LD147" s="861">
        <v>0</v>
      </c>
      <c r="LE147" s="861">
        <v>0</v>
      </c>
      <c r="LF147" s="861">
        <v>0</v>
      </c>
      <c r="LG147" s="861">
        <v>0</v>
      </c>
      <c r="LH147" s="861">
        <v>0</v>
      </c>
      <c r="LI147" s="861">
        <v>0</v>
      </c>
      <c r="LJ147" s="861">
        <v>0</v>
      </c>
      <c r="LK147" s="861">
        <v>0</v>
      </c>
      <c r="LL147" s="861">
        <v>0</v>
      </c>
      <c r="LM147" s="861">
        <v>0</v>
      </c>
      <c r="LN147" s="861">
        <v>0</v>
      </c>
      <c r="LO147" s="861">
        <v>0</v>
      </c>
      <c r="LP147" s="861">
        <v>0</v>
      </c>
      <c r="LQ147" s="861">
        <v>0</v>
      </c>
      <c r="LR147" s="861">
        <v>0</v>
      </c>
      <c r="LS147" s="861">
        <v>0</v>
      </c>
      <c r="LT147" s="861">
        <v>0</v>
      </c>
      <c r="LU147" s="861">
        <v>0</v>
      </c>
      <c r="LV147" s="861">
        <v>0</v>
      </c>
      <c r="LW147" s="861">
        <v>0</v>
      </c>
      <c r="LX147" s="861">
        <v>0</v>
      </c>
      <c r="LY147" s="861">
        <v>0</v>
      </c>
      <c r="LZ147" s="861">
        <v>0</v>
      </c>
      <c r="MA147" s="861">
        <v>0</v>
      </c>
      <c r="MB147" s="861">
        <v>0</v>
      </c>
      <c r="MC147" s="861">
        <v>0</v>
      </c>
      <c r="MD147" s="861">
        <v>0</v>
      </c>
      <c r="ME147" s="861">
        <v>0</v>
      </c>
      <c r="MF147" s="861">
        <v>0</v>
      </c>
      <c r="MG147" s="861">
        <v>0</v>
      </c>
      <c r="MH147" s="861">
        <v>0</v>
      </c>
      <c r="MI147" s="861">
        <v>0</v>
      </c>
      <c r="MJ147" s="861">
        <v>0</v>
      </c>
      <c r="MK147" s="861">
        <v>0</v>
      </c>
      <c r="ML147" s="861">
        <v>0</v>
      </c>
      <c r="MM147" s="861">
        <v>0</v>
      </c>
      <c r="MN147" s="861">
        <v>0</v>
      </c>
      <c r="MO147" s="861">
        <v>0</v>
      </c>
      <c r="MP147" s="861">
        <v>0</v>
      </c>
      <c r="MQ147" s="861">
        <v>0</v>
      </c>
      <c r="MR147" s="861">
        <v>0</v>
      </c>
      <c r="MS147" s="861">
        <v>0</v>
      </c>
      <c r="MT147" s="861">
        <v>0</v>
      </c>
      <c r="MU147" s="861">
        <v>0</v>
      </c>
      <c r="MV147" s="861">
        <v>0</v>
      </c>
      <c r="MW147" s="861">
        <v>0</v>
      </c>
      <c r="MX147" s="861">
        <v>0</v>
      </c>
      <c r="MY147" s="861">
        <v>0</v>
      </c>
      <c r="MZ147" s="861">
        <v>0</v>
      </c>
      <c r="NA147" s="861">
        <v>0</v>
      </c>
      <c r="NB147" s="861">
        <v>0</v>
      </c>
      <c r="NC147" s="861">
        <v>0</v>
      </c>
      <c r="ND147" s="861">
        <v>0</v>
      </c>
      <c r="NE147" s="861">
        <v>0</v>
      </c>
      <c r="NF147" s="861">
        <v>0</v>
      </c>
      <c r="NG147" s="861">
        <v>0</v>
      </c>
      <c r="NH147" s="861">
        <v>0</v>
      </c>
      <c r="NI147" s="861">
        <v>0</v>
      </c>
      <c r="NJ147" s="861">
        <v>0</v>
      </c>
      <c r="NK147" s="861">
        <v>0</v>
      </c>
      <c r="NL147" s="861">
        <v>0</v>
      </c>
      <c r="NM147" s="861">
        <v>0</v>
      </c>
      <c r="NN147" s="861">
        <v>0</v>
      </c>
      <c r="NO147" s="861">
        <v>0</v>
      </c>
      <c r="NP147" s="861">
        <v>0</v>
      </c>
      <c r="NQ147" s="861">
        <v>0</v>
      </c>
      <c r="NR147" s="861">
        <v>0</v>
      </c>
      <c r="NS147" s="861">
        <v>0</v>
      </c>
      <c r="NT147" s="861">
        <v>0</v>
      </c>
      <c r="NU147" s="861">
        <v>0</v>
      </c>
      <c r="NV147" s="861">
        <v>0</v>
      </c>
      <c r="NW147" s="861">
        <v>0</v>
      </c>
      <c r="NX147" s="861">
        <v>0</v>
      </c>
      <c r="NY147" s="861">
        <v>0</v>
      </c>
      <c r="NZ147" s="861">
        <v>0</v>
      </c>
      <c r="OA147" s="861">
        <v>0</v>
      </c>
      <c r="OB147" s="861">
        <v>0</v>
      </c>
      <c r="OC147" s="861">
        <v>0</v>
      </c>
      <c r="OD147" s="861">
        <v>0</v>
      </c>
      <c r="OE147" s="861">
        <v>0</v>
      </c>
      <c r="OF147" s="861">
        <v>0</v>
      </c>
      <c r="OG147" s="861">
        <v>0</v>
      </c>
      <c r="OH147" s="861">
        <v>0</v>
      </c>
      <c r="OI147" s="861">
        <v>0</v>
      </c>
      <c r="OJ147" s="861">
        <v>0</v>
      </c>
      <c r="OK147" s="861">
        <v>0</v>
      </c>
      <c r="OL147" s="861">
        <v>0</v>
      </c>
      <c r="OM147" s="861">
        <v>0</v>
      </c>
      <c r="ON147" s="861">
        <v>0</v>
      </c>
      <c r="OO147" s="861">
        <v>0</v>
      </c>
      <c r="OP147" s="861">
        <v>0</v>
      </c>
      <c r="OQ147" s="861">
        <v>0</v>
      </c>
      <c r="OR147" s="861">
        <v>0</v>
      </c>
      <c r="OS147" s="861">
        <v>0</v>
      </c>
      <c r="OT147" s="861">
        <v>0</v>
      </c>
      <c r="OU147" s="861">
        <v>0</v>
      </c>
      <c r="OV147" s="861">
        <v>0</v>
      </c>
      <c r="OW147" s="861">
        <v>0</v>
      </c>
      <c r="OX147" s="861">
        <v>0</v>
      </c>
      <c r="OY147" s="861">
        <v>0</v>
      </c>
      <c r="OZ147" s="861">
        <v>0</v>
      </c>
      <c r="PA147" s="861">
        <v>0</v>
      </c>
      <c r="PB147" s="861">
        <v>0</v>
      </c>
      <c r="PC147" s="861">
        <v>0</v>
      </c>
      <c r="PD147" s="861">
        <v>0</v>
      </c>
      <c r="PE147" s="861">
        <v>0</v>
      </c>
      <c r="PF147" s="861">
        <v>0</v>
      </c>
      <c r="PG147" s="861">
        <v>0</v>
      </c>
      <c r="PH147" s="861">
        <v>0</v>
      </c>
      <c r="PI147" s="861">
        <v>0</v>
      </c>
      <c r="PJ147" s="861">
        <v>0</v>
      </c>
      <c r="PK147" s="861">
        <v>0</v>
      </c>
      <c r="PL147" s="861">
        <v>0</v>
      </c>
      <c r="PM147" s="861">
        <v>0</v>
      </c>
      <c r="PN147" s="861">
        <v>0</v>
      </c>
      <c r="PO147" s="861">
        <v>0</v>
      </c>
      <c r="PP147" s="861">
        <v>0</v>
      </c>
      <c r="PQ147" s="861">
        <v>0</v>
      </c>
      <c r="PR147" s="861">
        <v>0</v>
      </c>
      <c r="PS147" s="861">
        <v>0</v>
      </c>
      <c r="PT147" s="861">
        <v>0</v>
      </c>
      <c r="PU147" s="861">
        <v>0</v>
      </c>
      <c r="PV147" s="861">
        <v>0</v>
      </c>
      <c r="PW147" s="861">
        <v>0</v>
      </c>
      <c r="PX147" s="861">
        <v>0</v>
      </c>
      <c r="PY147" s="861">
        <v>0</v>
      </c>
      <c r="PZ147" s="861">
        <v>0</v>
      </c>
      <c r="QA147" s="861">
        <v>0</v>
      </c>
      <c r="QB147" s="861">
        <v>0</v>
      </c>
      <c r="QC147" s="861">
        <v>0</v>
      </c>
      <c r="QD147" s="861">
        <v>0</v>
      </c>
      <c r="QE147" s="861">
        <v>0</v>
      </c>
      <c r="QF147" s="861">
        <v>0</v>
      </c>
      <c r="QG147" s="861">
        <v>0</v>
      </c>
      <c r="QH147" s="861">
        <v>0</v>
      </c>
      <c r="QI147" s="861">
        <v>0</v>
      </c>
      <c r="QJ147" s="861">
        <v>0</v>
      </c>
      <c r="QK147" s="861">
        <v>0</v>
      </c>
      <c r="QL147" s="861">
        <v>0</v>
      </c>
      <c r="QM147" s="861">
        <v>0</v>
      </c>
      <c r="QN147" s="861">
        <v>0</v>
      </c>
      <c r="QO147" s="861">
        <v>0</v>
      </c>
      <c r="QP147" s="861">
        <v>0</v>
      </c>
      <c r="QQ147" s="861">
        <v>0</v>
      </c>
      <c r="QR147" s="861">
        <v>0</v>
      </c>
      <c r="QS147" s="861">
        <v>0</v>
      </c>
      <c r="QT147" s="861">
        <v>0</v>
      </c>
      <c r="QU147" s="861">
        <v>0</v>
      </c>
      <c r="QV147" s="861">
        <v>0</v>
      </c>
      <c r="QW147" s="861">
        <v>0</v>
      </c>
      <c r="QX147" s="861">
        <v>0</v>
      </c>
      <c r="QY147" s="861">
        <v>0</v>
      </c>
      <c r="QZ147" s="861">
        <v>0</v>
      </c>
      <c r="RA147" s="861">
        <v>0</v>
      </c>
      <c r="RB147" s="861">
        <v>0</v>
      </c>
      <c r="RC147" s="861">
        <v>0</v>
      </c>
      <c r="RD147" s="861">
        <v>0</v>
      </c>
      <c r="RE147" s="861">
        <v>0</v>
      </c>
      <c r="RF147" s="861">
        <v>0</v>
      </c>
      <c r="RG147" s="861">
        <v>0</v>
      </c>
      <c r="RH147" s="861">
        <v>0</v>
      </c>
      <c r="RI147" s="861">
        <v>0</v>
      </c>
      <c r="RJ147" s="861">
        <v>0</v>
      </c>
      <c r="RK147" s="861">
        <v>0</v>
      </c>
      <c r="RL147" s="861">
        <v>0</v>
      </c>
      <c r="RM147" s="861">
        <v>0</v>
      </c>
      <c r="RN147" s="861">
        <v>0</v>
      </c>
      <c r="RO147" s="861">
        <v>0</v>
      </c>
      <c r="RP147" s="861">
        <v>0</v>
      </c>
      <c r="RQ147" s="861">
        <v>0</v>
      </c>
      <c r="RR147" s="861">
        <v>0</v>
      </c>
      <c r="RS147" s="861">
        <v>0</v>
      </c>
      <c r="RT147" s="861">
        <v>0</v>
      </c>
      <c r="RU147" s="861">
        <v>0</v>
      </c>
      <c r="RV147" s="861">
        <v>0</v>
      </c>
      <c r="RW147" s="861">
        <v>0</v>
      </c>
      <c r="RX147" s="861">
        <v>0</v>
      </c>
      <c r="RY147" s="861">
        <v>0</v>
      </c>
      <c r="RZ147" s="861">
        <v>0</v>
      </c>
      <c r="SA147" s="861">
        <v>0</v>
      </c>
      <c r="SB147" s="861">
        <v>0</v>
      </c>
      <c r="SC147" s="861">
        <v>0</v>
      </c>
      <c r="SD147" s="861">
        <v>0</v>
      </c>
      <c r="SE147" s="861">
        <v>0</v>
      </c>
      <c r="SF147" s="861">
        <v>0</v>
      </c>
      <c r="SG147" s="861">
        <v>0</v>
      </c>
      <c r="SH147" s="861">
        <v>0</v>
      </c>
      <c r="SI147" s="861">
        <v>0</v>
      </c>
      <c r="SJ147" s="460">
        <f t="shared" si="64"/>
        <v>0</v>
      </c>
      <c r="SK147" s="441"/>
      <c r="SL147" s="429"/>
      <c r="SM147" s="429"/>
      <c r="SN147" s="429"/>
    </row>
    <row r="148" spans="1:508" hidden="1" outlineLevel="3" x14ac:dyDescent="0.3">
      <c r="A148" s="429"/>
      <c r="B148" s="438"/>
      <c r="C148" s="647">
        <f>INT($C$40)+3</f>
        <v>4</v>
      </c>
      <c r="D148" s="460"/>
      <c r="E148" s="518"/>
      <c r="F148" s="518"/>
      <c r="G148" s="460"/>
      <c r="H148" s="873"/>
      <c r="I148" s="873" t="s">
        <v>702</v>
      </c>
      <c r="J148" s="874">
        <f t="shared" si="62"/>
        <v>21</v>
      </c>
      <c r="K148" s="861">
        <v>0</v>
      </c>
      <c r="L148" s="861">
        <v>0</v>
      </c>
      <c r="M148" s="861">
        <v>0</v>
      </c>
      <c r="N148" s="861">
        <v>0</v>
      </c>
      <c r="O148" s="861">
        <v>0</v>
      </c>
      <c r="P148" s="861">
        <v>0</v>
      </c>
      <c r="Q148" s="861">
        <v>0</v>
      </c>
      <c r="R148" s="861">
        <v>0</v>
      </c>
      <c r="S148" s="861">
        <v>0</v>
      </c>
      <c r="T148" s="861">
        <v>0</v>
      </c>
      <c r="U148" s="861">
        <v>0</v>
      </c>
      <c r="V148" s="861">
        <v>0</v>
      </c>
      <c r="W148" s="861">
        <v>0</v>
      </c>
      <c r="X148" s="861">
        <v>0</v>
      </c>
      <c r="Y148" s="861">
        <v>0</v>
      </c>
      <c r="Z148" s="861">
        <v>0</v>
      </c>
      <c r="AA148" s="861">
        <v>0</v>
      </c>
      <c r="AB148" s="861">
        <v>0</v>
      </c>
      <c r="AC148" s="861">
        <v>0</v>
      </c>
      <c r="AD148" s="861">
        <v>0</v>
      </c>
      <c r="AE148" s="861">
        <v>0</v>
      </c>
      <c r="AF148" s="861">
        <v>0</v>
      </c>
      <c r="AG148" s="861">
        <v>0</v>
      </c>
      <c r="AH148" s="861">
        <v>0</v>
      </c>
      <c r="AI148" s="861">
        <v>0</v>
      </c>
      <c r="AJ148" s="861">
        <v>0</v>
      </c>
      <c r="AK148" s="861">
        <v>0</v>
      </c>
      <c r="AL148" s="861">
        <v>0</v>
      </c>
      <c r="AM148" s="861">
        <v>0</v>
      </c>
      <c r="AN148" s="861">
        <v>0</v>
      </c>
      <c r="AO148" s="861">
        <v>0</v>
      </c>
      <c r="AP148" s="861">
        <v>0</v>
      </c>
      <c r="AQ148" s="861">
        <v>0</v>
      </c>
      <c r="AR148" s="861">
        <v>0</v>
      </c>
      <c r="AS148" s="861">
        <v>0</v>
      </c>
      <c r="AT148" s="861">
        <v>0</v>
      </c>
      <c r="AU148" s="861">
        <v>0</v>
      </c>
      <c r="AV148" s="861">
        <v>0</v>
      </c>
      <c r="AW148" s="861">
        <v>0</v>
      </c>
      <c r="AX148" s="861">
        <v>0</v>
      </c>
      <c r="AY148" s="861">
        <v>0</v>
      </c>
      <c r="AZ148" s="861">
        <v>0</v>
      </c>
      <c r="BA148" s="861">
        <v>0</v>
      </c>
      <c r="BB148" s="861">
        <v>0</v>
      </c>
      <c r="BC148" s="861">
        <v>0</v>
      </c>
      <c r="BD148" s="861">
        <v>0</v>
      </c>
      <c r="BE148" s="861">
        <v>0</v>
      </c>
      <c r="BF148" s="861">
        <v>0</v>
      </c>
      <c r="BG148" s="861">
        <v>0</v>
      </c>
      <c r="BH148" s="861">
        <v>0</v>
      </c>
      <c r="BI148" s="861">
        <v>0</v>
      </c>
      <c r="BJ148" s="861">
        <v>0</v>
      </c>
      <c r="BK148" s="861">
        <v>0</v>
      </c>
      <c r="BL148" s="861">
        <v>0</v>
      </c>
      <c r="BM148" s="861">
        <v>0</v>
      </c>
      <c r="BN148" s="861">
        <v>0</v>
      </c>
      <c r="BO148" s="861">
        <v>0</v>
      </c>
      <c r="BP148" s="861">
        <v>0</v>
      </c>
      <c r="BQ148" s="861">
        <v>0</v>
      </c>
      <c r="BR148" s="861">
        <v>0</v>
      </c>
      <c r="BS148" s="861">
        <v>0</v>
      </c>
      <c r="BT148" s="861">
        <v>0</v>
      </c>
      <c r="BU148" s="861">
        <v>0</v>
      </c>
      <c r="BV148" s="861">
        <v>0</v>
      </c>
      <c r="BW148" s="861">
        <v>0</v>
      </c>
      <c r="BX148" s="861">
        <v>0</v>
      </c>
      <c r="BY148" s="861">
        <v>0</v>
      </c>
      <c r="BZ148" s="861">
        <v>0</v>
      </c>
      <c r="CA148" s="861">
        <v>0</v>
      </c>
      <c r="CB148" s="861">
        <v>0</v>
      </c>
      <c r="CC148" s="861">
        <v>0</v>
      </c>
      <c r="CD148" s="861">
        <v>0</v>
      </c>
      <c r="CE148" s="861">
        <v>0</v>
      </c>
      <c r="CF148" s="861">
        <v>0</v>
      </c>
      <c r="CG148" s="861">
        <v>0</v>
      </c>
      <c r="CH148" s="861">
        <v>0</v>
      </c>
      <c r="CI148" s="861">
        <v>0</v>
      </c>
      <c r="CJ148" s="861">
        <v>0</v>
      </c>
      <c r="CK148" s="861">
        <v>0</v>
      </c>
      <c r="CL148" s="861">
        <v>0</v>
      </c>
      <c r="CM148" s="861">
        <v>0</v>
      </c>
      <c r="CN148" s="861">
        <v>0</v>
      </c>
      <c r="CO148" s="861">
        <v>0</v>
      </c>
      <c r="CP148" s="861">
        <v>0</v>
      </c>
      <c r="CQ148" s="861">
        <v>0</v>
      </c>
      <c r="CR148" s="861">
        <v>0</v>
      </c>
      <c r="CS148" s="861">
        <v>0</v>
      </c>
      <c r="CT148" s="861">
        <v>0</v>
      </c>
      <c r="CU148" s="861">
        <v>0</v>
      </c>
      <c r="CV148" s="861">
        <v>0</v>
      </c>
      <c r="CW148" s="861">
        <v>0</v>
      </c>
      <c r="CX148" s="861">
        <v>0</v>
      </c>
      <c r="CY148" s="861">
        <v>0</v>
      </c>
      <c r="CZ148" s="861">
        <v>0</v>
      </c>
      <c r="DA148" s="861">
        <v>0</v>
      </c>
      <c r="DB148" s="861">
        <v>0</v>
      </c>
      <c r="DC148" s="861">
        <v>0</v>
      </c>
      <c r="DD148" s="861">
        <v>0</v>
      </c>
      <c r="DE148" s="861">
        <v>0</v>
      </c>
      <c r="DF148" s="861">
        <v>0</v>
      </c>
      <c r="DG148" s="861">
        <v>0</v>
      </c>
      <c r="DH148" s="861">
        <v>0</v>
      </c>
      <c r="DI148" s="861">
        <v>0</v>
      </c>
      <c r="DJ148" s="861">
        <v>0</v>
      </c>
      <c r="DK148" s="861">
        <v>0</v>
      </c>
      <c r="DL148" s="861">
        <v>0</v>
      </c>
      <c r="DM148" s="861">
        <v>0</v>
      </c>
      <c r="DN148" s="861">
        <v>0</v>
      </c>
      <c r="DO148" s="861">
        <v>0</v>
      </c>
      <c r="DP148" s="861">
        <v>0</v>
      </c>
      <c r="DQ148" s="861">
        <v>0</v>
      </c>
      <c r="DR148" s="861">
        <v>0</v>
      </c>
      <c r="DS148" s="861">
        <v>0</v>
      </c>
      <c r="DT148" s="861">
        <v>0</v>
      </c>
      <c r="DU148" s="861">
        <v>0</v>
      </c>
      <c r="DV148" s="861">
        <v>0</v>
      </c>
      <c r="DW148" s="861">
        <v>0</v>
      </c>
      <c r="DX148" s="861">
        <v>0</v>
      </c>
      <c r="DY148" s="861">
        <v>0</v>
      </c>
      <c r="DZ148" s="861">
        <v>0</v>
      </c>
      <c r="EA148" s="861">
        <v>0</v>
      </c>
      <c r="EB148" s="861">
        <v>0</v>
      </c>
      <c r="EC148" s="861">
        <v>0</v>
      </c>
      <c r="ED148" s="861">
        <v>0</v>
      </c>
      <c r="EE148" s="861">
        <v>0</v>
      </c>
      <c r="EF148" s="861">
        <v>0</v>
      </c>
      <c r="EG148" s="861">
        <v>0</v>
      </c>
      <c r="EH148" s="861">
        <v>0</v>
      </c>
      <c r="EI148" s="861">
        <v>0</v>
      </c>
      <c r="EJ148" s="861">
        <v>0</v>
      </c>
      <c r="EK148" s="861">
        <v>0</v>
      </c>
      <c r="EL148" s="861">
        <v>0</v>
      </c>
      <c r="EM148" s="861">
        <v>0</v>
      </c>
      <c r="EN148" s="861">
        <v>0</v>
      </c>
      <c r="EO148" s="861">
        <v>0</v>
      </c>
      <c r="EP148" s="861">
        <v>0</v>
      </c>
      <c r="EQ148" s="861">
        <v>0</v>
      </c>
      <c r="ER148" s="861">
        <v>0</v>
      </c>
      <c r="ES148" s="861">
        <v>0</v>
      </c>
      <c r="ET148" s="861">
        <v>0</v>
      </c>
      <c r="EU148" s="861">
        <v>0</v>
      </c>
      <c r="EV148" s="861">
        <v>0</v>
      </c>
      <c r="EW148" s="861">
        <v>0</v>
      </c>
      <c r="EX148" s="861">
        <v>0</v>
      </c>
      <c r="EY148" s="861">
        <v>0</v>
      </c>
      <c r="EZ148" s="861">
        <v>0</v>
      </c>
      <c r="FA148" s="861">
        <v>0</v>
      </c>
      <c r="FB148" s="861">
        <v>0</v>
      </c>
      <c r="FC148" s="861">
        <v>0</v>
      </c>
      <c r="FD148" s="861">
        <v>0</v>
      </c>
      <c r="FE148" s="861">
        <v>0</v>
      </c>
      <c r="FF148" s="861">
        <v>0</v>
      </c>
      <c r="FG148" s="861">
        <v>0</v>
      </c>
      <c r="FH148" s="861">
        <v>0</v>
      </c>
      <c r="FI148" s="861">
        <v>0</v>
      </c>
      <c r="FJ148" s="861">
        <v>0</v>
      </c>
      <c r="FK148" s="861">
        <v>0</v>
      </c>
      <c r="FL148" s="861">
        <v>0</v>
      </c>
      <c r="FM148" s="861">
        <v>0</v>
      </c>
      <c r="FN148" s="861">
        <v>0</v>
      </c>
      <c r="FO148" s="861">
        <v>0</v>
      </c>
      <c r="FP148" s="861">
        <v>0</v>
      </c>
      <c r="FQ148" s="861">
        <v>0</v>
      </c>
      <c r="FR148" s="861">
        <v>0</v>
      </c>
      <c r="FS148" s="861">
        <v>0</v>
      </c>
      <c r="FT148" s="861">
        <v>0</v>
      </c>
      <c r="FU148" s="861">
        <v>0</v>
      </c>
      <c r="FV148" s="861">
        <v>0</v>
      </c>
      <c r="FW148" s="861">
        <v>0</v>
      </c>
      <c r="FX148" s="861">
        <v>0</v>
      </c>
      <c r="FY148" s="861">
        <v>0</v>
      </c>
      <c r="FZ148" s="861">
        <v>0</v>
      </c>
      <c r="GA148" s="861">
        <v>0</v>
      </c>
      <c r="GB148" s="861">
        <v>0</v>
      </c>
      <c r="GC148" s="861">
        <v>0</v>
      </c>
      <c r="GD148" s="861">
        <v>0</v>
      </c>
      <c r="GE148" s="861">
        <v>0</v>
      </c>
      <c r="GF148" s="861">
        <v>0</v>
      </c>
      <c r="GG148" s="861">
        <v>0</v>
      </c>
      <c r="GH148" s="861">
        <v>0</v>
      </c>
      <c r="GI148" s="861">
        <v>0</v>
      </c>
      <c r="GJ148" s="861">
        <v>0</v>
      </c>
      <c r="GK148" s="861">
        <v>0</v>
      </c>
      <c r="GL148" s="861">
        <v>0</v>
      </c>
      <c r="GM148" s="861">
        <v>0</v>
      </c>
      <c r="GN148" s="861">
        <v>0</v>
      </c>
      <c r="GO148" s="861">
        <v>0</v>
      </c>
      <c r="GP148" s="861">
        <v>0</v>
      </c>
      <c r="GQ148" s="861">
        <v>0</v>
      </c>
      <c r="GR148" s="861">
        <v>0</v>
      </c>
      <c r="GS148" s="861">
        <v>0</v>
      </c>
      <c r="GT148" s="861">
        <v>0</v>
      </c>
      <c r="GU148" s="861">
        <v>0</v>
      </c>
      <c r="GV148" s="861">
        <v>0</v>
      </c>
      <c r="GW148" s="861">
        <v>0</v>
      </c>
      <c r="GX148" s="861">
        <v>0</v>
      </c>
      <c r="GY148" s="861">
        <v>0</v>
      </c>
      <c r="GZ148" s="861">
        <v>0</v>
      </c>
      <c r="HA148" s="861">
        <v>0</v>
      </c>
      <c r="HB148" s="861">
        <v>0</v>
      </c>
      <c r="HC148" s="861">
        <v>0</v>
      </c>
      <c r="HD148" s="861">
        <v>0</v>
      </c>
      <c r="HE148" s="861">
        <v>0</v>
      </c>
      <c r="HF148" s="861">
        <v>0</v>
      </c>
      <c r="HG148" s="861">
        <v>0</v>
      </c>
      <c r="HH148" s="861">
        <v>0</v>
      </c>
      <c r="HI148" s="861">
        <v>0</v>
      </c>
      <c r="HJ148" s="861">
        <v>0</v>
      </c>
      <c r="HK148" s="861">
        <v>0</v>
      </c>
      <c r="HL148" s="861">
        <v>0</v>
      </c>
      <c r="HM148" s="861">
        <v>0</v>
      </c>
      <c r="HN148" s="861">
        <v>0</v>
      </c>
      <c r="HO148" s="861">
        <v>0</v>
      </c>
      <c r="HP148" s="861">
        <v>0</v>
      </c>
      <c r="HQ148" s="861">
        <v>0</v>
      </c>
      <c r="HR148" s="861">
        <v>0</v>
      </c>
      <c r="HS148" s="861">
        <v>0</v>
      </c>
      <c r="HT148" s="861">
        <v>0</v>
      </c>
      <c r="HU148" s="861">
        <v>0</v>
      </c>
      <c r="HV148" s="861">
        <v>0</v>
      </c>
      <c r="HW148" s="861">
        <v>0</v>
      </c>
      <c r="HX148" s="861">
        <v>0</v>
      </c>
      <c r="HY148" s="861">
        <v>0</v>
      </c>
      <c r="HZ148" s="861">
        <v>0</v>
      </c>
      <c r="IA148" s="861">
        <v>0</v>
      </c>
      <c r="IB148" s="861">
        <v>0</v>
      </c>
      <c r="IC148" s="861">
        <v>0</v>
      </c>
      <c r="ID148" s="861">
        <v>0</v>
      </c>
      <c r="IE148" s="861">
        <v>0</v>
      </c>
      <c r="IF148" s="861">
        <v>0</v>
      </c>
      <c r="IG148" s="861">
        <v>0</v>
      </c>
      <c r="IH148" s="861">
        <v>0</v>
      </c>
      <c r="II148" s="861">
        <v>0</v>
      </c>
      <c r="IJ148" s="861">
        <v>0</v>
      </c>
      <c r="IK148" s="861">
        <v>0</v>
      </c>
      <c r="IL148" s="861">
        <v>0</v>
      </c>
      <c r="IM148" s="861">
        <v>0</v>
      </c>
      <c r="IN148" s="861">
        <v>0</v>
      </c>
      <c r="IO148" s="861">
        <v>0</v>
      </c>
      <c r="IP148" s="861">
        <v>0</v>
      </c>
      <c r="IQ148" s="861">
        <v>0</v>
      </c>
      <c r="IR148" s="861">
        <v>0</v>
      </c>
      <c r="IS148" s="861">
        <v>0</v>
      </c>
      <c r="IT148" s="861">
        <v>0</v>
      </c>
      <c r="IU148" s="861">
        <v>0</v>
      </c>
      <c r="IV148" s="861">
        <v>0</v>
      </c>
      <c r="IW148" s="861">
        <v>0</v>
      </c>
      <c r="IX148" s="861">
        <v>0</v>
      </c>
      <c r="IY148" s="861">
        <v>0</v>
      </c>
      <c r="IZ148" s="861">
        <v>0</v>
      </c>
      <c r="JA148" s="861">
        <v>0</v>
      </c>
      <c r="JB148" s="861">
        <v>0</v>
      </c>
      <c r="JC148" s="861">
        <v>0</v>
      </c>
      <c r="JD148" s="861">
        <v>0</v>
      </c>
      <c r="JE148" s="861">
        <v>0</v>
      </c>
      <c r="JF148" s="861">
        <v>0</v>
      </c>
      <c r="JG148" s="861">
        <v>0</v>
      </c>
      <c r="JH148" s="861">
        <v>0</v>
      </c>
      <c r="JI148" s="861">
        <v>0</v>
      </c>
      <c r="JJ148" s="861">
        <v>0</v>
      </c>
      <c r="JK148" s="861">
        <v>0</v>
      </c>
      <c r="JL148" s="861">
        <v>0</v>
      </c>
      <c r="JM148" s="861">
        <v>0</v>
      </c>
      <c r="JN148" s="861">
        <v>0</v>
      </c>
      <c r="JO148" s="861">
        <v>0</v>
      </c>
      <c r="JP148" s="861">
        <v>0</v>
      </c>
      <c r="JQ148" s="861">
        <v>0</v>
      </c>
      <c r="JR148" s="861">
        <v>0</v>
      </c>
      <c r="JS148" s="861">
        <v>0</v>
      </c>
      <c r="JT148" s="861">
        <v>0</v>
      </c>
      <c r="JU148" s="861">
        <v>0</v>
      </c>
      <c r="JV148" s="861">
        <v>0</v>
      </c>
      <c r="JW148" s="861">
        <v>0</v>
      </c>
      <c r="JX148" s="861">
        <v>0</v>
      </c>
      <c r="JY148" s="861">
        <v>0</v>
      </c>
      <c r="JZ148" s="861">
        <v>0</v>
      </c>
      <c r="KA148" s="861">
        <v>0</v>
      </c>
      <c r="KB148" s="861">
        <v>0</v>
      </c>
      <c r="KC148" s="861">
        <v>0</v>
      </c>
      <c r="KD148" s="861">
        <v>0</v>
      </c>
      <c r="KE148" s="861">
        <v>0</v>
      </c>
      <c r="KF148" s="861">
        <v>0</v>
      </c>
      <c r="KG148" s="861">
        <v>0</v>
      </c>
      <c r="KH148" s="861">
        <v>0</v>
      </c>
      <c r="KI148" s="861">
        <v>0</v>
      </c>
      <c r="KJ148" s="861">
        <v>0</v>
      </c>
      <c r="KK148" s="861">
        <v>0</v>
      </c>
      <c r="KL148" s="861">
        <v>0</v>
      </c>
      <c r="KM148" s="861">
        <v>0</v>
      </c>
      <c r="KN148" s="861">
        <v>0</v>
      </c>
      <c r="KO148" s="861">
        <v>0</v>
      </c>
      <c r="KP148" s="861">
        <v>0</v>
      </c>
      <c r="KQ148" s="861">
        <v>0</v>
      </c>
      <c r="KR148" s="861">
        <v>0</v>
      </c>
      <c r="KS148" s="861">
        <v>0</v>
      </c>
      <c r="KT148" s="861">
        <v>0</v>
      </c>
      <c r="KU148" s="861">
        <v>0</v>
      </c>
      <c r="KV148" s="861">
        <v>0</v>
      </c>
      <c r="KW148" s="861">
        <v>0</v>
      </c>
      <c r="KX148" s="861">
        <v>0</v>
      </c>
      <c r="KY148" s="861">
        <v>0</v>
      </c>
      <c r="KZ148" s="861">
        <v>0</v>
      </c>
      <c r="LA148" s="861">
        <v>0</v>
      </c>
      <c r="LB148" s="861">
        <v>0</v>
      </c>
      <c r="LC148" s="861">
        <v>0</v>
      </c>
      <c r="LD148" s="861">
        <v>0</v>
      </c>
      <c r="LE148" s="861">
        <v>0</v>
      </c>
      <c r="LF148" s="861">
        <v>0</v>
      </c>
      <c r="LG148" s="861">
        <v>0</v>
      </c>
      <c r="LH148" s="861">
        <v>0</v>
      </c>
      <c r="LI148" s="861">
        <v>0</v>
      </c>
      <c r="LJ148" s="861">
        <v>0</v>
      </c>
      <c r="LK148" s="861">
        <v>0</v>
      </c>
      <c r="LL148" s="861">
        <v>0</v>
      </c>
      <c r="LM148" s="861">
        <v>0</v>
      </c>
      <c r="LN148" s="861">
        <v>0</v>
      </c>
      <c r="LO148" s="861">
        <v>0</v>
      </c>
      <c r="LP148" s="861">
        <v>0</v>
      </c>
      <c r="LQ148" s="861">
        <v>0</v>
      </c>
      <c r="LR148" s="861">
        <v>0</v>
      </c>
      <c r="LS148" s="861">
        <v>0</v>
      </c>
      <c r="LT148" s="861">
        <v>0</v>
      </c>
      <c r="LU148" s="861">
        <v>0</v>
      </c>
      <c r="LV148" s="861">
        <v>0</v>
      </c>
      <c r="LW148" s="861">
        <v>0</v>
      </c>
      <c r="LX148" s="861">
        <v>0</v>
      </c>
      <c r="LY148" s="861">
        <v>0</v>
      </c>
      <c r="LZ148" s="861">
        <v>0</v>
      </c>
      <c r="MA148" s="861">
        <v>0</v>
      </c>
      <c r="MB148" s="861">
        <v>0</v>
      </c>
      <c r="MC148" s="861">
        <v>0</v>
      </c>
      <c r="MD148" s="861">
        <v>0</v>
      </c>
      <c r="ME148" s="861">
        <v>0</v>
      </c>
      <c r="MF148" s="861">
        <v>0</v>
      </c>
      <c r="MG148" s="861">
        <v>0</v>
      </c>
      <c r="MH148" s="861">
        <v>0</v>
      </c>
      <c r="MI148" s="861">
        <v>0</v>
      </c>
      <c r="MJ148" s="861">
        <v>0</v>
      </c>
      <c r="MK148" s="861">
        <v>0</v>
      </c>
      <c r="ML148" s="861">
        <v>0</v>
      </c>
      <c r="MM148" s="861">
        <v>0</v>
      </c>
      <c r="MN148" s="861">
        <v>0</v>
      </c>
      <c r="MO148" s="861">
        <v>0</v>
      </c>
      <c r="MP148" s="861">
        <v>0</v>
      </c>
      <c r="MQ148" s="861">
        <v>0</v>
      </c>
      <c r="MR148" s="861">
        <v>0</v>
      </c>
      <c r="MS148" s="861">
        <v>0</v>
      </c>
      <c r="MT148" s="861">
        <v>0</v>
      </c>
      <c r="MU148" s="861">
        <v>0</v>
      </c>
      <c r="MV148" s="861">
        <v>0</v>
      </c>
      <c r="MW148" s="861">
        <v>0</v>
      </c>
      <c r="MX148" s="861">
        <v>0</v>
      </c>
      <c r="MY148" s="861">
        <v>0</v>
      </c>
      <c r="MZ148" s="861">
        <v>0</v>
      </c>
      <c r="NA148" s="861">
        <v>0</v>
      </c>
      <c r="NB148" s="861">
        <v>0</v>
      </c>
      <c r="NC148" s="861">
        <v>0</v>
      </c>
      <c r="ND148" s="861">
        <v>0</v>
      </c>
      <c r="NE148" s="861">
        <v>0</v>
      </c>
      <c r="NF148" s="861">
        <v>0</v>
      </c>
      <c r="NG148" s="861">
        <v>0</v>
      </c>
      <c r="NH148" s="861">
        <v>0</v>
      </c>
      <c r="NI148" s="861">
        <v>0</v>
      </c>
      <c r="NJ148" s="861">
        <v>0</v>
      </c>
      <c r="NK148" s="861">
        <v>0</v>
      </c>
      <c r="NL148" s="861">
        <v>0</v>
      </c>
      <c r="NM148" s="861">
        <v>0</v>
      </c>
      <c r="NN148" s="861">
        <v>0</v>
      </c>
      <c r="NO148" s="861">
        <v>0</v>
      </c>
      <c r="NP148" s="861">
        <v>0</v>
      </c>
      <c r="NQ148" s="861">
        <v>0</v>
      </c>
      <c r="NR148" s="861">
        <v>0</v>
      </c>
      <c r="NS148" s="861">
        <v>0</v>
      </c>
      <c r="NT148" s="861">
        <v>0</v>
      </c>
      <c r="NU148" s="861">
        <v>0</v>
      </c>
      <c r="NV148" s="861">
        <v>0</v>
      </c>
      <c r="NW148" s="861">
        <v>0</v>
      </c>
      <c r="NX148" s="861">
        <v>0</v>
      </c>
      <c r="NY148" s="861">
        <v>0</v>
      </c>
      <c r="NZ148" s="861">
        <v>0</v>
      </c>
      <c r="OA148" s="861">
        <v>0</v>
      </c>
      <c r="OB148" s="861">
        <v>0</v>
      </c>
      <c r="OC148" s="861">
        <v>0</v>
      </c>
      <c r="OD148" s="861">
        <v>0</v>
      </c>
      <c r="OE148" s="861">
        <v>0</v>
      </c>
      <c r="OF148" s="861">
        <v>0</v>
      </c>
      <c r="OG148" s="861">
        <v>0</v>
      </c>
      <c r="OH148" s="861">
        <v>0</v>
      </c>
      <c r="OI148" s="861">
        <v>0</v>
      </c>
      <c r="OJ148" s="861">
        <v>0</v>
      </c>
      <c r="OK148" s="861">
        <v>0</v>
      </c>
      <c r="OL148" s="861">
        <v>0</v>
      </c>
      <c r="OM148" s="861">
        <v>0</v>
      </c>
      <c r="ON148" s="861">
        <v>0</v>
      </c>
      <c r="OO148" s="861">
        <v>0</v>
      </c>
      <c r="OP148" s="861">
        <v>0</v>
      </c>
      <c r="OQ148" s="861">
        <v>0</v>
      </c>
      <c r="OR148" s="861">
        <v>0</v>
      </c>
      <c r="OS148" s="861">
        <v>0</v>
      </c>
      <c r="OT148" s="861">
        <v>0</v>
      </c>
      <c r="OU148" s="861">
        <v>0</v>
      </c>
      <c r="OV148" s="861">
        <v>0</v>
      </c>
      <c r="OW148" s="861">
        <v>0</v>
      </c>
      <c r="OX148" s="861">
        <v>0</v>
      </c>
      <c r="OY148" s="861">
        <v>0</v>
      </c>
      <c r="OZ148" s="861">
        <v>0</v>
      </c>
      <c r="PA148" s="861">
        <v>0</v>
      </c>
      <c r="PB148" s="861">
        <v>0</v>
      </c>
      <c r="PC148" s="861">
        <v>0</v>
      </c>
      <c r="PD148" s="861">
        <v>0</v>
      </c>
      <c r="PE148" s="861">
        <v>0</v>
      </c>
      <c r="PF148" s="861">
        <v>0</v>
      </c>
      <c r="PG148" s="861">
        <v>0</v>
      </c>
      <c r="PH148" s="861">
        <v>0</v>
      </c>
      <c r="PI148" s="861">
        <v>0</v>
      </c>
      <c r="PJ148" s="861">
        <v>0</v>
      </c>
      <c r="PK148" s="861">
        <v>0</v>
      </c>
      <c r="PL148" s="861">
        <v>0</v>
      </c>
      <c r="PM148" s="861">
        <v>0</v>
      </c>
      <c r="PN148" s="861">
        <v>0</v>
      </c>
      <c r="PO148" s="861">
        <v>0</v>
      </c>
      <c r="PP148" s="861">
        <v>0</v>
      </c>
      <c r="PQ148" s="861">
        <v>0</v>
      </c>
      <c r="PR148" s="861">
        <v>0</v>
      </c>
      <c r="PS148" s="861">
        <v>0</v>
      </c>
      <c r="PT148" s="861">
        <v>0</v>
      </c>
      <c r="PU148" s="861">
        <v>0</v>
      </c>
      <c r="PV148" s="861">
        <v>0</v>
      </c>
      <c r="PW148" s="861">
        <v>0</v>
      </c>
      <c r="PX148" s="861">
        <v>0</v>
      </c>
      <c r="PY148" s="861">
        <v>0</v>
      </c>
      <c r="PZ148" s="861">
        <v>0</v>
      </c>
      <c r="QA148" s="861">
        <v>0</v>
      </c>
      <c r="QB148" s="861">
        <v>0</v>
      </c>
      <c r="QC148" s="861">
        <v>0</v>
      </c>
      <c r="QD148" s="861">
        <v>0</v>
      </c>
      <c r="QE148" s="861">
        <v>0</v>
      </c>
      <c r="QF148" s="861">
        <v>0</v>
      </c>
      <c r="QG148" s="861">
        <v>0</v>
      </c>
      <c r="QH148" s="861">
        <v>0</v>
      </c>
      <c r="QI148" s="861">
        <v>0</v>
      </c>
      <c r="QJ148" s="861">
        <v>0</v>
      </c>
      <c r="QK148" s="861">
        <v>0</v>
      </c>
      <c r="QL148" s="861">
        <v>0</v>
      </c>
      <c r="QM148" s="861">
        <v>0</v>
      </c>
      <c r="QN148" s="861">
        <v>0</v>
      </c>
      <c r="QO148" s="861">
        <v>0</v>
      </c>
      <c r="QP148" s="861">
        <v>0</v>
      </c>
      <c r="QQ148" s="861">
        <v>0</v>
      </c>
      <c r="QR148" s="861">
        <v>0</v>
      </c>
      <c r="QS148" s="861">
        <v>0</v>
      </c>
      <c r="QT148" s="861">
        <v>0</v>
      </c>
      <c r="QU148" s="861">
        <v>0</v>
      </c>
      <c r="QV148" s="861">
        <v>0</v>
      </c>
      <c r="QW148" s="861">
        <v>0</v>
      </c>
      <c r="QX148" s="861">
        <v>0</v>
      </c>
      <c r="QY148" s="861">
        <v>0</v>
      </c>
      <c r="QZ148" s="861">
        <v>0</v>
      </c>
      <c r="RA148" s="861">
        <v>0</v>
      </c>
      <c r="RB148" s="861">
        <v>0</v>
      </c>
      <c r="RC148" s="861">
        <v>0</v>
      </c>
      <c r="RD148" s="861">
        <v>0</v>
      </c>
      <c r="RE148" s="861">
        <v>0</v>
      </c>
      <c r="RF148" s="861">
        <v>0</v>
      </c>
      <c r="RG148" s="861">
        <v>0</v>
      </c>
      <c r="RH148" s="861">
        <v>0</v>
      </c>
      <c r="RI148" s="861">
        <v>0</v>
      </c>
      <c r="RJ148" s="861">
        <v>0</v>
      </c>
      <c r="RK148" s="861">
        <v>0</v>
      </c>
      <c r="RL148" s="861">
        <v>0</v>
      </c>
      <c r="RM148" s="861">
        <v>0</v>
      </c>
      <c r="RN148" s="861">
        <v>0</v>
      </c>
      <c r="RO148" s="861">
        <v>0</v>
      </c>
      <c r="RP148" s="861">
        <v>0</v>
      </c>
      <c r="RQ148" s="861">
        <v>0</v>
      </c>
      <c r="RR148" s="861">
        <v>0</v>
      </c>
      <c r="RS148" s="861">
        <v>0</v>
      </c>
      <c r="RT148" s="861">
        <v>0</v>
      </c>
      <c r="RU148" s="861">
        <v>0</v>
      </c>
      <c r="RV148" s="861">
        <v>0</v>
      </c>
      <c r="RW148" s="861">
        <v>0</v>
      </c>
      <c r="RX148" s="861">
        <v>0</v>
      </c>
      <c r="RY148" s="861">
        <v>0</v>
      </c>
      <c r="RZ148" s="861">
        <v>0</v>
      </c>
      <c r="SA148" s="861">
        <v>0</v>
      </c>
      <c r="SB148" s="861">
        <v>0</v>
      </c>
      <c r="SC148" s="861">
        <v>0</v>
      </c>
      <c r="SD148" s="861">
        <v>0</v>
      </c>
      <c r="SE148" s="861">
        <v>0</v>
      </c>
      <c r="SF148" s="861">
        <v>0</v>
      </c>
      <c r="SG148" s="861">
        <v>0</v>
      </c>
      <c r="SH148" s="861">
        <v>0</v>
      </c>
      <c r="SI148" s="861">
        <v>0</v>
      </c>
      <c r="SJ148" s="460">
        <f t="shared" si="64"/>
        <v>0</v>
      </c>
      <c r="SK148" s="441"/>
      <c r="SL148" s="429"/>
      <c r="SM148" s="429"/>
      <c r="SN148" s="429"/>
    </row>
    <row r="149" spans="1:508" hidden="1" outlineLevel="3" x14ac:dyDescent="0.3">
      <c r="A149" s="429"/>
      <c r="B149" s="438"/>
      <c r="C149" s="647">
        <f>INT($C$40)+3</f>
        <v>4</v>
      </c>
      <c r="D149" s="460"/>
      <c r="E149" s="518"/>
      <c r="F149" s="518"/>
      <c r="G149" s="460"/>
      <c r="H149" s="875"/>
      <c r="I149" s="875" t="s">
        <v>667</v>
      </c>
      <c r="J149" s="876">
        <f t="shared" si="62"/>
        <v>22</v>
      </c>
      <c r="K149" s="863">
        <v>0</v>
      </c>
      <c r="L149" s="863">
        <v>0</v>
      </c>
      <c r="M149" s="863">
        <v>0</v>
      </c>
      <c r="N149" s="863">
        <v>0</v>
      </c>
      <c r="O149" s="863">
        <v>0</v>
      </c>
      <c r="P149" s="863">
        <v>0</v>
      </c>
      <c r="Q149" s="863">
        <v>0</v>
      </c>
      <c r="R149" s="863">
        <v>0</v>
      </c>
      <c r="S149" s="863">
        <v>0</v>
      </c>
      <c r="T149" s="863">
        <v>0</v>
      </c>
      <c r="U149" s="863">
        <v>0</v>
      </c>
      <c r="V149" s="863">
        <v>0</v>
      </c>
      <c r="W149" s="863">
        <v>0</v>
      </c>
      <c r="X149" s="863">
        <v>0</v>
      </c>
      <c r="Y149" s="863">
        <v>0</v>
      </c>
      <c r="Z149" s="863">
        <v>0</v>
      </c>
      <c r="AA149" s="863">
        <v>0</v>
      </c>
      <c r="AB149" s="863">
        <v>0</v>
      </c>
      <c r="AC149" s="863">
        <v>0</v>
      </c>
      <c r="AD149" s="863">
        <v>0</v>
      </c>
      <c r="AE149" s="863">
        <v>0</v>
      </c>
      <c r="AF149" s="863">
        <v>0</v>
      </c>
      <c r="AG149" s="863">
        <v>0</v>
      </c>
      <c r="AH149" s="863">
        <v>0</v>
      </c>
      <c r="AI149" s="863">
        <v>0</v>
      </c>
      <c r="AJ149" s="863">
        <v>0</v>
      </c>
      <c r="AK149" s="863">
        <v>0</v>
      </c>
      <c r="AL149" s="863">
        <v>0</v>
      </c>
      <c r="AM149" s="863">
        <v>0</v>
      </c>
      <c r="AN149" s="863">
        <v>0</v>
      </c>
      <c r="AO149" s="863">
        <v>0</v>
      </c>
      <c r="AP149" s="863">
        <v>0</v>
      </c>
      <c r="AQ149" s="863">
        <v>0</v>
      </c>
      <c r="AR149" s="863">
        <v>0</v>
      </c>
      <c r="AS149" s="863">
        <v>0</v>
      </c>
      <c r="AT149" s="863">
        <v>0</v>
      </c>
      <c r="AU149" s="863">
        <v>0</v>
      </c>
      <c r="AV149" s="863">
        <v>0</v>
      </c>
      <c r="AW149" s="863">
        <v>0</v>
      </c>
      <c r="AX149" s="863">
        <v>0</v>
      </c>
      <c r="AY149" s="863">
        <v>0</v>
      </c>
      <c r="AZ149" s="863">
        <v>0</v>
      </c>
      <c r="BA149" s="863">
        <v>0</v>
      </c>
      <c r="BB149" s="863">
        <v>0</v>
      </c>
      <c r="BC149" s="863">
        <v>0</v>
      </c>
      <c r="BD149" s="863">
        <v>0</v>
      </c>
      <c r="BE149" s="863">
        <v>0</v>
      </c>
      <c r="BF149" s="863">
        <v>0</v>
      </c>
      <c r="BG149" s="863">
        <v>0</v>
      </c>
      <c r="BH149" s="863">
        <v>0</v>
      </c>
      <c r="BI149" s="863">
        <v>0</v>
      </c>
      <c r="BJ149" s="863">
        <v>0</v>
      </c>
      <c r="BK149" s="863">
        <v>0</v>
      </c>
      <c r="BL149" s="863">
        <v>0</v>
      </c>
      <c r="BM149" s="863">
        <v>0</v>
      </c>
      <c r="BN149" s="863">
        <v>0</v>
      </c>
      <c r="BO149" s="863">
        <v>0</v>
      </c>
      <c r="BP149" s="863">
        <v>0</v>
      </c>
      <c r="BQ149" s="863">
        <v>0</v>
      </c>
      <c r="BR149" s="863">
        <v>0</v>
      </c>
      <c r="BS149" s="863">
        <v>0</v>
      </c>
      <c r="BT149" s="863">
        <v>0</v>
      </c>
      <c r="BU149" s="863">
        <v>0</v>
      </c>
      <c r="BV149" s="863">
        <v>0</v>
      </c>
      <c r="BW149" s="863">
        <v>0</v>
      </c>
      <c r="BX149" s="863">
        <v>0</v>
      </c>
      <c r="BY149" s="863">
        <v>0</v>
      </c>
      <c r="BZ149" s="863">
        <v>0</v>
      </c>
      <c r="CA149" s="863">
        <v>0</v>
      </c>
      <c r="CB149" s="863">
        <v>0</v>
      </c>
      <c r="CC149" s="863">
        <v>0</v>
      </c>
      <c r="CD149" s="863">
        <v>0</v>
      </c>
      <c r="CE149" s="863">
        <v>0</v>
      </c>
      <c r="CF149" s="863">
        <v>0</v>
      </c>
      <c r="CG149" s="863">
        <v>0</v>
      </c>
      <c r="CH149" s="863">
        <v>0</v>
      </c>
      <c r="CI149" s="863">
        <v>0</v>
      </c>
      <c r="CJ149" s="863">
        <v>0</v>
      </c>
      <c r="CK149" s="863">
        <v>0</v>
      </c>
      <c r="CL149" s="863">
        <v>0</v>
      </c>
      <c r="CM149" s="863">
        <v>0</v>
      </c>
      <c r="CN149" s="863">
        <v>0</v>
      </c>
      <c r="CO149" s="863">
        <v>0</v>
      </c>
      <c r="CP149" s="863">
        <v>0</v>
      </c>
      <c r="CQ149" s="863">
        <v>0</v>
      </c>
      <c r="CR149" s="863">
        <v>0</v>
      </c>
      <c r="CS149" s="863">
        <v>0</v>
      </c>
      <c r="CT149" s="863">
        <v>0</v>
      </c>
      <c r="CU149" s="863">
        <v>0</v>
      </c>
      <c r="CV149" s="863">
        <v>0</v>
      </c>
      <c r="CW149" s="863">
        <v>0</v>
      </c>
      <c r="CX149" s="863">
        <v>0</v>
      </c>
      <c r="CY149" s="863">
        <v>0</v>
      </c>
      <c r="CZ149" s="863">
        <v>0</v>
      </c>
      <c r="DA149" s="863">
        <v>0</v>
      </c>
      <c r="DB149" s="863">
        <v>0</v>
      </c>
      <c r="DC149" s="863">
        <v>0</v>
      </c>
      <c r="DD149" s="863">
        <v>0</v>
      </c>
      <c r="DE149" s="863">
        <v>0</v>
      </c>
      <c r="DF149" s="863">
        <v>0</v>
      </c>
      <c r="DG149" s="863">
        <v>0</v>
      </c>
      <c r="DH149" s="863">
        <v>0</v>
      </c>
      <c r="DI149" s="863">
        <v>0</v>
      </c>
      <c r="DJ149" s="863">
        <v>0</v>
      </c>
      <c r="DK149" s="863">
        <v>0</v>
      </c>
      <c r="DL149" s="863">
        <v>0</v>
      </c>
      <c r="DM149" s="863">
        <v>0</v>
      </c>
      <c r="DN149" s="863">
        <v>0</v>
      </c>
      <c r="DO149" s="863">
        <v>0</v>
      </c>
      <c r="DP149" s="863">
        <v>0</v>
      </c>
      <c r="DQ149" s="863">
        <v>0</v>
      </c>
      <c r="DR149" s="863">
        <v>0</v>
      </c>
      <c r="DS149" s="863">
        <v>0</v>
      </c>
      <c r="DT149" s="863">
        <v>0</v>
      </c>
      <c r="DU149" s="863">
        <v>0</v>
      </c>
      <c r="DV149" s="863">
        <v>0</v>
      </c>
      <c r="DW149" s="863">
        <v>0</v>
      </c>
      <c r="DX149" s="863">
        <v>0</v>
      </c>
      <c r="DY149" s="863">
        <v>0</v>
      </c>
      <c r="DZ149" s="863">
        <v>0</v>
      </c>
      <c r="EA149" s="863">
        <v>0</v>
      </c>
      <c r="EB149" s="863">
        <v>0</v>
      </c>
      <c r="EC149" s="863">
        <v>0</v>
      </c>
      <c r="ED149" s="863">
        <v>0</v>
      </c>
      <c r="EE149" s="863">
        <v>0</v>
      </c>
      <c r="EF149" s="863">
        <v>0</v>
      </c>
      <c r="EG149" s="863">
        <v>0</v>
      </c>
      <c r="EH149" s="863">
        <v>0</v>
      </c>
      <c r="EI149" s="863">
        <v>0</v>
      </c>
      <c r="EJ149" s="863">
        <v>0</v>
      </c>
      <c r="EK149" s="863">
        <v>0</v>
      </c>
      <c r="EL149" s="863">
        <v>0</v>
      </c>
      <c r="EM149" s="863">
        <v>0</v>
      </c>
      <c r="EN149" s="863">
        <v>0</v>
      </c>
      <c r="EO149" s="863">
        <v>0</v>
      </c>
      <c r="EP149" s="863">
        <v>0</v>
      </c>
      <c r="EQ149" s="863">
        <v>0</v>
      </c>
      <c r="ER149" s="863">
        <v>0</v>
      </c>
      <c r="ES149" s="863">
        <v>0</v>
      </c>
      <c r="ET149" s="863">
        <v>0</v>
      </c>
      <c r="EU149" s="863">
        <v>0</v>
      </c>
      <c r="EV149" s="863">
        <v>0</v>
      </c>
      <c r="EW149" s="863">
        <v>0</v>
      </c>
      <c r="EX149" s="863">
        <v>0</v>
      </c>
      <c r="EY149" s="863">
        <v>0</v>
      </c>
      <c r="EZ149" s="863">
        <v>0</v>
      </c>
      <c r="FA149" s="863">
        <v>0</v>
      </c>
      <c r="FB149" s="863">
        <v>0</v>
      </c>
      <c r="FC149" s="863">
        <v>0</v>
      </c>
      <c r="FD149" s="863">
        <v>0</v>
      </c>
      <c r="FE149" s="863">
        <v>0</v>
      </c>
      <c r="FF149" s="863">
        <v>0</v>
      </c>
      <c r="FG149" s="863">
        <v>0</v>
      </c>
      <c r="FH149" s="863">
        <v>0</v>
      </c>
      <c r="FI149" s="863">
        <v>0</v>
      </c>
      <c r="FJ149" s="863">
        <v>0</v>
      </c>
      <c r="FK149" s="863">
        <v>0</v>
      </c>
      <c r="FL149" s="863">
        <v>0</v>
      </c>
      <c r="FM149" s="863">
        <v>0</v>
      </c>
      <c r="FN149" s="863">
        <v>0</v>
      </c>
      <c r="FO149" s="863">
        <v>0</v>
      </c>
      <c r="FP149" s="863">
        <v>0</v>
      </c>
      <c r="FQ149" s="863">
        <v>0</v>
      </c>
      <c r="FR149" s="863">
        <v>0</v>
      </c>
      <c r="FS149" s="863">
        <v>0</v>
      </c>
      <c r="FT149" s="863">
        <v>0</v>
      </c>
      <c r="FU149" s="863">
        <v>0</v>
      </c>
      <c r="FV149" s="863">
        <v>0</v>
      </c>
      <c r="FW149" s="863">
        <v>0</v>
      </c>
      <c r="FX149" s="863">
        <v>0</v>
      </c>
      <c r="FY149" s="863">
        <v>0</v>
      </c>
      <c r="FZ149" s="863">
        <v>0</v>
      </c>
      <c r="GA149" s="863">
        <v>0</v>
      </c>
      <c r="GB149" s="863">
        <v>0</v>
      </c>
      <c r="GC149" s="863">
        <v>0</v>
      </c>
      <c r="GD149" s="863">
        <v>0</v>
      </c>
      <c r="GE149" s="863">
        <v>0</v>
      </c>
      <c r="GF149" s="863">
        <v>0</v>
      </c>
      <c r="GG149" s="863">
        <v>0</v>
      </c>
      <c r="GH149" s="863">
        <v>0</v>
      </c>
      <c r="GI149" s="863">
        <v>0</v>
      </c>
      <c r="GJ149" s="863">
        <v>0</v>
      </c>
      <c r="GK149" s="863">
        <v>0</v>
      </c>
      <c r="GL149" s="863">
        <v>0</v>
      </c>
      <c r="GM149" s="863">
        <v>0</v>
      </c>
      <c r="GN149" s="863">
        <v>0</v>
      </c>
      <c r="GO149" s="863">
        <v>0</v>
      </c>
      <c r="GP149" s="863">
        <v>0</v>
      </c>
      <c r="GQ149" s="863">
        <v>0</v>
      </c>
      <c r="GR149" s="863">
        <v>0</v>
      </c>
      <c r="GS149" s="863">
        <v>0</v>
      </c>
      <c r="GT149" s="863">
        <v>0</v>
      </c>
      <c r="GU149" s="863">
        <v>0</v>
      </c>
      <c r="GV149" s="863">
        <v>0</v>
      </c>
      <c r="GW149" s="863">
        <v>0</v>
      </c>
      <c r="GX149" s="863">
        <v>0</v>
      </c>
      <c r="GY149" s="863">
        <v>0</v>
      </c>
      <c r="GZ149" s="863">
        <v>0</v>
      </c>
      <c r="HA149" s="863">
        <v>0</v>
      </c>
      <c r="HB149" s="863">
        <v>0</v>
      </c>
      <c r="HC149" s="863">
        <v>0</v>
      </c>
      <c r="HD149" s="863">
        <v>0</v>
      </c>
      <c r="HE149" s="863">
        <v>0</v>
      </c>
      <c r="HF149" s="863">
        <v>0</v>
      </c>
      <c r="HG149" s="863">
        <v>0</v>
      </c>
      <c r="HH149" s="863">
        <v>0</v>
      </c>
      <c r="HI149" s="863">
        <v>0</v>
      </c>
      <c r="HJ149" s="863">
        <v>0</v>
      </c>
      <c r="HK149" s="863">
        <v>0</v>
      </c>
      <c r="HL149" s="863">
        <v>0</v>
      </c>
      <c r="HM149" s="863">
        <v>0</v>
      </c>
      <c r="HN149" s="863">
        <v>0</v>
      </c>
      <c r="HO149" s="863">
        <v>0</v>
      </c>
      <c r="HP149" s="863">
        <v>0</v>
      </c>
      <c r="HQ149" s="863">
        <v>0</v>
      </c>
      <c r="HR149" s="863">
        <v>0</v>
      </c>
      <c r="HS149" s="863">
        <v>0</v>
      </c>
      <c r="HT149" s="863">
        <v>0</v>
      </c>
      <c r="HU149" s="863">
        <v>0</v>
      </c>
      <c r="HV149" s="863">
        <v>0</v>
      </c>
      <c r="HW149" s="863">
        <v>0</v>
      </c>
      <c r="HX149" s="863">
        <v>0</v>
      </c>
      <c r="HY149" s="863">
        <v>0</v>
      </c>
      <c r="HZ149" s="863">
        <v>0</v>
      </c>
      <c r="IA149" s="863">
        <v>0</v>
      </c>
      <c r="IB149" s="863">
        <v>0</v>
      </c>
      <c r="IC149" s="863">
        <v>0</v>
      </c>
      <c r="ID149" s="863">
        <v>0</v>
      </c>
      <c r="IE149" s="863">
        <v>0</v>
      </c>
      <c r="IF149" s="863">
        <v>0</v>
      </c>
      <c r="IG149" s="863">
        <v>0</v>
      </c>
      <c r="IH149" s="863">
        <v>0</v>
      </c>
      <c r="II149" s="863">
        <v>0</v>
      </c>
      <c r="IJ149" s="863">
        <v>0</v>
      </c>
      <c r="IK149" s="863">
        <v>0</v>
      </c>
      <c r="IL149" s="863">
        <v>0</v>
      </c>
      <c r="IM149" s="863">
        <v>0</v>
      </c>
      <c r="IN149" s="863">
        <v>0</v>
      </c>
      <c r="IO149" s="863">
        <v>0</v>
      </c>
      <c r="IP149" s="863">
        <v>0</v>
      </c>
      <c r="IQ149" s="863">
        <v>0</v>
      </c>
      <c r="IR149" s="863">
        <v>0</v>
      </c>
      <c r="IS149" s="863">
        <v>0</v>
      </c>
      <c r="IT149" s="863">
        <v>0</v>
      </c>
      <c r="IU149" s="863">
        <v>0</v>
      </c>
      <c r="IV149" s="863">
        <v>0</v>
      </c>
      <c r="IW149" s="863">
        <v>0</v>
      </c>
      <c r="IX149" s="863">
        <v>0</v>
      </c>
      <c r="IY149" s="863">
        <v>0</v>
      </c>
      <c r="IZ149" s="863">
        <v>0</v>
      </c>
      <c r="JA149" s="863">
        <v>0</v>
      </c>
      <c r="JB149" s="863">
        <v>0</v>
      </c>
      <c r="JC149" s="863">
        <v>0</v>
      </c>
      <c r="JD149" s="863">
        <v>0</v>
      </c>
      <c r="JE149" s="863">
        <v>0</v>
      </c>
      <c r="JF149" s="863">
        <v>0</v>
      </c>
      <c r="JG149" s="863">
        <v>0</v>
      </c>
      <c r="JH149" s="863">
        <v>0</v>
      </c>
      <c r="JI149" s="863">
        <v>0</v>
      </c>
      <c r="JJ149" s="863">
        <v>0</v>
      </c>
      <c r="JK149" s="863">
        <v>0</v>
      </c>
      <c r="JL149" s="863">
        <v>0</v>
      </c>
      <c r="JM149" s="863">
        <v>0</v>
      </c>
      <c r="JN149" s="863">
        <v>0</v>
      </c>
      <c r="JO149" s="863">
        <v>0</v>
      </c>
      <c r="JP149" s="863">
        <v>0</v>
      </c>
      <c r="JQ149" s="863">
        <v>0</v>
      </c>
      <c r="JR149" s="863">
        <v>0</v>
      </c>
      <c r="JS149" s="863">
        <v>0</v>
      </c>
      <c r="JT149" s="863">
        <v>0</v>
      </c>
      <c r="JU149" s="863">
        <v>0</v>
      </c>
      <c r="JV149" s="863">
        <v>0</v>
      </c>
      <c r="JW149" s="863">
        <v>0</v>
      </c>
      <c r="JX149" s="863">
        <v>0</v>
      </c>
      <c r="JY149" s="863">
        <v>0</v>
      </c>
      <c r="JZ149" s="863">
        <v>0</v>
      </c>
      <c r="KA149" s="863">
        <v>0</v>
      </c>
      <c r="KB149" s="863">
        <v>0</v>
      </c>
      <c r="KC149" s="863">
        <v>0</v>
      </c>
      <c r="KD149" s="863">
        <v>0</v>
      </c>
      <c r="KE149" s="863">
        <v>0</v>
      </c>
      <c r="KF149" s="863">
        <v>0</v>
      </c>
      <c r="KG149" s="863">
        <v>0</v>
      </c>
      <c r="KH149" s="863">
        <v>0</v>
      </c>
      <c r="KI149" s="863">
        <v>0</v>
      </c>
      <c r="KJ149" s="863">
        <v>0</v>
      </c>
      <c r="KK149" s="863">
        <v>0</v>
      </c>
      <c r="KL149" s="863">
        <v>0</v>
      </c>
      <c r="KM149" s="863">
        <v>0</v>
      </c>
      <c r="KN149" s="863">
        <v>0</v>
      </c>
      <c r="KO149" s="863">
        <v>0</v>
      </c>
      <c r="KP149" s="863">
        <v>0</v>
      </c>
      <c r="KQ149" s="863">
        <v>0</v>
      </c>
      <c r="KR149" s="863">
        <v>0</v>
      </c>
      <c r="KS149" s="863">
        <v>0</v>
      </c>
      <c r="KT149" s="863">
        <v>0</v>
      </c>
      <c r="KU149" s="863">
        <v>0</v>
      </c>
      <c r="KV149" s="863">
        <v>0</v>
      </c>
      <c r="KW149" s="863">
        <v>0</v>
      </c>
      <c r="KX149" s="863">
        <v>0</v>
      </c>
      <c r="KY149" s="863">
        <v>0</v>
      </c>
      <c r="KZ149" s="863">
        <v>0</v>
      </c>
      <c r="LA149" s="863">
        <v>0</v>
      </c>
      <c r="LB149" s="863">
        <v>0</v>
      </c>
      <c r="LC149" s="863">
        <v>0</v>
      </c>
      <c r="LD149" s="863">
        <v>0</v>
      </c>
      <c r="LE149" s="863">
        <v>0</v>
      </c>
      <c r="LF149" s="863">
        <v>0</v>
      </c>
      <c r="LG149" s="863">
        <v>0</v>
      </c>
      <c r="LH149" s="863">
        <v>0</v>
      </c>
      <c r="LI149" s="863">
        <v>0</v>
      </c>
      <c r="LJ149" s="863">
        <v>0</v>
      </c>
      <c r="LK149" s="863">
        <v>0</v>
      </c>
      <c r="LL149" s="863">
        <v>0</v>
      </c>
      <c r="LM149" s="863">
        <v>0</v>
      </c>
      <c r="LN149" s="863">
        <v>0</v>
      </c>
      <c r="LO149" s="863">
        <v>0</v>
      </c>
      <c r="LP149" s="863">
        <v>0</v>
      </c>
      <c r="LQ149" s="863">
        <v>0</v>
      </c>
      <c r="LR149" s="863">
        <v>0</v>
      </c>
      <c r="LS149" s="863">
        <v>0</v>
      </c>
      <c r="LT149" s="863">
        <v>0</v>
      </c>
      <c r="LU149" s="863">
        <v>0</v>
      </c>
      <c r="LV149" s="863">
        <v>0</v>
      </c>
      <c r="LW149" s="863">
        <v>0</v>
      </c>
      <c r="LX149" s="863">
        <v>0</v>
      </c>
      <c r="LY149" s="863">
        <v>0</v>
      </c>
      <c r="LZ149" s="863">
        <v>0</v>
      </c>
      <c r="MA149" s="863">
        <v>0</v>
      </c>
      <c r="MB149" s="863">
        <v>0</v>
      </c>
      <c r="MC149" s="863">
        <v>0</v>
      </c>
      <c r="MD149" s="863">
        <v>0</v>
      </c>
      <c r="ME149" s="863">
        <v>0</v>
      </c>
      <c r="MF149" s="863">
        <v>0</v>
      </c>
      <c r="MG149" s="863">
        <v>0</v>
      </c>
      <c r="MH149" s="863">
        <v>0</v>
      </c>
      <c r="MI149" s="863">
        <v>0</v>
      </c>
      <c r="MJ149" s="863">
        <v>0</v>
      </c>
      <c r="MK149" s="863">
        <v>0</v>
      </c>
      <c r="ML149" s="863">
        <v>0</v>
      </c>
      <c r="MM149" s="863">
        <v>0</v>
      </c>
      <c r="MN149" s="863">
        <v>0</v>
      </c>
      <c r="MO149" s="863">
        <v>0</v>
      </c>
      <c r="MP149" s="863">
        <v>0</v>
      </c>
      <c r="MQ149" s="863">
        <v>0</v>
      </c>
      <c r="MR149" s="863">
        <v>0</v>
      </c>
      <c r="MS149" s="863">
        <v>0</v>
      </c>
      <c r="MT149" s="863">
        <v>0</v>
      </c>
      <c r="MU149" s="863">
        <v>0</v>
      </c>
      <c r="MV149" s="863">
        <v>0</v>
      </c>
      <c r="MW149" s="863">
        <v>0</v>
      </c>
      <c r="MX149" s="863">
        <v>0</v>
      </c>
      <c r="MY149" s="863">
        <v>0</v>
      </c>
      <c r="MZ149" s="863">
        <v>0</v>
      </c>
      <c r="NA149" s="863">
        <v>0</v>
      </c>
      <c r="NB149" s="863">
        <v>0</v>
      </c>
      <c r="NC149" s="863">
        <v>0</v>
      </c>
      <c r="ND149" s="863">
        <v>0</v>
      </c>
      <c r="NE149" s="863">
        <v>0</v>
      </c>
      <c r="NF149" s="863">
        <v>0</v>
      </c>
      <c r="NG149" s="863">
        <v>0</v>
      </c>
      <c r="NH149" s="863">
        <v>0</v>
      </c>
      <c r="NI149" s="863">
        <v>0</v>
      </c>
      <c r="NJ149" s="863">
        <v>0</v>
      </c>
      <c r="NK149" s="863">
        <v>0</v>
      </c>
      <c r="NL149" s="863">
        <v>0</v>
      </c>
      <c r="NM149" s="863">
        <v>0</v>
      </c>
      <c r="NN149" s="863">
        <v>0</v>
      </c>
      <c r="NO149" s="863">
        <v>0</v>
      </c>
      <c r="NP149" s="863">
        <v>0</v>
      </c>
      <c r="NQ149" s="863">
        <v>0</v>
      </c>
      <c r="NR149" s="863">
        <v>0</v>
      </c>
      <c r="NS149" s="863">
        <v>0</v>
      </c>
      <c r="NT149" s="863">
        <v>0</v>
      </c>
      <c r="NU149" s="863">
        <v>0</v>
      </c>
      <c r="NV149" s="863">
        <v>0</v>
      </c>
      <c r="NW149" s="863">
        <v>0</v>
      </c>
      <c r="NX149" s="863">
        <v>0</v>
      </c>
      <c r="NY149" s="863">
        <v>0</v>
      </c>
      <c r="NZ149" s="863">
        <v>0</v>
      </c>
      <c r="OA149" s="863">
        <v>0</v>
      </c>
      <c r="OB149" s="863">
        <v>0</v>
      </c>
      <c r="OC149" s="863">
        <v>0</v>
      </c>
      <c r="OD149" s="863">
        <v>0</v>
      </c>
      <c r="OE149" s="863">
        <v>0</v>
      </c>
      <c r="OF149" s="863">
        <v>0</v>
      </c>
      <c r="OG149" s="863">
        <v>0</v>
      </c>
      <c r="OH149" s="863">
        <v>0</v>
      </c>
      <c r="OI149" s="863">
        <v>0</v>
      </c>
      <c r="OJ149" s="863">
        <v>0</v>
      </c>
      <c r="OK149" s="863">
        <v>0</v>
      </c>
      <c r="OL149" s="863">
        <v>0</v>
      </c>
      <c r="OM149" s="863">
        <v>0</v>
      </c>
      <c r="ON149" s="863">
        <v>0</v>
      </c>
      <c r="OO149" s="863">
        <v>0</v>
      </c>
      <c r="OP149" s="863">
        <v>0</v>
      </c>
      <c r="OQ149" s="863">
        <v>0</v>
      </c>
      <c r="OR149" s="863">
        <v>0</v>
      </c>
      <c r="OS149" s="863">
        <v>0</v>
      </c>
      <c r="OT149" s="863">
        <v>0</v>
      </c>
      <c r="OU149" s="863">
        <v>0</v>
      </c>
      <c r="OV149" s="863">
        <v>0</v>
      </c>
      <c r="OW149" s="863">
        <v>0</v>
      </c>
      <c r="OX149" s="863">
        <v>0</v>
      </c>
      <c r="OY149" s="863">
        <v>0</v>
      </c>
      <c r="OZ149" s="863">
        <v>0</v>
      </c>
      <c r="PA149" s="863">
        <v>0</v>
      </c>
      <c r="PB149" s="863">
        <v>0</v>
      </c>
      <c r="PC149" s="863">
        <v>0</v>
      </c>
      <c r="PD149" s="863">
        <v>0</v>
      </c>
      <c r="PE149" s="863">
        <v>0</v>
      </c>
      <c r="PF149" s="863">
        <v>0</v>
      </c>
      <c r="PG149" s="863">
        <v>0</v>
      </c>
      <c r="PH149" s="863">
        <v>0</v>
      </c>
      <c r="PI149" s="863">
        <v>0</v>
      </c>
      <c r="PJ149" s="863">
        <v>0</v>
      </c>
      <c r="PK149" s="863">
        <v>0</v>
      </c>
      <c r="PL149" s="863">
        <v>0</v>
      </c>
      <c r="PM149" s="863">
        <v>0</v>
      </c>
      <c r="PN149" s="863">
        <v>0</v>
      </c>
      <c r="PO149" s="863">
        <v>0</v>
      </c>
      <c r="PP149" s="863">
        <v>0</v>
      </c>
      <c r="PQ149" s="863">
        <v>0</v>
      </c>
      <c r="PR149" s="863">
        <v>0</v>
      </c>
      <c r="PS149" s="863">
        <v>0</v>
      </c>
      <c r="PT149" s="863">
        <v>0</v>
      </c>
      <c r="PU149" s="863">
        <v>0</v>
      </c>
      <c r="PV149" s="863">
        <v>0</v>
      </c>
      <c r="PW149" s="863">
        <v>0</v>
      </c>
      <c r="PX149" s="863">
        <v>0</v>
      </c>
      <c r="PY149" s="863">
        <v>0</v>
      </c>
      <c r="PZ149" s="863">
        <v>0</v>
      </c>
      <c r="QA149" s="863">
        <v>0</v>
      </c>
      <c r="QB149" s="863">
        <v>0</v>
      </c>
      <c r="QC149" s="863">
        <v>0</v>
      </c>
      <c r="QD149" s="863">
        <v>0</v>
      </c>
      <c r="QE149" s="863">
        <v>0</v>
      </c>
      <c r="QF149" s="863">
        <v>0</v>
      </c>
      <c r="QG149" s="863">
        <v>0</v>
      </c>
      <c r="QH149" s="863">
        <v>0</v>
      </c>
      <c r="QI149" s="863">
        <v>0</v>
      </c>
      <c r="QJ149" s="863">
        <v>0</v>
      </c>
      <c r="QK149" s="863">
        <v>0</v>
      </c>
      <c r="QL149" s="863">
        <v>0</v>
      </c>
      <c r="QM149" s="863">
        <v>0</v>
      </c>
      <c r="QN149" s="863">
        <v>0</v>
      </c>
      <c r="QO149" s="863">
        <v>0</v>
      </c>
      <c r="QP149" s="863">
        <v>0</v>
      </c>
      <c r="QQ149" s="863">
        <v>0</v>
      </c>
      <c r="QR149" s="863">
        <v>0</v>
      </c>
      <c r="QS149" s="863">
        <v>0</v>
      </c>
      <c r="QT149" s="863">
        <v>0</v>
      </c>
      <c r="QU149" s="863">
        <v>0</v>
      </c>
      <c r="QV149" s="863">
        <v>0</v>
      </c>
      <c r="QW149" s="863">
        <v>0</v>
      </c>
      <c r="QX149" s="863">
        <v>0</v>
      </c>
      <c r="QY149" s="863">
        <v>0</v>
      </c>
      <c r="QZ149" s="863">
        <v>0</v>
      </c>
      <c r="RA149" s="863">
        <v>0</v>
      </c>
      <c r="RB149" s="863">
        <v>0</v>
      </c>
      <c r="RC149" s="863">
        <v>0</v>
      </c>
      <c r="RD149" s="863">
        <v>0</v>
      </c>
      <c r="RE149" s="863">
        <v>0</v>
      </c>
      <c r="RF149" s="863">
        <v>0</v>
      </c>
      <c r="RG149" s="863">
        <v>0</v>
      </c>
      <c r="RH149" s="863">
        <v>0</v>
      </c>
      <c r="RI149" s="863">
        <v>0</v>
      </c>
      <c r="RJ149" s="863">
        <v>0</v>
      </c>
      <c r="RK149" s="863">
        <v>0</v>
      </c>
      <c r="RL149" s="863">
        <v>0</v>
      </c>
      <c r="RM149" s="863">
        <v>0</v>
      </c>
      <c r="RN149" s="863">
        <v>0</v>
      </c>
      <c r="RO149" s="863">
        <v>0</v>
      </c>
      <c r="RP149" s="863">
        <v>0</v>
      </c>
      <c r="RQ149" s="863">
        <v>0</v>
      </c>
      <c r="RR149" s="863">
        <v>0</v>
      </c>
      <c r="RS149" s="863">
        <v>0</v>
      </c>
      <c r="RT149" s="863">
        <v>0</v>
      </c>
      <c r="RU149" s="863">
        <v>0</v>
      </c>
      <c r="RV149" s="863">
        <v>0</v>
      </c>
      <c r="RW149" s="863">
        <v>0</v>
      </c>
      <c r="RX149" s="863">
        <v>0</v>
      </c>
      <c r="RY149" s="863">
        <v>0</v>
      </c>
      <c r="RZ149" s="863">
        <v>0</v>
      </c>
      <c r="SA149" s="863">
        <v>0</v>
      </c>
      <c r="SB149" s="863">
        <v>0</v>
      </c>
      <c r="SC149" s="863">
        <v>0</v>
      </c>
      <c r="SD149" s="863">
        <v>0</v>
      </c>
      <c r="SE149" s="863">
        <v>0</v>
      </c>
      <c r="SF149" s="863">
        <v>0</v>
      </c>
      <c r="SG149" s="863">
        <v>0</v>
      </c>
      <c r="SH149" s="863">
        <v>0</v>
      </c>
      <c r="SI149" s="863">
        <v>0</v>
      </c>
      <c r="SJ149" s="460">
        <f t="shared" si="64"/>
        <v>0</v>
      </c>
      <c r="SK149" s="441"/>
      <c r="SL149" s="429"/>
      <c r="SM149" s="429"/>
      <c r="SN149" s="429"/>
    </row>
    <row r="150" spans="1:508" outlineLevel="2" collapsed="1" x14ac:dyDescent="0.3">
      <c r="A150" s="429"/>
      <c r="B150" s="438"/>
      <c r="C150" s="647">
        <f>INT($C$40)+2</f>
        <v>3</v>
      </c>
      <c r="D150" s="460"/>
      <c r="E150" s="518"/>
      <c r="F150" s="518"/>
      <c r="G150" s="460"/>
      <c r="H150" s="871"/>
      <c r="I150" s="871" t="s">
        <v>695</v>
      </c>
      <c r="J150" s="872">
        <f t="shared" si="62"/>
        <v>23</v>
      </c>
      <c r="K150" s="860">
        <v>0</v>
      </c>
      <c r="L150" s="860">
        <v>0</v>
      </c>
      <c r="M150" s="860">
        <v>0</v>
      </c>
      <c r="N150" s="860">
        <v>0</v>
      </c>
      <c r="O150" s="860">
        <v>0</v>
      </c>
      <c r="P150" s="860">
        <v>0</v>
      </c>
      <c r="Q150" s="860">
        <v>0</v>
      </c>
      <c r="R150" s="860">
        <v>0</v>
      </c>
      <c r="S150" s="860">
        <v>0</v>
      </c>
      <c r="T150" s="860">
        <v>0</v>
      </c>
      <c r="U150" s="860">
        <v>0</v>
      </c>
      <c r="V150" s="860">
        <v>0</v>
      </c>
      <c r="W150" s="860">
        <v>0</v>
      </c>
      <c r="X150" s="860">
        <v>0</v>
      </c>
      <c r="Y150" s="860">
        <v>0</v>
      </c>
      <c r="Z150" s="860">
        <v>0</v>
      </c>
      <c r="AA150" s="860">
        <v>0</v>
      </c>
      <c r="AB150" s="860">
        <v>0</v>
      </c>
      <c r="AC150" s="860">
        <v>0</v>
      </c>
      <c r="AD150" s="860">
        <v>0</v>
      </c>
      <c r="AE150" s="860">
        <v>0</v>
      </c>
      <c r="AF150" s="860">
        <v>0</v>
      </c>
      <c r="AG150" s="860">
        <v>0</v>
      </c>
      <c r="AH150" s="860">
        <v>0</v>
      </c>
      <c r="AI150" s="860">
        <v>0</v>
      </c>
      <c r="AJ150" s="860">
        <v>0</v>
      </c>
      <c r="AK150" s="860">
        <v>0</v>
      </c>
      <c r="AL150" s="860">
        <v>0</v>
      </c>
      <c r="AM150" s="860">
        <v>0</v>
      </c>
      <c r="AN150" s="860">
        <v>0</v>
      </c>
      <c r="AO150" s="860">
        <v>0</v>
      </c>
      <c r="AP150" s="860">
        <v>0</v>
      </c>
      <c r="AQ150" s="860">
        <v>0</v>
      </c>
      <c r="AR150" s="860">
        <v>0</v>
      </c>
      <c r="AS150" s="860">
        <v>0</v>
      </c>
      <c r="AT150" s="860">
        <v>0</v>
      </c>
      <c r="AU150" s="860">
        <v>0</v>
      </c>
      <c r="AV150" s="860">
        <v>0</v>
      </c>
      <c r="AW150" s="860">
        <v>0</v>
      </c>
      <c r="AX150" s="860">
        <v>0</v>
      </c>
      <c r="AY150" s="860">
        <v>0</v>
      </c>
      <c r="AZ150" s="860">
        <v>0</v>
      </c>
      <c r="BA150" s="860">
        <v>0</v>
      </c>
      <c r="BB150" s="860">
        <v>0</v>
      </c>
      <c r="BC150" s="860">
        <v>0</v>
      </c>
      <c r="BD150" s="860">
        <v>0</v>
      </c>
      <c r="BE150" s="860">
        <v>0</v>
      </c>
      <c r="BF150" s="860">
        <v>0</v>
      </c>
      <c r="BG150" s="860">
        <v>0</v>
      </c>
      <c r="BH150" s="860">
        <v>0</v>
      </c>
      <c r="BI150" s="860">
        <v>0</v>
      </c>
      <c r="BJ150" s="860">
        <v>0</v>
      </c>
      <c r="BK150" s="860">
        <v>0</v>
      </c>
      <c r="BL150" s="860">
        <v>0</v>
      </c>
      <c r="BM150" s="860">
        <v>0</v>
      </c>
      <c r="BN150" s="860">
        <v>0</v>
      </c>
      <c r="BO150" s="860">
        <v>0</v>
      </c>
      <c r="BP150" s="860">
        <v>0</v>
      </c>
      <c r="BQ150" s="860">
        <v>0</v>
      </c>
      <c r="BR150" s="860">
        <v>0</v>
      </c>
      <c r="BS150" s="860">
        <v>0</v>
      </c>
      <c r="BT150" s="860">
        <v>0</v>
      </c>
      <c r="BU150" s="860">
        <v>0</v>
      </c>
      <c r="BV150" s="860">
        <v>0</v>
      </c>
      <c r="BW150" s="860">
        <v>0</v>
      </c>
      <c r="BX150" s="860">
        <v>0</v>
      </c>
      <c r="BY150" s="860">
        <v>0</v>
      </c>
      <c r="BZ150" s="860">
        <v>0</v>
      </c>
      <c r="CA150" s="860">
        <v>0</v>
      </c>
      <c r="CB150" s="860">
        <v>0</v>
      </c>
      <c r="CC150" s="860">
        <v>0</v>
      </c>
      <c r="CD150" s="860">
        <v>0</v>
      </c>
      <c r="CE150" s="860">
        <v>0</v>
      </c>
      <c r="CF150" s="860">
        <v>0</v>
      </c>
      <c r="CG150" s="860">
        <v>0</v>
      </c>
      <c r="CH150" s="860">
        <v>0</v>
      </c>
      <c r="CI150" s="860">
        <v>0</v>
      </c>
      <c r="CJ150" s="860">
        <v>0</v>
      </c>
      <c r="CK150" s="860">
        <v>0</v>
      </c>
      <c r="CL150" s="860">
        <v>0</v>
      </c>
      <c r="CM150" s="860">
        <v>0</v>
      </c>
      <c r="CN150" s="860">
        <v>0</v>
      </c>
      <c r="CO150" s="860">
        <v>0</v>
      </c>
      <c r="CP150" s="860">
        <v>0</v>
      </c>
      <c r="CQ150" s="860">
        <v>0</v>
      </c>
      <c r="CR150" s="860">
        <v>0</v>
      </c>
      <c r="CS150" s="860">
        <v>0</v>
      </c>
      <c r="CT150" s="860">
        <v>0</v>
      </c>
      <c r="CU150" s="860">
        <v>0</v>
      </c>
      <c r="CV150" s="860">
        <v>0</v>
      </c>
      <c r="CW150" s="860">
        <v>0</v>
      </c>
      <c r="CX150" s="860">
        <v>0</v>
      </c>
      <c r="CY150" s="860">
        <v>0</v>
      </c>
      <c r="CZ150" s="860">
        <v>0</v>
      </c>
      <c r="DA150" s="860">
        <v>0</v>
      </c>
      <c r="DB150" s="860">
        <v>0</v>
      </c>
      <c r="DC150" s="860">
        <v>0</v>
      </c>
      <c r="DD150" s="860">
        <v>0</v>
      </c>
      <c r="DE150" s="860">
        <v>0</v>
      </c>
      <c r="DF150" s="860">
        <v>0</v>
      </c>
      <c r="DG150" s="860">
        <v>0</v>
      </c>
      <c r="DH150" s="860">
        <v>0</v>
      </c>
      <c r="DI150" s="860">
        <v>0</v>
      </c>
      <c r="DJ150" s="860">
        <v>0</v>
      </c>
      <c r="DK150" s="860">
        <v>0</v>
      </c>
      <c r="DL150" s="860">
        <v>0</v>
      </c>
      <c r="DM150" s="860">
        <v>0</v>
      </c>
      <c r="DN150" s="860">
        <v>0</v>
      </c>
      <c r="DO150" s="860">
        <v>0</v>
      </c>
      <c r="DP150" s="860">
        <v>0</v>
      </c>
      <c r="DQ150" s="860">
        <v>0</v>
      </c>
      <c r="DR150" s="860">
        <v>0</v>
      </c>
      <c r="DS150" s="860">
        <v>0</v>
      </c>
      <c r="DT150" s="860">
        <v>0</v>
      </c>
      <c r="DU150" s="860">
        <v>0</v>
      </c>
      <c r="DV150" s="860">
        <v>0</v>
      </c>
      <c r="DW150" s="860">
        <v>0</v>
      </c>
      <c r="DX150" s="860">
        <v>0</v>
      </c>
      <c r="DY150" s="860">
        <v>0</v>
      </c>
      <c r="DZ150" s="860">
        <v>0</v>
      </c>
      <c r="EA150" s="860">
        <v>0</v>
      </c>
      <c r="EB150" s="860">
        <v>0</v>
      </c>
      <c r="EC150" s="860">
        <v>0</v>
      </c>
      <c r="ED150" s="860">
        <v>0</v>
      </c>
      <c r="EE150" s="860">
        <v>0</v>
      </c>
      <c r="EF150" s="860">
        <v>0</v>
      </c>
      <c r="EG150" s="860">
        <v>0</v>
      </c>
      <c r="EH150" s="860">
        <v>0</v>
      </c>
      <c r="EI150" s="860">
        <v>0</v>
      </c>
      <c r="EJ150" s="860">
        <v>0</v>
      </c>
      <c r="EK150" s="860">
        <v>0</v>
      </c>
      <c r="EL150" s="860">
        <v>0</v>
      </c>
      <c r="EM150" s="860">
        <v>0</v>
      </c>
      <c r="EN150" s="860">
        <v>0</v>
      </c>
      <c r="EO150" s="860">
        <v>0</v>
      </c>
      <c r="EP150" s="860">
        <v>0</v>
      </c>
      <c r="EQ150" s="860">
        <v>0</v>
      </c>
      <c r="ER150" s="860">
        <v>0</v>
      </c>
      <c r="ES150" s="860">
        <v>0</v>
      </c>
      <c r="ET150" s="860">
        <v>0</v>
      </c>
      <c r="EU150" s="860">
        <v>0</v>
      </c>
      <c r="EV150" s="860">
        <v>0</v>
      </c>
      <c r="EW150" s="860">
        <v>0</v>
      </c>
      <c r="EX150" s="860">
        <v>0</v>
      </c>
      <c r="EY150" s="860">
        <v>0</v>
      </c>
      <c r="EZ150" s="860">
        <v>0</v>
      </c>
      <c r="FA150" s="860">
        <v>0</v>
      </c>
      <c r="FB150" s="860">
        <v>0</v>
      </c>
      <c r="FC150" s="860">
        <v>0</v>
      </c>
      <c r="FD150" s="860">
        <v>0</v>
      </c>
      <c r="FE150" s="860">
        <v>0</v>
      </c>
      <c r="FF150" s="860">
        <v>0</v>
      </c>
      <c r="FG150" s="860">
        <v>0</v>
      </c>
      <c r="FH150" s="860">
        <v>0</v>
      </c>
      <c r="FI150" s="860">
        <v>0</v>
      </c>
      <c r="FJ150" s="860">
        <v>0</v>
      </c>
      <c r="FK150" s="860">
        <v>0</v>
      </c>
      <c r="FL150" s="860">
        <v>0</v>
      </c>
      <c r="FM150" s="860">
        <v>0</v>
      </c>
      <c r="FN150" s="860">
        <v>0</v>
      </c>
      <c r="FO150" s="860">
        <v>0</v>
      </c>
      <c r="FP150" s="860">
        <v>0</v>
      </c>
      <c r="FQ150" s="860">
        <v>0</v>
      </c>
      <c r="FR150" s="860">
        <v>0</v>
      </c>
      <c r="FS150" s="860">
        <v>0</v>
      </c>
      <c r="FT150" s="860">
        <v>0</v>
      </c>
      <c r="FU150" s="860">
        <v>0</v>
      </c>
      <c r="FV150" s="860">
        <v>0</v>
      </c>
      <c r="FW150" s="860">
        <v>0</v>
      </c>
      <c r="FX150" s="860">
        <v>0</v>
      </c>
      <c r="FY150" s="860">
        <v>0</v>
      </c>
      <c r="FZ150" s="860">
        <v>0</v>
      </c>
      <c r="GA150" s="860">
        <v>0</v>
      </c>
      <c r="GB150" s="860">
        <v>0</v>
      </c>
      <c r="GC150" s="860">
        <v>0</v>
      </c>
      <c r="GD150" s="860">
        <v>0</v>
      </c>
      <c r="GE150" s="860">
        <v>0</v>
      </c>
      <c r="GF150" s="860">
        <v>0</v>
      </c>
      <c r="GG150" s="860">
        <v>0</v>
      </c>
      <c r="GH150" s="860">
        <v>0</v>
      </c>
      <c r="GI150" s="860">
        <v>0</v>
      </c>
      <c r="GJ150" s="860">
        <v>0</v>
      </c>
      <c r="GK150" s="860">
        <v>0</v>
      </c>
      <c r="GL150" s="860">
        <v>0</v>
      </c>
      <c r="GM150" s="860">
        <v>0</v>
      </c>
      <c r="GN150" s="860">
        <v>0</v>
      </c>
      <c r="GO150" s="860">
        <v>0</v>
      </c>
      <c r="GP150" s="860">
        <v>0</v>
      </c>
      <c r="GQ150" s="860">
        <v>0</v>
      </c>
      <c r="GR150" s="860">
        <v>0</v>
      </c>
      <c r="GS150" s="860">
        <v>0</v>
      </c>
      <c r="GT150" s="860">
        <v>0</v>
      </c>
      <c r="GU150" s="860">
        <v>0</v>
      </c>
      <c r="GV150" s="860">
        <v>0</v>
      </c>
      <c r="GW150" s="860">
        <v>0</v>
      </c>
      <c r="GX150" s="860">
        <v>0</v>
      </c>
      <c r="GY150" s="860">
        <v>0</v>
      </c>
      <c r="GZ150" s="860">
        <v>0</v>
      </c>
      <c r="HA150" s="860">
        <v>0</v>
      </c>
      <c r="HB150" s="860">
        <v>0</v>
      </c>
      <c r="HC150" s="860">
        <v>0</v>
      </c>
      <c r="HD150" s="860">
        <v>0</v>
      </c>
      <c r="HE150" s="860">
        <v>0</v>
      </c>
      <c r="HF150" s="860">
        <v>0</v>
      </c>
      <c r="HG150" s="860">
        <v>0</v>
      </c>
      <c r="HH150" s="860">
        <v>0</v>
      </c>
      <c r="HI150" s="860">
        <v>0</v>
      </c>
      <c r="HJ150" s="860">
        <v>0</v>
      </c>
      <c r="HK150" s="860">
        <v>0</v>
      </c>
      <c r="HL150" s="860">
        <v>0</v>
      </c>
      <c r="HM150" s="860">
        <v>0</v>
      </c>
      <c r="HN150" s="860">
        <v>0</v>
      </c>
      <c r="HO150" s="860">
        <v>0</v>
      </c>
      <c r="HP150" s="860">
        <v>0</v>
      </c>
      <c r="HQ150" s="860">
        <v>0</v>
      </c>
      <c r="HR150" s="860">
        <v>0</v>
      </c>
      <c r="HS150" s="860">
        <v>0</v>
      </c>
      <c r="HT150" s="860">
        <v>0</v>
      </c>
      <c r="HU150" s="860">
        <v>0</v>
      </c>
      <c r="HV150" s="860">
        <v>0</v>
      </c>
      <c r="HW150" s="860">
        <v>0</v>
      </c>
      <c r="HX150" s="860">
        <v>0</v>
      </c>
      <c r="HY150" s="860">
        <v>0</v>
      </c>
      <c r="HZ150" s="860">
        <v>0</v>
      </c>
      <c r="IA150" s="860">
        <v>0</v>
      </c>
      <c r="IB150" s="860">
        <v>0</v>
      </c>
      <c r="IC150" s="860">
        <v>0</v>
      </c>
      <c r="ID150" s="860">
        <v>0</v>
      </c>
      <c r="IE150" s="860">
        <v>0</v>
      </c>
      <c r="IF150" s="860">
        <v>0</v>
      </c>
      <c r="IG150" s="860">
        <v>0</v>
      </c>
      <c r="IH150" s="860">
        <v>0</v>
      </c>
      <c r="II150" s="860">
        <v>0</v>
      </c>
      <c r="IJ150" s="860">
        <v>0</v>
      </c>
      <c r="IK150" s="860">
        <v>0</v>
      </c>
      <c r="IL150" s="860">
        <v>0</v>
      </c>
      <c r="IM150" s="860">
        <v>0</v>
      </c>
      <c r="IN150" s="860">
        <v>0</v>
      </c>
      <c r="IO150" s="860">
        <v>0</v>
      </c>
      <c r="IP150" s="860">
        <v>0</v>
      </c>
      <c r="IQ150" s="860">
        <v>0</v>
      </c>
      <c r="IR150" s="860">
        <v>0</v>
      </c>
      <c r="IS150" s="860">
        <v>0</v>
      </c>
      <c r="IT150" s="860">
        <v>0</v>
      </c>
      <c r="IU150" s="860">
        <v>0</v>
      </c>
      <c r="IV150" s="860">
        <v>0</v>
      </c>
      <c r="IW150" s="860">
        <v>0</v>
      </c>
      <c r="IX150" s="860">
        <v>0</v>
      </c>
      <c r="IY150" s="860">
        <v>0</v>
      </c>
      <c r="IZ150" s="860">
        <v>0</v>
      </c>
      <c r="JA150" s="860">
        <v>0</v>
      </c>
      <c r="JB150" s="860">
        <v>0</v>
      </c>
      <c r="JC150" s="860">
        <v>0</v>
      </c>
      <c r="JD150" s="860">
        <v>0</v>
      </c>
      <c r="JE150" s="860">
        <v>0</v>
      </c>
      <c r="JF150" s="860">
        <v>0</v>
      </c>
      <c r="JG150" s="860">
        <v>0</v>
      </c>
      <c r="JH150" s="860">
        <v>0</v>
      </c>
      <c r="JI150" s="860">
        <v>0</v>
      </c>
      <c r="JJ150" s="860">
        <v>0</v>
      </c>
      <c r="JK150" s="860">
        <v>0</v>
      </c>
      <c r="JL150" s="860">
        <v>0</v>
      </c>
      <c r="JM150" s="860">
        <v>0</v>
      </c>
      <c r="JN150" s="860">
        <v>0</v>
      </c>
      <c r="JO150" s="860">
        <v>0</v>
      </c>
      <c r="JP150" s="860">
        <v>0</v>
      </c>
      <c r="JQ150" s="860">
        <v>0</v>
      </c>
      <c r="JR150" s="860">
        <v>0</v>
      </c>
      <c r="JS150" s="860">
        <v>0</v>
      </c>
      <c r="JT150" s="860">
        <v>0</v>
      </c>
      <c r="JU150" s="860">
        <v>0</v>
      </c>
      <c r="JV150" s="860">
        <v>0</v>
      </c>
      <c r="JW150" s="860">
        <v>0</v>
      </c>
      <c r="JX150" s="860">
        <v>0</v>
      </c>
      <c r="JY150" s="860">
        <v>0</v>
      </c>
      <c r="JZ150" s="860">
        <v>0</v>
      </c>
      <c r="KA150" s="860">
        <v>0</v>
      </c>
      <c r="KB150" s="860">
        <v>0</v>
      </c>
      <c r="KC150" s="860">
        <v>0</v>
      </c>
      <c r="KD150" s="860">
        <v>0</v>
      </c>
      <c r="KE150" s="860">
        <v>0</v>
      </c>
      <c r="KF150" s="860">
        <v>0</v>
      </c>
      <c r="KG150" s="860">
        <v>0</v>
      </c>
      <c r="KH150" s="860">
        <v>0</v>
      </c>
      <c r="KI150" s="860">
        <v>0</v>
      </c>
      <c r="KJ150" s="860">
        <v>0</v>
      </c>
      <c r="KK150" s="860">
        <v>0</v>
      </c>
      <c r="KL150" s="860">
        <v>0</v>
      </c>
      <c r="KM150" s="860">
        <v>0</v>
      </c>
      <c r="KN150" s="860">
        <v>0</v>
      </c>
      <c r="KO150" s="860">
        <v>0</v>
      </c>
      <c r="KP150" s="860">
        <v>0</v>
      </c>
      <c r="KQ150" s="860">
        <v>0</v>
      </c>
      <c r="KR150" s="860">
        <v>0</v>
      </c>
      <c r="KS150" s="860">
        <v>0</v>
      </c>
      <c r="KT150" s="860">
        <v>0</v>
      </c>
      <c r="KU150" s="860">
        <v>0</v>
      </c>
      <c r="KV150" s="860">
        <v>0</v>
      </c>
      <c r="KW150" s="860">
        <v>0</v>
      </c>
      <c r="KX150" s="860">
        <v>0</v>
      </c>
      <c r="KY150" s="860">
        <v>0</v>
      </c>
      <c r="KZ150" s="860">
        <v>0</v>
      </c>
      <c r="LA150" s="860">
        <v>0</v>
      </c>
      <c r="LB150" s="860">
        <v>0</v>
      </c>
      <c r="LC150" s="860">
        <v>0</v>
      </c>
      <c r="LD150" s="860">
        <v>0</v>
      </c>
      <c r="LE150" s="860">
        <v>0</v>
      </c>
      <c r="LF150" s="860">
        <v>0</v>
      </c>
      <c r="LG150" s="860">
        <v>0</v>
      </c>
      <c r="LH150" s="860">
        <v>0</v>
      </c>
      <c r="LI150" s="860">
        <v>0</v>
      </c>
      <c r="LJ150" s="860">
        <v>0</v>
      </c>
      <c r="LK150" s="860">
        <v>0</v>
      </c>
      <c r="LL150" s="860">
        <v>0</v>
      </c>
      <c r="LM150" s="860">
        <v>0</v>
      </c>
      <c r="LN150" s="860">
        <v>0</v>
      </c>
      <c r="LO150" s="860">
        <v>0</v>
      </c>
      <c r="LP150" s="860">
        <v>0</v>
      </c>
      <c r="LQ150" s="860">
        <v>0</v>
      </c>
      <c r="LR150" s="860">
        <v>0</v>
      </c>
      <c r="LS150" s="860">
        <v>0</v>
      </c>
      <c r="LT150" s="860">
        <v>0</v>
      </c>
      <c r="LU150" s="860">
        <v>0</v>
      </c>
      <c r="LV150" s="860">
        <v>0</v>
      </c>
      <c r="LW150" s="860">
        <v>0</v>
      </c>
      <c r="LX150" s="860">
        <v>0</v>
      </c>
      <c r="LY150" s="860">
        <v>0</v>
      </c>
      <c r="LZ150" s="860">
        <v>0</v>
      </c>
      <c r="MA150" s="860">
        <v>0</v>
      </c>
      <c r="MB150" s="860">
        <v>0</v>
      </c>
      <c r="MC150" s="860">
        <v>0</v>
      </c>
      <c r="MD150" s="860">
        <v>0</v>
      </c>
      <c r="ME150" s="860">
        <v>0</v>
      </c>
      <c r="MF150" s="860">
        <v>0</v>
      </c>
      <c r="MG150" s="860">
        <v>0</v>
      </c>
      <c r="MH150" s="860">
        <v>0</v>
      </c>
      <c r="MI150" s="860">
        <v>0</v>
      </c>
      <c r="MJ150" s="860">
        <v>0</v>
      </c>
      <c r="MK150" s="860">
        <v>0</v>
      </c>
      <c r="ML150" s="860">
        <v>0</v>
      </c>
      <c r="MM150" s="860">
        <v>0</v>
      </c>
      <c r="MN150" s="860">
        <v>0</v>
      </c>
      <c r="MO150" s="860">
        <v>0</v>
      </c>
      <c r="MP150" s="860">
        <v>0</v>
      </c>
      <c r="MQ150" s="860">
        <v>0</v>
      </c>
      <c r="MR150" s="860">
        <v>0</v>
      </c>
      <c r="MS150" s="860">
        <v>0</v>
      </c>
      <c r="MT150" s="860">
        <v>0</v>
      </c>
      <c r="MU150" s="860">
        <v>0</v>
      </c>
      <c r="MV150" s="860">
        <v>0</v>
      </c>
      <c r="MW150" s="860">
        <v>0</v>
      </c>
      <c r="MX150" s="860">
        <v>0</v>
      </c>
      <c r="MY150" s="860">
        <v>0</v>
      </c>
      <c r="MZ150" s="860">
        <v>0</v>
      </c>
      <c r="NA150" s="860">
        <v>0</v>
      </c>
      <c r="NB150" s="860">
        <v>0</v>
      </c>
      <c r="NC150" s="860">
        <v>0</v>
      </c>
      <c r="ND150" s="860">
        <v>0</v>
      </c>
      <c r="NE150" s="860">
        <v>0</v>
      </c>
      <c r="NF150" s="860">
        <v>0</v>
      </c>
      <c r="NG150" s="860">
        <v>0</v>
      </c>
      <c r="NH150" s="860">
        <v>0</v>
      </c>
      <c r="NI150" s="860">
        <v>0</v>
      </c>
      <c r="NJ150" s="860">
        <v>0</v>
      </c>
      <c r="NK150" s="860">
        <v>0</v>
      </c>
      <c r="NL150" s="860">
        <v>0</v>
      </c>
      <c r="NM150" s="860">
        <v>0</v>
      </c>
      <c r="NN150" s="860">
        <v>0</v>
      </c>
      <c r="NO150" s="860">
        <v>0</v>
      </c>
      <c r="NP150" s="860">
        <v>0</v>
      </c>
      <c r="NQ150" s="860">
        <v>0</v>
      </c>
      <c r="NR150" s="860">
        <v>0</v>
      </c>
      <c r="NS150" s="860">
        <v>0</v>
      </c>
      <c r="NT150" s="860">
        <v>0</v>
      </c>
      <c r="NU150" s="860">
        <v>0</v>
      </c>
      <c r="NV150" s="860">
        <v>0</v>
      </c>
      <c r="NW150" s="860">
        <v>0</v>
      </c>
      <c r="NX150" s="860">
        <v>0</v>
      </c>
      <c r="NY150" s="860">
        <v>0</v>
      </c>
      <c r="NZ150" s="860">
        <v>0</v>
      </c>
      <c r="OA150" s="860">
        <v>0</v>
      </c>
      <c r="OB150" s="860">
        <v>0</v>
      </c>
      <c r="OC150" s="860">
        <v>0</v>
      </c>
      <c r="OD150" s="860">
        <v>0</v>
      </c>
      <c r="OE150" s="860">
        <v>0</v>
      </c>
      <c r="OF150" s="860">
        <v>0</v>
      </c>
      <c r="OG150" s="860">
        <v>0</v>
      </c>
      <c r="OH150" s="860">
        <v>0</v>
      </c>
      <c r="OI150" s="860">
        <v>0</v>
      </c>
      <c r="OJ150" s="860">
        <v>0</v>
      </c>
      <c r="OK150" s="860">
        <v>0</v>
      </c>
      <c r="OL150" s="860">
        <v>0</v>
      </c>
      <c r="OM150" s="860">
        <v>0</v>
      </c>
      <c r="ON150" s="860">
        <v>0</v>
      </c>
      <c r="OO150" s="860">
        <v>0</v>
      </c>
      <c r="OP150" s="860">
        <v>0</v>
      </c>
      <c r="OQ150" s="860">
        <v>0</v>
      </c>
      <c r="OR150" s="860">
        <v>0</v>
      </c>
      <c r="OS150" s="860">
        <v>0</v>
      </c>
      <c r="OT150" s="860">
        <v>0</v>
      </c>
      <c r="OU150" s="860">
        <v>0</v>
      </c>
      <c r="OV150" s="860">
        <v>0</v>
      </c>
      <c r="OW150" s="860">
        <v>0</v>
      </c>
      <c r="OX150" s="860">
        <v>0</v>
      </c>
      <c r="OY150" s="860">
        <v>0</v>
      </c>
      <c r="OZ150" s="860">
        <v>0</v>
      </c>
      <c r="PA150" s="860">
        <v>0</v>
      </c>
      <c r="PB150" s="860">
        <v>0</v>
      </c>
      <c r="PC150" s="860">
        <v>0</v>
      </c>
      <c r="PD150" s="860">
        <v>0</v>
      </c>
      <c r="PE150" s="860">
        <v>0</v>
      </c>
      <c r="PF150" s="860">
        <v>0</v>
      </c>
      <c r="PG150" s="860">
        <v>0</v>
      </c>
      <c r="PH150" s="860">
        <v>0</v>
      </c>
      <c r="PI150" s="860">
        <v>0</v>
      </c>
      <c r="PJ150" s="860">
        <v>0</v>
      </c>
      <c r="PK150" s="860">
        <v>0</v>
      </c>
      <c r="PL150" s="860">
        <v>0</v>
      </c>
      <c r="PM150" s="860">
        <v>0</v>
      </c>
      <c r="PN150" s="860">
        <v>0</v>
      </c>
      <c r="PO150" s="860">
        <v>0</v>
      </c>
      <c r="PP150" s="860">
        <v>0</v>
      </c>
      <c r="PQ150" s="860">
        <v>0</v>
      </c>
      <c r="PR150" s="860">
        <v>0</v>
      </c>
      <c r="PS150" s="860">
        <v>0</v>
      </c>
      <c r="PT150" s="860">
        <v>0</v>
      </c>
      <c r="PU150" s="860">
        <v>0</v>
      </c>
      <c r="PV150" s="860">
        <v>0</v>
      </c>
      <c r="PW150" s="860">
        <v>0</v>
      </c>
      <c r="PX150" s="860">
        <v>0</v>
      </c>
      <c r="PY150" s="860">
        <v>0</v>
      </c>
      <c r="PZ150" s="860">
        <v>0</v>
      </c>
      <c r="QA150" s="860">
        <v>0</v>
      </c>
      <c r="QB150" s="860">
        <v>0</v>
      </c>
      <c r="QC150" s="860">
        <v>0</v>
      </c>
      <c r="QD150" s="860">
        <v>0</v>
      </c>
      <c r="QE150" s="860">
        <v>0</v>
      </c>
      <c r="QF150" s="860">
        <v>0</v>
      </c>
      <c r="QG150" s="860">
        <v>0</v>
      </c>
      <c r="QH150" s="860">
        <v>0</v>
      </c>
      <c r="QI150" s="860">
        <v>0</v>
      </c>
      <c r="QJ150" s="860">
        <v>0</v>
      </c>
      <c r="QK150" s="860">
        <v>0</v>
      </c>
      <c r="QL150" s="860">
        <v>0</v>
      </c>
      <c r="QM150" s="860">
        <v>0</v>
      </c>
      <c r="QN150" s="860">
        <v>0</v>
      </c>
      <c r="QO150" s="860">
        <v>0</v>
      </c>
      <c r="QP150" s="860">
        <v>0</v>
      </c>
      <c r="QQ150" s="860">
        <v>0</v>
      </c>
      <c r="QR150" s="860">
        <v>0</v>
      </c>
      <c r="QS150" s="860">
        <v>0</v>
      </c>
      <c r="QT150" s="860">
        <v>0</v>
      </c>
      <c r="QU150" s="860">
        <v>0</v>
      </c>
      <c r="QV150" s="860">
        <v>0</v>
      </c>
      <c r="QW150" s="860">
        <v>0</v>
      </c>
      <c r="QX150" s="860">
        <v>0</v>
      </c>
      <c r="QY150" s="860">
        <v>0</v>
      </c>
      <c r="QZ150" s="860">
        <v>0</v>
      </c>
      <c r="RA150" s="860">
        <v>0</v>
      </c>
      <c r="RB150" s="860">
        <v>0</v>
      </c>
      <c r="RC150" s="860">
        <v>0</v>
      </c>
      <c r="RD150" s="860">
        <v>0</v>
      </c>
      <c r="RE150" s="860">
        <v>0</v>
      </c>
      <c r="RF150" s="860">
        <v>0</v>
      </c>
      <c r="RG150" s="860">
        <v>0</v>
      </c>
      <c r="RH150" s="860">
        <v>0</v>
      </c>
      <c r="RI150" s="860">
        <v>0</v>
      </c>
      <c r="RJ150" s="860">
        <v>0</v>
      </c>
      <c r="RK150" s="860">
        <v>0</v>
      </c>
      <c r="RL150" s="860">
        <v>0</v>
      </c>
      <c r="RM150" s="860">
        <v>0</v>
      </c>
      <c r="RN150" s="860">
        <v>0</v>
      </c>
      <c r="RO150" s="860">
        <v>0</v>
      </c>
      <c r="RP150" s="860">
        <v>0</v>
      </c>
      <c r="RQ150" s="860">
        <v>0</v>
      </c>
      <c r="RR150" s="860">
        <v>0</v>
      </c>
      <c r="RS150" s="860">
        <v>0</v>
      </c>
      <c r="RT150" s="860">
        <v>0</v>
      </c>
      <c r="RU150" s="860">
        <v>0</v>
      </c>
      <c r="RV150" s="860">
        <v>0</v>
      </c>
      <c r="RW150" s="860">
        <v>0</v>
      </c>
      <c r="RX150" s="860">
        <v>0</v>
      </c>
      <c r="RY150" s="860">
        <v>0</v>
      </c>
      <c r="RZ150" s="860">
        <v>0</v>
      </c>
      <c r="SA150" s="860">
        <v>0</v>
      </c>
      <c r="SB150" s="860">
        <v>0</v>
      </c>
      <c r="SC150" s="860">
        <v>0</v>
      </c>
      <c r="SD150" s="860">
        <v>0</v>
      </c>
      <c r="SE150" s="860">
        <v>0</v>
      </c>
      <c r="SF150" s="860">
        <v>0</v>
      </c>
      <c r="SG150" s="860">
        <v>0</v>
      </c>
      <c r="SH150" s="860">
        <v>0</v>
      </c>
      <c r="SI150" s="860">
        <v>0</v>
      </c>
      <c r="SJ150" s="460">
        <f t="shared" si="64"/>
        <v>0</v>
      </c>
      <c r="SK150" s="441"/>
      <c r="SL150" s="429"/>
      <c r="SM150" s="429"/>
      <c r="SN150" s="429"/>
    </row>
    <row r="151" spans="1:508" hidden="1" outlineLevel="3" x14ac:dyDescent="0.3">
      <c r="A151" s="429"/>
      <c r="B151" s="438"/>
      <c r="C151" s="647">
        <f t="shared" si="63"/>
        <v>4</v>
      </c>
      <c r="D151" s="460"/>
      <c r="E151" s="518"/>
      <c r="F151" s="518"/>
      <c r="G151" s="460"/>
      <c r="H151" s="873"/>
      <c r="I151" s="873" t="s">
        <v>696</v>
      </c>
      <c r="J151" s="874">
        <f t="shared" si="62"/>
        <v>24</v>
      </c>
      <c r="K151" s="861">
        <v>0</v>
      </c>
      <c r="L151" s="861">
        <v>0</v>
      </c>
      <c r="M151" s="861">
        <v>0</v>
      </c>
      <c r="N151" s="861">
        <v>0</v>
      </c>
      <c r="O151" s="861">
        <v>0</v>
      </c>
      <c r="P151" s="861">
        <v>0</v>
      </c>
      <c r="Q151" s="861">
        <v>0</v>
      </c>
      <c r="R151" s="861">
        <v>0</v>
      </c>
      <c r="S151" s="861">
        <v>0</v>
      </c>
      <c r="T151" s="861">
        <v>0</v>
      </c>
      <c r="U151" s="861">
        <v>0</v>
      </c>
      <c r="V151" s="861">
        <v>0</v>
      </c>
      <c r="W151" s="861">
        <v>0</v>
      </c>
      <c r="X151" s="861">
        <v>0</v>
      </c>
      <c r="Y151" s="861">
        <v>0</v>
      </c>
      <c r="Z151" s="861">
        <v>0</v>
      </c>
      <c r="AA151" s="861">
        <v>0</v>
      </c>
      <c r="AB151" s="861">
        <v>0</v>
      </c>
      <c r="AC151" s="861">
        <v>0</v>
      </c>
      <c r="AD151" s="861">
        <v>0</v>
      </c>
      <c r="AE151" s="861">
        <v>0</v>
      </c>
      <c r="AF151" s="861">
        <v>0</v>
      </c>
      <c r="AG151" s="861">
        <v>0</v>
      </c>
      <c r="AH151" s="861">
        <v>0</v>
      </c>
      <c r="AI151" s="861">
        <v>0</v>
      </c>
      <c r="AJ151" s="861">
        <v>0</v>
      </c>
      <c r="AK151" s="861">
        <v>0</v>
      </c>
      <c r="AL151" s="861">
        <v>0</v>
      </c>
      <c r="AM151" s="861">
        <v>0</v>
      </c>
      <c r="AN151" s="861">
        <v>0</v>
      </c>
      <c r="AO151" s="861">
        <v>0</v>
      </c>
      <c r="AP151" s="861">
        <v>0</v>
      </c>
      <c r="AQ151" s="861">
        <v>0</v>
      </c>
      <c r="AR151" s="861">
        <v>0</v>
      </c>
      <c r="AS151" s="861">
        <v>0</v>
      </c>
      <c r="AT151" s="861">
        <v>0</v>
      </c>
      <c r="AU151" s="861">
        <v>0</v>
      </c>
      <c r="AV151" s="861">
        <v>0</v>
      </c>
      <c r="AW151" s="861">
        <v>0</v>
      </c>
      <c r="AX151" s="861">
        <v>0</v>
      </c>
      <c r="AY151" s="861">
        <v>0</v>
      </c>
      <c r="AZ151" s="861">
        <v>0</v>
      </c>
      <c r="BA151" s="861">
        <v>0</v>
      </c>
      <c r="BB151" s="861">
        <v>0</v>
      </c>
      <c r="BC151" s="861">
        <v>0</v>
      </c>
      <c r="BD151" s="861">
        <v>0</v>
      </c>
      <c r="BE151" s="861">
        <v>0</v>
      </c>
      <c r="BF151" s="861">
        <v>0</v>
      </c>
      <c r="BG151" s="861">
        <v>0</v>
      </c>
      <c r="BH151" s="861">
        <v>0</v>
      </c>
      <c r="BI151" s="861">
        <v>0</v>
      </c>
      <c r="BJ151" s="861">
        <v>0</v>
      </c>
      <c r="BK151" s="861">
        <v>0</v>
      </c>
      <c r="BL151" s="861">
        <v>0</v>
      </c>
      <c r="BM151" s="861">
        <v>0</v>
      </c>
      <c r="BN151" s="861">
        <v>0</v>
      </c>
      <c r="BO151" s="861">
        <v>0</v>
      </c>
      <c r="BP151" s="861">
        <v>0</v>
      </c>
      <c r="BQ151" s="861">
        <v>0</v>
      </c>
      <c r="BR151" s="861">
        <v>0</v>
      </c>
      <c r="BS151" s="861">
        <v>0</v>
      </c>
      <c r="BT151" s="861">
        <v>0</v>
      </c>
      <c r="BU151" s="861">
        <v>0</v>
      </c>
      <c r="BV151" s="861">
        <v>0</v>
      </c>
      <c r="BW151" s="861">
        <v>0</v>
      </c>
      <c r="BX151" s="861">
        <v>0</v>
      </c>
      <c r="BY151" s="861">
        <v>0</v>
      </c>
      <c r="BZ151" s="861">
        <v>0</v>
      </c>
      <c r="CA151" s="861">
        <v>0</v>
      </c>
      <c r="CB151" s="861">
        <v>0</v>
      </c>
      <c r="CC151" s="861">
        <v>0</v>
      </c>
      <c r="CD151" s="861">
        <v>0</v>
      </c>
      <c r="CE151" s="861">
        <v>0</v>
      </c>
      <c r="CF151" s="861">
        <v>0</v>
      </c>
      <c r="CG151" s="861">
        <v>0</v>
      </c>
      <c r="CH151" s="861">
        <v>0</v>
      </c>
      <c r="CI151" s="861">
        <v>0</v>
      </c>
      <c r="CJ151" s="861">
        <v>0</v>
      </c>
      <c r="CK151" s="861">
        <v>0</v>
      </c>
      <c r="CL151" s="861">
        <v>0</v>
      </c>
      <c r="CM151" s="861">
        <v>0</v>
      </c>
      <c r="CN151" s="861">
        <v>0</v>
      </c>
      <c r="CO151" s="861">
        <v>0</v>
      </c>
      <c r="CP151" s="861">
        <v>0</v>
      </c>
      <c r="CQ151" s="861">
        <v>0</v>
      </c>
      <c r="CR151" s="861">
        <v>0</v>
      </c>
      <c r="CS151" s="861">
        <v>0</v>
      </c>
      <c r="CT151" s="861">
        <v>0</v>
      </c>
      <c r="CU151" s="861">
        <v>0</v>
      </c>
      <c r="CV151" s="861">
        <v>0</v>
      </c>
      <c r="CW151" s="861">
        <v>0</v>
      </c>
      <c r="CX151" s="861">
        <v>0</v>
      </c>
      <c r="CY151" s="861">
        <v>0</v>
      </c>
      <c r="CZ151" s="861">
        <v>0</v>
      </c>
      <c r="DA151" s="861">
        <v>0</v>
      </c>
      <c r="DB151" s="861">
        <v>0</v>
      </c>
      <c r="DC151" s="861">
        <v>0</v>
      </c>
      <c r="DD151" s="861">
        <v>0</v>
      </c>
      <c r="DE151" s="861">
        <v>0</v>
      </c>
      <c r="DF151" s="861">
        <v>0</v>
      </c>
      <c r="DG151" s="861">
        <v>0</v>
      </c>
      <c r="DH151" s="861">
        <v>0</v>
      </c>
      <c r="DI151" s="861">
        <v>0</v>
      </c>
      <c r="DJ151" s="861">
        <v>0</v>
      </c>
      <c r="DK151" s="861">
        <v>0</v>
      </c>
      <c r="DL151" s="861">
        <v>0</v>
      </c>
      <c r="DM151" s="861">
        <v>0</v>
      </c>
      <c r="DN151" s="861">
        <v>0</v>
      </c>
      <c r="DO151" s="861">
        <v>0</v>
      </c>
      <c r="DP151" s="861">
        <v>0</v>
      </c>
      <c r="DQ151" s="861">
        <v>0</v>
      </c>
      <c r="DR151" s="861">
        <v>0</v>
      </c>
      <c r="DS151" s="861">
        <v>0</v>
      </c>
      <c r="DT151" s="861">
        <v>0</v>
      </c>
      <c r="DU151" s="861">
        <v>0</v>
      </c>
      <c r="DV151" s="861">
        <v>0</v>
      </c>
      <c r="DW151" s="861">
        <v>0</v>
      </c>
      <c r="DX151" s="861">
        <v>0</v>
      </c>
      <c r="DY151" s="861">
        <v>0</v>
      </c>
      <c r="DZ151" s="861">
        <v>0</v>
      </c>
      <c r="EA151" s="861">
        <v>0</v>
      </c>
      <c r="EB151" s="861">
        <v>0</v>
      </c>
      <c r="EC151" s="861">
        <v>0</v>
      </c>
      <c r="ED151" s="861">
        <v>0</v>
      </c>
      <c r="EE151" s="861">
        <v>0</v>
      </c>
      <c r="EF151" s="861">
        <v>0</v>
      </c>
      <c r="EG151" s="861">
        <v>0</v>
      </c>
      <c r="EH151" s="861">
        <v>0</v>
      </c>
      <c r="EI151" s="861">
        <v>0</v>
      </c>
      <c r="EJ151" s="861">
        <v>0</v>
      </c>
      <c r="EK151" s="861">
        <v>0</v>
      </c>
      <c r="EL151" s="861">
        <v>0</v>
      </c>
      <c r="EM151" s="861">
        <v>0</v>
      </c>
      <c r="EN151" s="861">
        <v>0</v>
      </c>
      <c r="EO151" s="861">
        <v>0</v>
      </c>
      <c r="EP151" s="861">
        <v>0</v>
      </c>
      <c r="EQ151" s="861">
        <v>0</v>
      </c>
      <c r="ER151" s="861">
        <v>0</v>
      </c>
      <c r="ES151" s="861">
        <v>0</v>
      </c>
      <c r="ET151" s="861">
        <v>0</v>
      </c>
      <c r="EU151" s="861">
        <v>0</v>
      </c>
      <c r="EV151" s="861">
        <v>0</v>
      </c>
      <c r="EW151" s="861">
        <v>0</v>
      </c>
      <c r="EX151" s="861">
        <v>0</v>
      </c>
      <c r="EY151" s="861">
        <v>0</v>
      </c>
      <c r="EZ151" s="861">
        <v>0</v>
      </c>
      <c r="FA151" s="861">
        <v>0</v>
      </c>
      <c r="FB151" s="861">
        <v>0</v>
      </c>
      <c r="FC151" s="861">
        <v>0</v>
      </c>
      <c r="FD151" s="861">
        <v>0</v>
      </c>
      <c r="FE151" s="861">
        <v>0</v>
      </c>
      <c r="FF151" s="861">
        <v>0</v>
      </c>
      <c r="FG151" s="861">
        <v>0</v>
      </c>
      <c r="FH151" s="861">
        <v>0</v>
      </c>
      <c r="FI151" s="861">
        <v>0</v>
      </c>
      <c r="FJ151" s="861">
        <v>0</v>
      </c>
      <c r="FK151" s="861">
        <v>0</v>
      </c>
      <c r="FL151" s="861">
        <v>0</v>
      </c>
      <c r="FM151" s="861">
        <v>0</v>
      </c>
      <c r="FN151" s="861">
        <v>0</v>
      </c>
      <c r="FO151" s="861">
        <v>0</v>
      </c>
      <c r="FP151" s="861">
        <v>0</v>
      </c>
      <c r="FQ151" s="861">
        <v>0</v>
      </c>
      <c r="FR151" s="861">
        <v>0</v>
      </c>
      <c r="FS151" s="861">
        <v>0</v>
      </c>
      <c r="FT151" s="861">
        <v>0</v>
      </c>
      <c r="FU151" s="861">
        <v>0</v>
      </c>
      <c r="FV151" s="861">
        <v>0</v>
      </c>
      <c r="FW151" s="861">
        <v>0</v>
      </c>
      <c r="FX151" s="861">
        <v>0</v>
      </c>
      <c r="FY151" s="861">
        <v>0</v>
      </c>
      <c r="FZ151" s="861">
        <v>0</v>
      </c>
      <c r="GA151" s="861">
        <v>0</v>
      </c>
      <c r="GB151" s="861">
        <v>0</v>
      </c>
      <c r="GC151" s="861">
        <v>0</v>
      </c>
      <c r="GD151" s="861">
        <v>0</v>
      </c>
      <c r="GE151" s="861">
        <v>0</v>
      </c>
      <c r="GF151" s="861">
        <v>0</v>
      </c>
      <c r="GG151" s="861">
        <v>0</v>
      </c>
      <c r="GH151" s="861">
        <v>0</v>
      </c>
      <c r="GI151" s="861">
        <v>0</v>
      </c>
      <c r="GJ151" s="861">
        <v>0</v>
      </c>
      <c r="GK151" s="861">
        <v>0</v>
      </c>
      <c r="GL151" s="861">
        <v>0</v>
      </c>
      <c r="GM151" s="861">
        <v>0</v>
      </c>
      <c r="GN151" s="861">
        <v>0</v>
      </c>
      <c r="GO151" s="861">
        <v>0</v>
      </c>
      <c r="GP151" s="861">
        <v>0</v>
      </c>
      <c r="GQ151" s="861">
        <v>0</v>
      </c>
      <c r="GR151" s="861">
        <v>0</v>
      </c>
      <c r="GS151" s="861">
        <v>0</v>
      </c>
      <c r="GT151" s="861">
        <v>0</v>
      </c>
      <c r="GU151" s="861">
        <v>0</v>
      </c>
      <c r="GV151" s="861">
        <v>0</v>
      </c>
      <c r="GW151" s="861">
        <v>0</v>
      </c>
      <c r="GX151" s="861">
        <v>0</v>
      </c>
      <c r="GY151" s="861">
        <v>0</v>
      </c>
      <c r="GZ151" s="861">
        <v>0</v>
      </c>
      <c r="HA151" s="861">
        <v>0</v>
      </c>
      <c r="HB151" s="861">
        <v>0</v>
      </c>
      <c r="HC151" s="861">
        <v>0</v>
      </c>
      <c r="HD151" s="861">
        <v>0</v>
      </c>
      <c r="HE151" s="861">
        <v>0</v>
      </c>
      <c r="HF151" s="861">
        <v>0</v>
      </c>
      <c r="HG151" s="861">
        <v>0</v>
      </c>
      <c r="HH151" s="861">
        <v>0</v>
      </c>
      <c r="HI151" s="861">
        <v>0</v>
      </c>
      <c r="HJ151" s="861">
        <v>0</v>
      </c>
      <c r="HK151" s="861">
        <v>0</v>
      </c>
      <c r="HL151" s="861">
        <v>0</v>
      </c>
      <c r="HM151" s="861">
        <v>0</v>
      </c>
      <c r="HN151" s="861">
        <v>0</v>
      </c>
      <c r="HO151" s="861">
        <v>0</v>
      </c>
      <c r="HP151" s="861">
        <v>0</v>
      </c>
      <c r="HQ151" s="861">
        <v>0</v>
      </c>
      <c r="HR151" s="861">
        <v>0</v>
      </c>
      <c r="HS151" s="861">
        <v>0</v>
      </c>
      <c r="HT151" s="861">
        <v>0</v>
      </c>
      <c r="HU151" s="861">
        <v>0</v>
      </c>
      <c r="HV151" s="861">
        <v>0</v>
      </c>
      <c r="HW151" s="861">
        <v>0</v>
      </c>
      <c r="HX151" s="861">
        <v>0</v>
      </c>
      <c r="HY151" s="861">
        <v>0</v>
      </c>
      <c r="HZ151" s="861">
        <v>0</v>
      </c>
      <c r="IA151" s="861">
        <v>0</v>
      </c>
      <c r="IB151" s="861">
        <v>0</v>
      </c>
      <c r="IC151" s="861">
        <v>0</v>
      </c>
      <c r="ID151" s="861">
        <v>0</v>
      </c>
      <c r="IE151" s="861">
        <v>0</v>
      </c>
      <c r="IF151" s="861">
        <v>0</v>
      </c>
      <c r="IG151" s="861">
        <v>0</v>
      </c>
      <c r="IH151" s="861">
        <v>0</v>
      </c>
      <c r="II151" s="861">
        <v>0</v>
      </c>
      <c r="IJ151" s="861">
        <v>0</v>
      </c>
      <c r="IK151" s="861">
        <v>0</v>
      </c>
      <c r="IL151" s="861">
        <v>0</v>
      </c>
      <c r="IM151" s="861">
        <v>0</v>
      </c>
      <c r="IN151" s="861">
        <v>0</v>
      </c>
      <c r="IO151" s="861">
        <v>0</v>
      </c>
      <c r="IP151" s="861">
        <v>0</v>
      </c>
      <c r="IQ151" s="861">
        <v>0</v>
      </c>
      <c r="IR151" s="861">
        <v>0</v>
      </c>
      <c r="IS151" s="861">
        <v>0</v>
      </c>
      <c r="IT151" s="861">
        <v>0</v>
      </c>
      <c r="IU151" s="861">
        <v>0</v>
      </c>
      <c r="IV151" s="861">
        <v>0</v>
      </c>
      <c r="IW151" s="861">
        <v>0</v>
      </c>
      <c r="IX151" s="861">
        <v>0</v>
      </c>
      <c r="IY151" s="861">
        <v>0</v>
      </c>
      <c r="IZ151" s="861">
        <v>0</v>
      </c>
      <c r="JA151" s="861">
        <v>0</v>
      </c>
      <c r="JB151" s="861">
        <v>0</v>
      </c>
      <c r="JC151" s="861">
        <v>0</v>
      </c>
      <c r="JD151" s="861">
        <v>0</v>
      </c>
      <c r="JE151" s="861">
        <v>0</v>
      </c>
      <c r="JF151" s="861">
        <v>0</v>
      </c>
      <c r="JG151" s="861">
        <v>0</v>
      </c>
      <c r="JH151" s="861">
        <v>0</v>
      </c>
      <c r="JI151" s="861">
        <v>0</v>
      </c>
      <c r="JJ151" s="861">
        <v>0</v>
      </c>
      <c r="JK151" s="861">
        <v>0</v>
      </c>
      <c r="JL151" s="861">
        <v>0</v>
      </c>
      <c r="JM151" s="861">
        <v>0</v>
      </c>
      <c r="JN151" s="861">
        <v>0</v>
      </c>
      <c r="JO151" s="861">
        <v>0</v>
      </c>
      <c r="JP151" s="861">
        <v>0</v>
      </c>
      <c r="JQ151" s="861">
        <v>0</v>
      </c>
      <c r="JR151" s="861">
        <v>0</v>
      </c>
      <c r="JS151" s="861">
        <v>0</v>
      </c>
      <c r="JT151" s="861">
        <v>0</v>
      </c>
      <c r="JU151" s="861">
        <v>0</v>
      </c>
      <c r="JV151" s="861">
        <v>0</v>
      </c>
      <c r="JW151" s="861">
        <v>0</v>
      </c>
      <c r="JX151" s="861">
        <v>0</v>
      </c>
      <c r="JY151" s="861">
        <v>0</v>
      </c>
      <c r="JZ151" s="861">
        <v>0</v>
      </c>
      <c r="KA151" s="861">
        <v>0</v>
      </c>
      <c r="KB151" s="861">
        <v>0</v>
      </c>
      <c r="KC151" s="861">
        <v>0</v>
      </c>
      <c r="KD151" s="861">
        <v>0</v>
      </c>
      <c r="KE151" s="861">
        <v>0</v>
      </c>
      <c r="KF151" s="861">
        <v>0</v>
      </c>
      <c r="KG151" s="861">
        <v>0</v>
      </c>
      <c r="KH151" s="861">
        <v>0</v>
      </c>
      <c r="KI151" s="861">
        <v>0</v>
      </c>
      <c r="KJ151" s="861">
        <v>0</v>
      </c>
      <c r="KK151" s="861">
        <v>0</v>
      </c>
      <c r="KL151" s="861">
        <v>0</v>
      </c>
      <c r="KM151" s="861">
        <v>0</v>
      </c>
      <c r="KN151" s="861">
        <v>0</v>
      </c>
      <c r="KO151" s="861">
        <v>0</v>
      </c>
      <c r="KP151" s="861">
        <v>0</v>
      </c>
      <c r="KQ151" s="861">
        <v>0</v>
      </c>
      <c r="KR151" s="861">
        <v>0</v>
      </c>
      <c r="KS151" s="861">
        <v>0</v>
      </c>
      <c r="KT151" s="861">
        <v>0</v>
      </c>
      <c r="KU151" s="861">
        <v>0</v>
      </c>
      <c r="KV151" s="861">
        <v>0</v>
      </c>
      <c r="KW151" s="861">
        <v>0</v>
      </c>
      <c r="KX151" s="861">
        <v>0</v>
      </c>
      <c r="KY151" s="861">
        <v>0</v>
      </c>
      <c r="KZ151" s="861">
        <v>0</v>
      </c>
      <c r="LA151" s="861">
        <v>0</v>
      </c>
      <c r="LB151" s="861">
        <v>0</v>
      </c>
      <c r="LC151" s="861">
        <v>0</v>
      </c>
      <c r="LD151" s="861">
        <v>0</v>
      </c>
      <c r="LE151" s="861">
        <v>0</v>
      </c>
      <c r="LF151" s="861">
        <v>0</v>
      </c>
      <c r="LG151" s="861">
        <v>0</v>
      </c>
      <c r="LH151" s="861">
        <v>0</v>
      </c>
      <c r="LI151" s="861">
        <v>0</v>
      </c>
      <c r="LJ151" s="861">
        <v>0</v>
      </c>
      <c r="LK151" s="861">
        <v>0</v>
      </c>
      <c r="LL151" s="861">
        <v>0</v>
      </c>
      <c r="LM151" s="861">
        <v>0</v>
      </c>
      <c r="LN151" s="861">
        <v>0</v>
      </c>
      <c r="LO151" s="861">
        <v>0</v>
      </c>
      <c r="LP151" s="861">
        <v>0</v>
      </c>
      <c r="LQ151" s="861">
        <v>0</v>
      </c>
      <c r="LR151" s="861">
        <v>0</v>
      </c>
      <c r="LS151" s="861">
        <v>0</v>
      </c>
      <c r="LT151" s="861">
        <v>0</v>
      </c>
      <c r="LU151" s="861">
        <v>0</v>
      </c>
      <c r="LV151" s="861">
        <v>0</v>
      </c>
      <c r="LW151" s="861">
        <v>0</v>
      </c>
      <c r="LX151" s="861">
        <v>0</v>
      </c>
      <c r="LY151" s="861">
        <v>0</v>
      </c>
      <c r="LZ151" s="861">
        <v>0</v>
      </c>
      <c r="MA151" s="861">
        <v>0</v>
      </c>
      <c r="MB151" s="861">
        <v>0</v>
      </c>
      <c r="MC151" s="861">
        <v>0</v>
      </c>
      <c r="MD151" s="861">
        <v>0</v>
      </c>
      <c r="ME151" s="861">
        <v>0</v>
      </c>
      <c r="MF151" s="861">
        <v>0</v>
      </c>
      <c r="MG151" s="861">
        <v>0</v>
      </c>
      <c r="MH151" s="861">
        <v>0</v>
      </c>
      <c r="MI151" s="861">
        <v>0</v>
      </c>
      <c r="MJ151" s="861">
        <v>0</v>
      </c>
      <c r="MK151" s="861">
        <v>0</v>
      </c>
      <c r="ML151" s="861">
        <v>0</v>
      </c>
      <c r="MM151" s="861">
        <v>0</v>
      </c>
      <c r="MN151" s="861">
        <v>0</v>
      </c>
      <c r="MO151" s="861">
        <v>0</v>
      </c>
      <c r="MP151" s="861">
        <v>0</v>
      </c>
      <c r="MQ151" s="861">
        <v>0</v>
      </c>
      <c r="MR151" s="861">
        <v>0</v>
      </c>
      <c r="MS151" s="861">
        <v>0</v>
      </c>
      <c r="MT151" s="861">
        <v>0</v>
      </c>
      <c r="MU151" s="861">
        <v>0</v>
      </c>
      <c r="MV151" s="861">
        <v>0</v>
      </c>
      <c r="MW151" s="861">
        <v>0</v>
      </c>
      <c r="MX151" s="861">
        <v>0</v>
      </c>
      <c r="MY151" s="861">
        <v>0</v>
      </c>
      <c r="MZ151" s="861">
        <v>0</v>
      </c>
      <c r="NA151" s="861">
        <v>0</v>
      </c>
      <c r="NB151" s="861">
        <v>0</v>
      </c>
      <c r="NC151" s="861">
        <v>0</v>
      </c>
      <c r="ND151" s="861">
        <v>0</v>
      </c>
      <c r="NE151" s="861">
        <v>0</v>
      </c>
      <c r="NF151" s="861">
        <v>0</v>
      </c>
      <c r="NG151" s="861">
        <v>0</v>
      </c>
      <c r="NH151" s="861">
        <v>0</v>
      </c>
      <c r="NI151" s="861">
        <v>0</v>
      </c>
      <c r="NJ151" s="861">
        <v>0</v>
      </c>
      <c r="NK151" s="861">
        <v>0</v>
      </c>
      <c r="NL151" s="861">
        <v>0</v>
      </c>
      <c r="NM151" s="861">
        <v>0</v>
      </c>
      <c r="NN151" s="861">
        <v>0</v>
      </c>
      <c r="NO151" s="861">
        <v>0</v>
      </c>
      <c r="NP151" s="861">
        <v>0</v>
      </c>
      <c r="NQ151" s="861">
        <v>0</v>
      </c>
      <c r="NR151" s="861">
        <v>0</v>
      </c>
      <c r="NS151" s="861">
        <v>0</v>
      </c>
      <c r="NT151" s="861">
        <v>0</v>
      </c>
      <c r="NU151" s="861">
        <v>0</v>
      </c>
      <c r="NV151" s="861">
        <v>0</v>
      </c>
      <c r="NW151" s="861">
        <v>0</v>
      </c>
      <c r="NX151" s="861">
        <v>0</v>
      </c>
      <c r="NY151" s="861">
        <v>0</v>
      </c>
      <c r="NZ151" s="861">
        <v>0</v>
      </c>
      <c r="OA151" s="861">
        <v>0</v>
      </c>
      <c r="OB151" s="861">
        <v>0</v>
      </c>
      <c r="OC151" s="861">
        <v>0</v>
      </c>
      <c r="OD151" s="861">
        <v>0</v>
      </c>
      <c r="OE151" s="861">
        <v>0</v>
      </c>
      <c r="OF151" s="861">
        <v>0</v>
      </c>
      <c r="OG151" s="861">
        <v>0</v>
      </c>
      <c r="OH151" s="861">
        <v>0</v>
      </c>
      <c r="OI151" s="861">
        <v>0</v>
      </c>
      <c r="OJ151" s="861">
        <v>0</v>
      </c>
      <c r="OK151" s="861">
        <v>0</v>
      </c>
      <c r="OL151" s="861">
        <v>0</v>
      </c>
      <c r="OM151" s="861">
        <v>0</v>
      </c>
      <c r="ON151" s="861">
        <v>0</v>
      </c>
      <c r="OO151" s="861">
        <v>0</v>
      </c>
      <c r="OP151" s="861">
        <v>0</v>
      </c>
      <c r="OQ151" s="861">
        <v>0</v>
      </c>
      <c r="OR151" s="861">
        <v>0</v>
      </c>
      <c r="OS151" s="861">
        <v>0</v>
      </c>
      <c r="OT151" s="861">
        <v>0</v>
      </c>
      <c r="OU151" s="861">
        <v>0</v>
      </c>
      <c r="OV151" s="861">
        <v>0</v>
      </c>
      <c r="OW151" s="861">
        <v>0</v>
      </c>
      <c r="OX151" s="861">
        <v>0</v>
      </c>
      <c r="OY151" s="861">
        <v>0</v>
      </c>
      <c r="OZ151" s="861">
        <v>0</v>
      </c>
      <c r="PA151" s="861">
        <v>0</v>
      </c>
      <c r="PB151" s="861">
        <v>0</v>
      </c>
      <c r="PC151" s="861">
        <v>0</v>
      </c>
      <c r="PD151" s="861">
        <v>0</v>
      </c>
      <c r="PE151" s="861">
        <v>0</v>
      </c>
      <c r="PF151" s="861">
        <v>0</v>
      </c>
      <c r="PG151" s="861">
        <v>0</v>
      </c>
      <c r="PH151" s="861">
        <v>0</v>
      </c>
      <c r="PI151" s="861">
        <v>0</v>
      </c>
      <c r="PJ151" s="861">
        <v>0</v>
      </c>
      <c r="PK151" s="861">
        <v>0</v>
      </c>
      <c r="PL151" s="861">
        <v>0</v>
      </c>
      <c r="PM151" s="861">
        <v>0</v>
      </c>
      <c r="PN151" s="861">
        <v>0</v>
      </c>
      <c r="PO151" s="861">
        <v>0</v>
      </c>
      <c r="PP151" s="861">
        <v>0</v>
      </c>
      <c r="PQ151" s="861">
        <v>0</v>
      </c>
      <c r="PR151" s="861">
        <v>0</v>
      </c>
      <c r="PS151" s="861">
        <v>0</v>
      </c>
      <c r="PT151" s="861">
        <v>0</v>
      </c>
      <c r="PU151" s="861">
        <v>0</v>
      </c>
      <c r="PV151" s="861">
        <v>0</v>
      </c>
      <c r="PW151" s="861">
        <v>0</v>
      </c>
      <c r="PX151" s="861">
        <v>0</v>
      </c>
      <c r="PY151" s="861">
        <v>0</v>
      </c>
      <c r="PZ151" s="861">
        <v>0</v>
      </c>
      <c r="QA151" s="861">
        <v>0</v>
      </c>
      <c r="QB151" s="861">
        <v>0</v>
      </c>
      <c r="QC151" s="861">
        <v>0</v>
      </c>
      <c r="QD151" s="861">
        <v>0</v>
      </c>
      <c r="QE151" s="861">
        <v>0</v>
      </c>
      <c r="QF151" s="861">
        <v>0</v>
      </c>
      <c r="QG151" s="861">
        <v>0</v>
      </c>
      <c r="QH151" s="861">
        <v>0</v>
      </c>
      <c r="QI151" s="861">
        <v>0</v>
      </c>
      <c r="QJ151" s="861">
        <v>0</v>
      </c>
      <c r="QK151" s="861">
        <v>0</v>
      </c>
      <c r="QL151" s="861">
        <v>0</v>
      </c>
      <c r="QM151" s="861">
        <v>0</v>
      </c>
      <c r="QN151" s="861">
        <v>0</v>
      </c>
      <c r="QO151" s="861">
        <v>0</v>
      </c>
      <c r="QP151" s="861">
        <v>0</v>
      </c>
      <c r="QQ151" s="861">
        <v>0</v>
      </c>
      <c r="QR151" s="861">
        <v>0</v>
      </c>
      <c r="QS151" s="861">
        <v>0</v>
      </c>
      <c r="QT151" s="861">
        <v>0</v>
      </c>
      <c r="QU151" s="861">
        <v>0</v>
      </c>
      <c r="QV151" s="861">
        <v>0</v>
      </c>
      <c r="QW151" s="861">
        <v>0</v>
      </c>
      <c r="QX151" s="861">
        <v>0</v>
      </c>
      <c r="QY151" s="861">
        <v>0</v>
      </c>
      <c r="QZ151" s="861">
        <v>0</v>
      </c>
      <c r="RA151" s="861">
        <v>0</v>
      </c>
      <c r="RB151" s="861">
        <v>0</v>
      </c>
      <c r="RC151" s="861">
        <v>0</v>
      </c>
      <c r="RD151" s="861">
        <v>0</v>
      </c>
      <c r="RE151" s="861">
        <v>0</v>
      </c>
      <c r="RF151" s="861">
        <v>0</v>
      </c>
      <c r="RG151" s="861">
        <v>0</v>
      </c>
      <c r="RH151" s="861">
        <v>0</v>
      </c>
      <c r="RI151" s="861">
        <v>0</v>
      </c>
      <c r="RJ151" s="861">
        <v>0</v>
      </c>
      <c r="RK151" s="861">
        <v>0</v>
      </c>
      <c r="RL151" s="861">
        <v>0</v>
      </c>
      <c r="RM151" s="861">
        <v>0</v>
      </c>
      <c r="RN151" s="861">
        <v>0</v>
      </c>
      <c r="RO151" s="861">
        <v>0</v>
      </c>
      <c r="RP151" s="861">
        <v>0</v>
      </c>
      <c r="RQ151" s="861">
        <v>0</v>
      </c>
      <c r="RR151" s="861">
        <v>0</v>
      </c>
      <c r="RS151" s="861">
        <v>0</v>
      </c>
      <c r="RT151" s="861">
        <v>0</v>
      </c>
      <c r="RU151" s="861">
        <v>0</v>
      </c>
      <c r="RV151" s="861">
        <v>0</v>
      </c>
      <c r="RW151" s="861">
        <v>0</v>
      </c>
      <c r="RX151" s="861">
        <v>0</v>
      </c>
      <c r="RY151" s="861">
        <v>0</v>
      </c>
      <c r="RZ151" s="861">
        <v>0</v>
      </c>
      <c r="SA151" s="861">
        <v>0</v>
      </c>
      <c r="SB151" s="861">
        <v>0</v>
      </c>
      <c r="SC151" s="861">
        <v>0</v>
      </c>
      <c r="SD151" s="861">
        <v>0</v>
      </c>
      <c r="SE151" s="861">
        <v>0</v>
      </c>
      <c r="SF151" s="861">
        <v>0</v>
      </c>
      <c r="SG151" s="861">
        <v>0</v>
      </c>
      <c r="SH151" s="861">
        <v>0</v>
      </c>
      <c r="SI151" s="861">
        <v>0</v>
      </c>
      <c r="SJ151" s="460">
        <f t="shared" si="64"/>
        <v>0</v>
      </c>
      <c r="SK151" s="441"/>
      <c r="SL151" s="429"/>
      <c r="SM151" s="429"/>
      <c r="SN151" s="429"/>
    </row>
    <row r="152" spans="1:508" hidden="1" outlineLevel="3" x14ac:dyDescent="0.3">
      <c r="A152" s="429"/>
      <c r="B152" s="438"/>
      <c r="C152" s="647">
        <f t="shared" si="63"/>
        <v>4</v>
      </c>
      <c r="D152" s="460"/>
      <c r="E152" s="518"/>
      <c r="F152" s="518"/>
      <c r="G152" s="460"/>
      <c r="H152" s="873"/>
      <c r="I152" s="873" t="s">
        <v>697</v>
      </c>
      <c r="J152" s="874">
        <f t="shared" si="62"/>
        <v>25</v>
      </c>
      <c r="K152" s="861">
        <v>0</v>
      </c>
      <c r="L152" s="861">
        <v>0</v>
      </c>
      <c r="M152" s="861">
        <v>0</v>
      </c>
      <c r="N152" s="861">
        <v>0</v>
      </c>
      <c r="O152" s="861">
        <v>0</v>
      </c>
      <c r="P152" s="861">
        <v>0</v>
      </c>
      <c r="Q152" s="861">
        <v>0</v>
      </c>
      <c r="R152" s="861">
        <v>0</v>
      </c>
      <c r="S152" s="861">
        <v>0</v>
      </c>
      <c r="T152" s="861">
        <v>0</v>
      </c>
      <c r="U152" s="861">
        <v>0</v>
      </c>
      <c r="V152" s="861">
        <v>0</v>
      </c>
      <c r="W152" s="861">
        <v>0</v>
      </c>
      <c r="X152" s="861">
        <v>0</v>
      </c>
      <c r="Y152" s="861">
        <v>0</v>
      </c>
      <c r="Z152" s="861">
        <v>0</v>
      </c>
      <c r="AA152" s="861">
        <v>0</v>
      </c>
      <c r="AB152" s="861">
        <v>0</v>
      </c>
      <c r="AC152" s="861">
        <v>0</v>
      </c>
      <c r="AD152" s="861">
        <v>0</v>
      </c>
      <c r="AE152" s="861">
        <v>0</v>
      </c>
      <c r="AF152" s="861">
        <v>0</v>
      </c>
      <c r="AG152" s="861">
        <v>0</v>
      </c>
      <c r="AH152" s="861">
        <v>0</v>
      </c>
      <c r="AI152" s="861">
        <v>0</v>
      </c>
      <c r="AJ152" s="861">
        <v>0</v>
      </c>
      <c r="AK152" s="861">
        <v>0</v>
      </c>
      <c r="AL152" s="861">
        <v>0</v>
      </c>
      <c r="AM152" s="861">
        <v>0</v>
      </c>
      <c r="AN152" s="861">
        <v>0</v>
      </c>
      <c r="AO152" s="861">
        <v>0</v>
      </c>
      <c r="AP152" s="861">
        <v>0</v>
      </c>
      <c r="AQ152" s="861">
        <v>0</v>
      </c>
      <c r="AR152" s="861">
        <v>0</v>
      </c>
      <c r="AS152" s="861">
        <v>0</v>
      </c>
      <c r="AT152" s="861">
        <v>0</v>
      </c>
      <c r="AU152" s="861">
        <v>0</v>
      </c>
      <c r="AV152" s="861">
        <v>0</v>
      </c>
      <c r="AW152" s="861">
        <v>0</v>
      </c>
      <c r="AX152" s="861">
        <v>0</v>
      </c>
      <c r="AY152" s="861">
        <v>0</v>
      </c>
      <c r="AZ152" s="861">
        <v>0</v>
      </c>
      <c r="BA152" s="861">
        <v>0</v>
      </c>
      <c r="BB152" s="861">
        <v>0</v>
      </c>
      <c r="BC152" s="861">
        <v>0</v>
      </c>
      <c r="BD152" s="861">
        <v>0</v>
      </c>
      <c r="BE152" s="861">
        <v>0</v>
      </c>
      <c r="BF152" s="861">
        <v>0</v>
      </c>
      <c r="BG152" s="861">
        <v>0</v>
      </c>
      <c r="BH152" s="861">
        <v>0</v>
      </c>
      <c r="BI152" s="861">
        <v>0</v>
      </c>
      <c r="BJ152" s="861">
        <v>0</v>
      </c>
      <c r="BK152" s="861">
        <v>0</v>
      </c>
      <c r="BL152" s="861">
        <v>0</v>
      </c>
      <c r="BM152" s="861">
        <v>0</v>
      </c>
      <c r="BN152" s="861">
        <v>0</v>
      </c>
      <c r="BO152" s="861">
        <v>0</v>
      </c>
      <c r="BP152" s="861">
        <v>0</v>
      </c>
      <c r="BQ152" s="861">
        <v>0</v>
      </c>
      <c r="BR152" s="861">
        <v>0</v>
      </c>
      <c r="BS152" s="861">
        <v>0</v>
      </c>
      <c r="BT152" s="861">
        <v>0</v>
      </c>
      <c r="BU152" s="861">
        <v>0</v>
      </c>
      <c r="BV152" s="861">
        <v>0</v>
      </c>
      <c r="BW152" s="861">
        <v>0</v>
      </c>
      <c r="BX152" s="861">
        <v>0</v>
      </c>
      <c r="BY152" s="861">
        <v>0</v>
      </c>
      <c r="BZ152" s="861">
        <v>0</v>
      </c>
      <c r="CA152" s="861">
        <v>0</v>
      </c>
      <c r="CB152" s="861">
        <v>0</v>
      </c>
      <c r="CC152" s="861">
        <v>0</v>
      </c>
      <c r="CD152" s="861">
        <v>0</v>
      </c>
      <c r="CE152" s="861">
        <v>0</v>
      </c>
      <c r="CF152" s="861">
        <v>0</v>
      </c>
      <c r="CG152" s="861">
        <v>0</v>
      </c>
      <c r="CH152" s="861">
        <v>0</v>
      </c>
      <c r="CI152" s="861">
        <v>0</v>
      </c>
      <c r="CJ152" s="861">
        <v>0</v>
      </c>
      <c r="CK152" s="861">
        <v>0</v>
      </c>
      <c r="CL152" s="861">
        <v>0</v>
      </c>
      <c r="CM152" s="861">
        <v>0</v>
      </c>
      <c r="CN152" s="861">
        <v>0</v>
      </c>
      <c r="CO152" s="861">
        <v>0</v>
      </c>
      <c r="CP152" s="861">
        <v>0</v>
      </c>
      <c r="CQ152" s="861">
        <v>0</v>
      </c>
      <c r="CR152" s="861">
        <v>0</v>
      </c>
      <c r="CS152" s="861">
        <v>0</v>
      </c>
      <c r="CT152" s="861">
        <v>0</v>
      </c>
      <c r="CU152" s="861">
        <v>0</v>
      </c>
      <c r="CV152" s="861">
        <v>0</v>
      </c>
      <c r="CW152" s="861">
        <v>0</v>
      </c>
      <c r="CX152" s="861">
        <v>0</v>
      </c>
      <c r="CY152" s="861">
        <v>0</v>
      </c>
      <c r="CZ152" s="861">
        <v>0</v>
      </c>
      <c r="DA152" s="861">
        <v>0</v>
      </c>
      <c r="DB152" s="861">
        <v>0</v>
      </c>
      <c r="DC152" s="861">
        <v>0</v>
      </c>
      <c r="DD152" s="861">
        <v>0</v>
      </c>
      <c r="DE152" s="861">
        <v>0</v>
      </c>
      <c r="DF152" s="861">
        <v>0</v>
      </c>
      <c r="DG152" s="861">
        <v>0</v>
      </c>
      <c r="DH152" s="861">
        <v>0</v>
      </c>
      <c r="DI152" s="861">
        <v>0</v>
      </c>
      <c r="DJ152" s="861">
        <v>0</v>
      </c>
      <c r="DK152" s="861">
        <v>0</v>
      </c>
      <c r="DL152" s="861">
        <v>0</v>
      </c>
      <c r="DM152" s="861">
        <v>0</v>
      </c>
      <c r="DN152" s="861">
        <v>0</v>
      </c>
      <c r="DO152" s="861">
        <v>0</v>
      </c>
      <c r="DP152" s="861">
        <v>0</v>
      </c>
      <c r="DQ152" s="861">
        <v>0</v>
      </c>
      <c r="DR152" s="861">
        <v>0</v>
      </c>
      <c r="DS152" s="861">
        <v>0</v>
      </c>
      <c r="DT152" s="861">
        <v>0</v>
      </c>
      <c r="DU152" s="861">
        <v>0</v>
      </c>
      <c r="DV152" s="861">
        <v>0</v>
      </c>
      <c r="DW152" s="861">
        <v>0</v>
      </c>
      <c r="DX152" s="861">
        <v>0</v>
      </c>
      <c r="DY152" s="861">
        <v>0</v>
      </c>
      <c r="DZ152" s="861">
        <v>0</v>
      </c>
      <c r="EA152" s="861">
        <v>0</v>
      </c>
      <c r="EB152" s="861">
        <v>0</v>
      </c>
      <c r="EC152" s="861">
        <v>0</v>
      </c>
      <c r="ED152" s="861">
        <v>0</v>
      </c>
      <c r="EE152" s="861">
        <v>0</v>
      </c>
      <c r="EF152" s="861">
        <v>0</v>
      </c>
      <c r="EG152" s="861">
        <v>0</v>
      </c>
      <c r="EH152" s="861">
        <v>0</v>
      </c>
      <c r="EI152" s="861">
        <v>0</v>
      </c>
      <c r="EJ152" s="861">
        <v>0</v>
      </c>
      <c r="EK152" s="861">
        <v>0</v>
      </c>
      <c r="EL152" s="861">
        <v>0</v>
      </c>
      <c r="EM152" s="861">
        <v>0</v>
      </c>
      <c r="EN152" s="861">
        <v>0</v>
      </c>
      <c r="EO152" s="861">
        <v>0</v>
      </c>
      <c r="EP152" s="861">
        <v>0</v>
      </c>
      <c r="EQ152" s="861">
        <v>0</v>
      </c>
      <c r="ER152" s="861">
        <v>0</v>
      </c>
      <c r="ES152" s="861">
        <v>0</v>
      </c>
      <c r="ET152" s="861">
        <v>0</v>
      </c>
      <c r="EU152" s="861">
        <v>0</v>
      </c>
      <c r="EV152" s="861">
        <v>0</v>
      </c>
      <c r="EW152" s="861">
        <v>0</v>
      </c>
      <c r="EX152" s="861">
        <v>0</v>
      </c>
      <c r="EY152" s="861">
        <v>0</v>
      </c>
      <c r="EZ152" s="861">
        <v>0</v>
      </c>
      <c r="FA152" s="861">
        <v>0</v>
      </c>
      <c r="FB152" s="861">
        <v>0</v>
      </c>
      <c r="FC152" s="861">
        <v>0</v>
      </c>
      <c r="FD152" s="861">
        <v>0</v>
      </c>
      <c r="FE152" s="861">
        <v>0</v>
      </c>
      <c r="FF152" s="861">
        <v>0</v>
      </c>
      <c r="FG152" s="861">
        <v>0</v>
      </c>
      <c r="FH152" s="861">
        <v>0</v>
      </c>
      <c r="FI152" s="861">
        <v>0</v>
      </c>
      <c r="FJ152" s="861">
        <v>0</v>
      </c>
      <c r="FK152" s="861">
        <v>0</v>
      </c>
      <c r="FL152" s="861">
        <v>0</v>
      </c>
      <c r="FM152" s="861">
        <v>0</v>
      </c>
      <c r="FN152" s="861">
        <v>0</v>
      </c>
      <c r="FO152" s="861">
        <v>0</v>
      </c>
      <c r="FP152" s="861">
        <v>0</v>
      </c>
      <c r="FQ152" s="861">
        <v>0</v>
      </c>
      <c r="FR152" s="861">
        <v>0</v>
      </c>
      <c r="FS152" s="861">
        <v>0</v>
      </c>
      <c r="FT152" s="861">
        <v>0</v>
      </c>
      <c r="FU152" s="861">
        <v>0</v>
      </c>
      <c r="FV152" s="861">
        <v>0</v>
      </c>
      <c r="FW152" s="861">
        <v>0</v>
      </c>
      <c r="FX152" s="861">
        <v>0</v>
      </c>
      <c r="FY152" s="861">
        <v>0</v>
      </c>
      <c r="FZ152" s="861">
        <v>0</v>
      </c>
      <c r="GA152" s="861">
        <v>0</v>
      </c>
      <c r="GB152" s="861">
        <v>0</v>
      </c>
      <c r="GC152" s="861">
        <v>0</v>
      </c>
      <c r="GD152" s="861">
        <v>0</v>
      </c>
      <c r="GE152" s="861">
        <v>0</v>
      </c>
      <c r="GF152" s="861">
        <v>0</v>
      </c>
      <c r="GG152" s="861">
        <v>0</v>
      </c>
      <c r="GH152" s="861">
        <v>0</v>
      </c>
      <c r="GI152" s="861">
        <v>0</v>
      </c>
      <c r="GJ152" s="861">
        <v>0</v>
      </c>
      <c r="GK152" s="861">
        <v>0</v>
      </c>
      <c r="GL152" s="861">
        <v>0</v>
      </c>
      <c r="GM152" s="861">
        <v>0</v>
      </c>
      <c r="GN152" s="861">
        <v>0</v>
      </c>
      <c r="GO152" s="861">
        <v>0</v>
      </c>
      <c r="GP152" s="861">
        <v>0</v>
      </c>
      <c r="GQ152" s="861">
        <v>0</v>
      </c>
      <c r="GR152" s="861">
        <v>0</v>
      </c>
      <c r="GS152" s="861">
        <v>0</v>
      </c>
      <c r="GT152" s="861">
        <v>0</v>
      </c>
      <c r="GU152" s="861">
        <v>0</v>
      </c>
      <c r="GV152" s="861">
        <v>0</v>
      </c>
      <c r="GW152" s="861">
        <v>0</v>
      </c>
      <c r="GX152" s="861">
        <v>0</v>
      </c>
      <c r="GY152" s="861">
        <v>0</v>
      </c>
      <c r="GZ152" s="861">
        <v>0</v>
      </c>
      <c r="HA152" s="861">
        <v>0</v>
      </c>
      <c r="HB152" s="861">
        <v>0</v>
      </c>
      <c r="HC152" s="861">
        <v>0</v>
      </c>
      <c r="HD152" s="861">
        <v>0</v>
      </c>
      <c r="HE152" s="861">
        <v>0</v>
      </c>
      <c r="HF152" s="861">
        <v>0</v>
      </c>
      <c r="HG152" s="861">
        <v>0</v>
      </c>
      <c r="HH152" s="861">
        <v>0</v>
      </c>
      <c r="HI152" s="861">
        <v>0</v>
      </c>
      <c r="HJ152" s="861">
        <v>0</v>
      </c>
      <c r="HK152" s="861">
        <v>0</v>
      </c>
      <c r="HL152" s="861">
        <v>0</v>
      </c>
      <c r="HM152" s="861">
        <v>0</v>
      </c>
      <c r="HN152" s="861">
        <v>0</v>
      </c>
      <c r="HO152" s="861">
        <v>0</v>
      </c>
      <c r="HP152" s="861">
        <v>0</v>
      </c>
      <c r="HQ152" s="861">
        <v>0</v>
      </c>
      <c r="HR152" s="861">
        <v>0</v>
      </c>
      <c r="HS152" s="861">
        <v>0</v>
      </c>
      <c r="HT152" s="861">
        <v>0</v>
      </c>
      <c r="HU152" s="861">
        <v>0</v>
      </c>
      <c r="HV152" s="861">
        <v>0</v>
      </c>
      <c r="HW152" s="861">
        <v>0</v>
      </c>
      <c r="HX152" s="861">
        <v>0</v>
      </c>
      <c r="HY152" s="861">
        <v>0</v>
      </c>
      <c r="HZ152" s="861">
        <v>0</v>
      </c>
      <c r="IA152" s="861">
        <v>0</v>
      </c>
      <c r="IB152" s="861">
        <v>0</v>
      </c>
      <c r="IC152" s="861">
        <v>0</v>
      </c>
      <c r="ID152" s="861">
        <v>0</v>
      </c>
      <c r="IE152" s="861">
        <v>0</v>
      </c>
      <c r="IF152" s="861">
        <v>0</v>
      </c>
      <c r="IG152" s="861">
        <v>0</v>
      </c>
      <c r="IH152" s="861">
        <v>0</v>
      </c>
      <c r="II152" s="861">
        <v>0</v>
      </c>
      <c r="IJ152" s="861">
        <v>0</v>
      </c>
      <c r="IK152" s="861">
        <v>0</v>
      </c>
      <c r="IL152" s="861">
        <v>0</v>
      </c>
      <c r="IM152" s="861">
        <v>0</v>
      </c>
      <c r="IN152" s="861">
        <v>0</v>
      </c>
      <c r="IO152" s="861">
        <v>0</v>
      </c>
      <c r="IP152" s="861">
        <v>0</v>
      </c>
      <c r="IQ152" s="861">
        <v>0</v>
      </c>
      <c r="IR152" s="861">
        <v>0</v>
      </c>
      <c r="IS152" s="861">
        <v>0</v>
      </c>
      <c r="IT152" s="861">
        <v>0</v>
      </c>
      <c r="IU152" s="861">
        <v>0</v>
      </c>
      <c r="IV152" s="861">
        <v>0</v>
      </c>
      <c r="IW152" s="861">
        <v>0</v>
      </c>
      <c r="IX152" s="861">
        <v>0</v>
      </c>
      <c r="IY152" s="861">
        <v>0</v>
      </c>
      <c r="IZ152" s="861">
        <v>0</v>
      </c>
      <c r="JA152" s="861">
        <v>0</v>
      </c>
      <c r="JB152" s="861">
        <v>0</v>
      </c>
      <c r="JC152" s="861">
        <v>0</v>
      </c>
      <c r="JD152" s="861">
        <v>0</v>
      </c>
      <c r="JE152" s="861">
        <v>0</v>
      </c>
      <c r="JF152" s="861">
        <v>0</v>
      </c>
      <c r="JG152" s="861">
        <v>0</v>
      </c>
      <c r="JH152" s="861">
        <v>0</v>
      </c>
      <c r="JI152" s="861">
        <v>0</v>
      </c>
      <c r="JJ152" s="861">
        <v>0</v>
      </c>
      <c r="JK152" s="861">
        <v>0</v>
      </c>
      <c r="JL152" s="861">
        <v>0</v>
      </c>
      <c r="JM152" s="861">
        <v>0</v>
      </c>
      <c r="JN152" s="861">
        <v>0</v>
      </c>
      <c r="JO152" s="861">
        <v>0</v>
      </c>
      <c r="JP152" s="861">
        <v>0</v>
      </c>
      <c r="JQ152" s="861">
        <v>0</v>
      </c>
      <c r="JR152" s="861">
        <v>0</v>
      </c>
      <c r="JS152" s="861">
        <v>0</v>
      </c>
      <c r="JT152" s="861">
        <v>0</v>
      </c>
      <c r="JU152" s="861">
        <v>0</v>
      </c>
      <c r="JV152" s="861">
        <v>0</v>
      </c>
      <c r="JW152" s="861">
        <v>0</v>
      </c>
      <c r="JX152" s="861">
        <v>0</v>
      </c>
      <c r="JY152" s="861">
        <v>0</v>
      </c>
      <c r="JZ152" s="861">
        <v>0</v>
      </c>
      <c r="KA152" s="861">
        <v>0</v>
      </c>
      <c r="KB152" s="861">
        <v>0</v>
      </c>
      <c r="KC152" s="861">
        <v>0</v>
      </c>
      <c r="KD152" s="861">
        <v>0</v>
      </c>
      <c r="KE152" s="861">
        <v>0</v>
      </c>
      <c r="KF152" s="861">
        <v>0</v>
      </c>
      <c r="KG152" s="861">
        <v>0</v>
      </c>
      <c r="KH152" s="861">
        <v>0</v>
      </c>
      <c r="KI152" s="861">
        <v>0</v>
      </c>
      <c r="KJ152" s="861">
        <v>0</v>
      </c>
      <c r="KK152" s="861">
        <v>0</v>
      </c>
      <c r="KL152" s="861">
        <v>0</v>
      </c>
      <c r="KM152" s="861">
        <v>0</v>
      </c>
      <c r="KN152" s="861">
        <v>0</v>
      </c>
      <c r="KO152" s="861">
        <v>0</v>
      </c>
      <c r="KP152" s="861">
        <v>0</v>
      </c>
      <c r="KQ152" s="861">
        <v>0</v>
      </c>
      <c r="KR152" s="861">
        <v>0</v>
      </c>
      <c r="KS152" s="861">
        <v>0</v>
      </c>
      <c r="KT152" s="861">
        <v>0</v>
      </c>
      <c r="KU152" s="861">
        <v>0</v>
      </c>
      <c r="KV152" s="861">
        <v>0</v>
      </c>
      <c r="KW152" s="861">
        <v>0</v>
      </c>
      <c r="KX152" s="861">
        <v>0</v>
      </c>
      <c r="KY152" s="861">
        <v>0</v>
      </c>
      <c r="KZ152" s="861">
        <v>0</v>
      </c>
      <c r="LA152" s="861">
        <v>0</v>
      </c>
      <c r="LB152" s="861">
        <v>0</v>
      </c>
      <c r="LC152" s="861">
        <v>0</v>
      </c>
      <c r="LD152" s="861">
        <v>0</v>
      </c>
      <c r="LE152" s="861">
        <v>0</v>
      </c>
      <c r="LF152" s="861">
        <v>0</v>
      </c>
      <c r="LG152" s="861">
        <v>0</v>
      </c>
      <c r="LH152" s="861">
        <v>0</v>
      </c>
      <c r="LI152" s="861">
        <v>0</v>
      </c>
      <c r="LJ152" s="861">
        <v>0</v>
      </c>
      <c r="LK152" s="861">
        <v>0</v>
      </c>
      <c r="LL152" s="861">
        <v>0</v>
      </c>
      <c r="LM152" s="861">
        <v>0</v>
      </c>
      <c r="LN152" s="861">
        <v>0</v>
      </c>
      <c r="LO152" s="861">
        <v>0</v>
      </c>
      <c r="LP152" s="861">
        <v>0</v>
      </c>
      <c r="LQ152" s="861">
        <v>0</v>
      </c>
      <c r="LR152" s="861">
        <v>0</v>
      </c>
      <c r="LS152" s="861">
        <v>0</v>
      </c>
      <c r="LT152" s="861">
        <v>0</v>
      </c>
      <c r="LU152" s="861">
        <v>0</v>
      </c>
      <c r="LV152" s="861">
        <v>0</v>
      </c>
      <c r="LW152" s="861">
        <v>0</v>
      </c>
      <c r="LX152" s="861">
        <v>0</v>
      </c>
      <c r="LY152" s="861">
        <v>0</v>
      </c>
      <c r="LZ152" s="861">
        <v>0</v>
      </c>
      <c r="MA152" s="861">
        <v>0</v>
      </c>
      <c r="MB152" s="861">
        <v>0</v>
      </c>
      <c r="MC152" s="861">
        <v>0</v>
      </c>
      <c r="MD152" s="861">
        <v>0</v>
      </c>
      <c r="ME152" s="861">
        <v>0</v>
      </c>
      <c r="MF152" s="861">
        <v>0</v>
      </c>
      <c r="MG152" s="861">
        <v>0</v>
      </c>
      <c r="MH152" s="861">
        <v>0</v>
      </c>
      <c r="MI152" s="861">
        <v>0</v>
      </c>
      <c r="MJ152" s="861">
        <v>0</v>
      </c>
      <c r="MK152" s="861">
        <v>0</v>
      </c>
      <c r="ML152" s="861">
        <v>0</v>
      </c>
      <c r="MM152" s="861">
        <v>0</v>
      </c>
      <c r="MN152" s="861">
        <v>0</v>
      </c>
      <c r="MO152" s="861">
        <v>0</v>
      </c>
      <c r="MP152" s="861">
        <v>0</v>
      </c>
      <c r="MQ152" s="861">
        <v>0</v>
      </c>
      <c r="MR152" s="861">
        <v>0</v>
      </c>
      <c r="MS152" s="861">
        <v>0</v>
      </c>
      <c r="MT152" s="861">
        <v>0</v>
      </c>
      <c r="MU152" s="861">
        <v>0</v>
      </c>
      <c r="MV152" s="861">
        <v>0</v>
      </c>
      <c r="MW152" s="861">
        <v>0</v>
      </c>
      <c r="MX152" s="861">
        <v>0</v>
      </c>
      <c r="MY152" s="861">
        <v>0</v>
      </c>
      <c r="MZ152" s="861">
        <v>0</v>
      </c>
      <c r="NA152" s="861">
        <v>0</v>
      </c>
      <c r="NB152" s="861">
        <v>0</v>
      </c>
      <c r="NC152" s="861">
        <v>0</v>
      </c>
      <c r="ND152" s="861">
        <v>0</v>
      </c>
      <c r="NE152" s="861">
        <v>0</v>
      </c>
      <c r="NF152" s="861">
        <v>0</v>
      </c>
      <c r="NG152" s="861">
        <v>0</v>
      </c>
      <c r="NH152" s="861">
        <v>0</v>
      </c>
      <c r="NI152" s="861">
        <v>0</v>
      </c>
      <c r="NJ152" s="861">
        <v>0</v>
      </c>
      <c r="NK152" s="861">
        <v>0</v>
      </c>
      <c r="NL152" s="861">
        <v>0</v>
      </c>
      <c r="NM152" s="861">
        <v>0</v>
      </c>
      <c r="NN152" s="861">
        <v>0</v>
      </c>
      <c r="NO152" s="861">
        <v>0</v>
      </c>
      <c r="NP152" s="861">
        <v>0</v>
      </c>
      <c r="NQ152" s="861">
        <v>0</v>
      </c>
      <c r="NR152" s="861">
        <v>0</v>
      </c>
      <c r="NS152" s="861">
        <v>0</v>
      </c>
      <c r="NT152" s="861">
        <v>0</v>
      </c>
      <c r="NU152" s="861">
        <v>0</v>
      </c>
      <c r="NV152" s="861">
        <v>0</v>
      </c>
      <c r="NW152" s="861">
        <v>0</v>
      </c>
      <c r="NX152" s="861">
        <v>0</v>
      </c>
      <c r="NY152" s="861">
        <v>0</v>
      </c>
      <c r="NZ152" s="861">
        <v>0</v>
      </c>
      <c r="OA152" s="861">
        <v>0</v>
      </c>
      <c r="OB152" s="861">
        <v>0</v>
      </c>
      <c r="OC152" s="861">
        <v>0</v>
      </c>
      <c r="OD152" s="861">
        <v>0</v>
      </c>
      <c r="OE152" s="861">
        <v>0</v>
      </c>
      <c r="OF152" s="861">
        <v>0</v>
      </c>
      <c r="OG152" s="861">
        <v>0</v>
      </c>
      <c r="OH152" s="861">
        <v>0</v>
      </c>
      <c r="OI152" s="861">
        <v>0</v>
      </c>
      <c r="OJ152" s="861">
        <v>0</v>
      </c>
      <c r="OK152" s="861">
        <v>0</v>
      </c>
      <c r="OL152" s="861">
        <v>0</v>
      </c>
      <c r="OM152" s="861">
        <v>0</v>
      </c>
      <c r="ON152" s="861">
        <v>0</v>
      </c>
      <c r="OO152" s="861">
        <v>0</v>
      </c>
      <c r="OP152" s="861">
        <v>0</v>
      </c>
      <c r="OQ152" s="861">
        <v>0</v>
      </c>
      <c r="OR152" s="861">
        <v>0</v>
      </c>
      <c r="OS152" s="861">
        <v>0</v>
      </c>
      <c r="OT152" s="861">
        <v>0</v>
      </c>
      <c r="OU152" s="861">
        <v>0</v>
      </c>
      <c r="OV152" s="861">
        <v>0</v>
      </c>
      <c r="OW152" s="861">
        <v>0</v>
      </c>
      <c r="OX152" s="861">
        <v>0</v>
      </c>
      <c r="OY152" s="861">
        <v>0</v>
      </c>
      <c r="OZ152" s="861">
        <v>0</v>
      </c>
      <c r="PA152" s="861">
        <v>0</v>
      </c>
      <c r="PB152" s="861">
        <v>0</v>
      </c>
      <c r="PC152" s="861">
        <v>0</v>
      </c>
      <c r="PD152" s="861">
        <v>0</v>
      </c>
      <c r="PE152" s="861">
        <v>0</v>
      </c>
      <c r="PF152" s="861">
        <v>0</v>
      </c>
      <c r="PG152" s="861">
        <v>0</v>
      </c>
      <c r="PH152" s="861">
        <v>0</v>
      </c>
      <c r="PI152" s="861">
        <v>0</v>
      </c>
      <c r="PJ152" s="861">
        <v>0</v>
      </c>
      <c r="PK152" s="861">
        <v>0</v>
      </c>
      <c r="PL152" s="861">
        <v>0</v>
      </c>
      <c r="PM152" s="861">
        <v>0</v>
      </c>
      <c r="PN152" s="861">
        <v>0</v>
      </c>
      <c r="PO152" s="861">
        <v>0</v>
      </c>
      <c r="PP152" s="861">
        <v>0</v>
      </c>
      <c r="PQ152" s="861">
        <v>0</v>
      </c>
      <c r="PR152" s="861">
        <v>0</v>
      </c>
      <c r="PS152" s="861">
        <v>0</v>
      </c>
      <c r="PT152" s="861">
        <v>0</v>
      </c>
      <c r="PU152" s="861">
        <v>0</v>
      </c>
      <c r="PV152" s="861">
        <v>0</v>
      </c>
      <c r="PW152" s="861">
        <v>0</v>
      </c>
      <c r="PX152" s="861">
        <v>0</v>
      </c>
      <c r="PY152" s="861">
        <v>0</v>
      </c>
      <c r="PZ152" s="861">
        <v>0</v>
      </c>
      <c r="QA152" s="861">
        <v>0</v>
      </c>
      <c r="QB152" s="861">
        <v>0</v>
      </c>
      <c r="QC152" s="861">
        <v>0</v>
      </c>
      <c r="QD152" s="861">
        <v>0</v>
      </c>
      <c r="QE152" s="861">
        <v>0</v>
      </c>
      <c r="QF152" s="861">
        <v>0</v>
      </c>
      <c r="QG152" s="861">
        <v>0</v>
      </c>
      <c r="QH152" s="861">
        <v>0</v>
      </c>
      <c r="QI152" s="861">
        <v>0</v>
      </c>
      <c r="QJ152" s="861">
        <v>0</v>
      </c>
      <c r="QK152" s="861">
        <v>0</v>
      </c>
      <c r="QL152" s="861">
        <v>0</v>
      </c>
      <c r="QM152" s="861">
        <v>0</v>
      </c>
      <c r="QN152" s="861">
        <v>0</v>
      </c>
      <c r="QO152" s="861">
        <v>0</v>
      </c>
      <c r="QP152" s="861">
        <v>0</v>
      </c>
      <c r="QQ152" s="861">
        <v>0</v>
      </c>
      <c r="QR152" s="861">
        <v>0</v>
      </c>
      <c r="QS152" s="861">
        <v>0</v>
      </c>
      <c r="QT152" s="861">
        <v>0</v>
      </c>
      <c r="QU152" s="861">
        <v>0</v>
      </c>
      <c r="QV152" s="861">
        <v>0</v>
      </c>
      <c r="QW152" s="861">
        <v>0</v>
      </c>
      <c r="QX152" s="861">
        <v>0</v>
      </c>
      <c r="QY152" s="861">
        <v>0</v>
      </c>
      <c r="QZ152" s="861">
        <v>0</v>
      </c>
      <c r="RA152" s="861">
        <v>0</v>
      </c>
      <c r="RB152" s="861">
        <v>0</v>
      </c>
      <c r="RC152" s="861">
        <v>0</v>
      </c>
      <c r="RD152" s="861">
        <v>0</v>
      </c>
      <c r="RE152" s="861">
        <v>0</v>
      </c>
      <c r="RF152" s="861">
        <v>0</v>
      </c>
      <c r="RG152" s="861">
        <v>0</v>
      </c>
      <c r="RH152" s="861">
        <v>0</v>
      </c>
      <c r="RI152" s="861">
        <v>0</v>
      </c>
      <c r="RJ152" s="861">
        <v>0</v>
      </c>
      <c r="RK152" s="861">
        <v>0</v>
      </c>
      <c r="RL152" s="861">
        <v>0</v>
      </c>
      <c r="RM152" s="861">
        <v>0</v>
      </c>
      <c r="RN152" s="861">
        <v>0</v>
      </c>
      <c r="RO152" s="861">
        <v>0</v>
      </c>
      <c r="RP152" s="861">
        <v>0</v>
      </c>
      <c r="RQ152" s="861">
        <v>0</v>
      </c>
      <c r="RR152" s="861">
        <v>0</v>
      </c>
      <c r="RS152" s="861">
        <v>0</v>
      </c>
      <c r="RT152" s="861">
        <v>0</v>
      </c>
      <c r="RU152" s="861">
        <v>0</v>
      </c>
      <c r="RV152" s="861">
        <v>0</v>
      </c>
      <c r="RW152" s="861">
        <v>0</v>
      </c>
      <c r="RX152" s="861">
        <v>0</v>
      </c>
      <c r="RY152" s="861">
        <v>0</v>
      </c>
      <c r="RZ152" s="861">
        <v>0</v>
      </c>
      <c r="SA152" s="861">
        <v>0</v>
      </c>
      <c r="SB152" s="861">
        <v>0</v>
      </c>
      <c r="SC152" s="861">
        <v>0</v>
      </c>
      <c r="SD152" s="861">
        <v>0</v>
      </c>
      <c r="SE152" s="861">
        <v>0</v>
      </c>
      <c r="SF152" s="861">
        <v>0</v>
      </c>
      <c r="SG152" s="861">
        <v>0</v>
      </c>
      <c r="SH152" s="861">
        <v>0</v>
      </c>
      <c r="SI152" s="861">
        <v>0</v>
      </c>
      <c r="SJ152" s="460">
        <f t="shared" si="64"/>
        <v>0</v>
      </c>
      <c r="SK152" s="441"/>
      <c r="SL152" s="429"/>
      <c r="SM152" s="429"/>
      <c r="SN152" s="429"/>
    </row>
    <row r="153" spans="1:508" hidden="1" outlineLevel="3" x14ac:dyDescent="0.3">
      <c r="A153" s="429"/>
      <c r="B153" s="438"/>
      <c r="C153" s="647">
        <f t="shared" si="63"/>
        <v>4</v>
      </c>
      <c r="D153" s="460"/>
      <c r="E153" s="518"/>
      <c r="F153" s="518"/>
      <c r="G153" s="460"/>
      <c r="H153" s="877"/>
      <c r="I153" s="877" t="s">
        <v>849</v>
      </c>
      <c r="J153" s="878">
        <f t="shared" si="62"/>
        <v>26</v>
      </c>
      <c r="K153" s="862">
        <v>0</v>
      </c>
      <c r="L153" s="862">
        <v>0</v>
      </c>
      <c r="M153" s="862">
        <v>0</v>
      </c>
      <c r="N153" s="862">
        <v>0</v>
      </c>
      <c r="O153" s="862">
        <v>0</v>
      </c>
      <c r="P153" s="862">
        <v>0</v>
      </c>
      <c r="Q153" s="862">
        <v>0</v>
      </c>
      <c r="R153" s="862">
        <v>0</v>
      </c>
      <c r="S153" s="862">
        <v>0</v>
      </c>
      <c r="T153" s="862">
        <v>0</v>
      </c>
      <c r="U153" s="862">
        <v>0</v>
      </c>
      <c r="V153" s="862">
        <v>0</v>
      </c>
      <c r="W153" s="862">
        <v>0</v>
      </c>
      <c r="X153" s="862">
        <v>0</v>
      </c>
      <c r="Y153" s="862">
        <v>0</v>
      </c>
      <c r="Z153" s="862">
        <v>0</v>
      </c>
      <c r="AA153" s="862">
        <v>0</v>
      </c>
      <c r="AB153" s="862">
        <v>0</v>
      </c>
      <c r="AC153" s="862">
        <v>0</v>
      </c>
      <c r="AD153" s="862">
        <v>0</v>
      </c>
      <c r="AE153" s="862">
        <v>0</v>
      </c>
      <c r="AF153" s="862">
        <v>0</v>
      </c>
      <c r="AG153" s="862">
        <v>0</v>
      </c>
      <c r="AH153" s="862">
        <v>0</v>
      </c>
      <c r="AI153" s="862">
        <v>0</v>
      </c>
      <c r="AJ153" s="862">
        <v>0</v>
      </c>
      <c r="AK153" s="862">
        <v>0</v>
      </c>
      <c r="AL153" s="862">
        <v>0</v>
      </c>
      <c r="AM153" s="862">
        <v>0</v>
      </c>
      <c r="AN153" s="862">
        <v>0</v>
      </c>
      <c r="AO153" s="862">
        <v>0</v>
      </c>
      <c r="AP153" s="862">
        <v>0</v>
      </c>
      <c r="AQ153" s="862">
        <v>0</v>
      </c>
      <c r="AR153" s="862">
        <v>0</v>
      </c>
      <c r="AS153" s="862">
        <v>0</v>
      </c>
      <c r="AT153" s="862">
        <v>0</v>
      </c>
      <c r="AU153" s="862">
        <v>0</v>
      </c>
      <c r="AV153" s="862">
        <v>0</v>
      </c>
      <c r="AW153" s="862">
        <v>0</v>
      </c>
      <c r="AX153" s="862">
        <v>0</v>
      </c>
      <c r="AY153" s="862">
        <v>0</v>
      </c>
      <c r="AZ153" s="862">
        <v>0</v>
      </c>
      <c r="BA153" s="862">
        <v>0</v>
      </c>
      <c r="BB153" s="862">
        <v>0</v>
      </c>
      <c r="BC153" s="862">
        <v>0</v>
      </c>
      <c r="BD153" s="862">
        <v>0</v>
      </c>
      <c r="BE153" s="862">
        <v>0</v>
      </c>
      <c r="BF153" s="862">
        <v>0</v>
      </c>
      <c r="BG153" s="862">
        <v>0</v>
      </c>
      <c r="BH153" s="862">
        <v>0</v>
      </c>
      <c r="BI153" s="862">
        <v>0</v>
      </c>
      <c r="BJ153" s="862">
        <v>0</v>
      </c>
      <c r="BK153" s="862">
        <v>0</v>
      </c>
      <c r="BL153" s="862">
        <v>0</v>
      </c>
      <c r="BM153" s="862">
        <v>0</v>
      </c>
      <c r="BN153" s="862">
        <v>0</v>
      </c>
      <c r="BO153" s="862">
        <v>0</v>
      </c>
      <c r="BP153" s="862">
        <v>0</v>
      </c>
      <c r="BQ153" s="862">
        <v>0</v>
      </c>
      <c r="BR153" s="862">
        <v>0</v>
      </c>
      <c r="BS153" s="862">
        <v>0</v>
      </c>
      <c r="BT153" s="862">
        <v>0</v>
      </c>
      <c r="BU153" s="862">
        <v>0</v>
      </c>
      <c r="BV153" s="862">
        <v>0</v>
      </c>
      <c r="BW153" s="862">
        <v>0</v>
      </c>
      <c r="BX153" s="862">
        <v>0</v>
      </c>
      <c r="BY153" s="862">
        <v>0</v>
      </c>
      <c r="BZ153" s="862">
        <v>0</v>
      </c>
      <c r="CA153" s="862">
        <v>0</v>
      </c>
      <c r="CB153" s="862">
        <v>0</v>
      </c>
      <c r="CC153" s="862">
        <v>0</v>
      </c>
      <c r="CD153" s="862">
        <v>0</v>
      </c>
      <c r="CE153" s="862">
        <v>0</v>
      </c>
      <c r="CF153" s="862">
        <v>0</v>
      </c>
      <c r="CG153" s="862">
        <v>0</v>
      </c>
      <c r="CH153" s="862">
        <v>0</v>
      </c>
      <c r="CI153" s="862">
        <v>0</v>
      </c>
      <c r="CJ153" s="862">
        <v>0</v>
      </c>
      <c r="CK153" s="862">
        <v>0</v>
      </c>
      <c r="CL153" s="862">
        <v>0</v>
      </c>
      <c r="CM153" s="862">
        <v>0</v>
      </c>
      <c r="CN153" s="862">
        <v>0</v>
      </c>
      <c r="CO153" s="862">
        <v>0</v>
      </c>
      <c r="CP153" s="862">
        <v>0</v>
      </c>
      <c r="CQ153" s="862">
        <v>0</v>
      </c>
      <c r="CR153" s="862">
        <v>0</v>
      </c>
      <c r="CS153" s="862">
        <v>0</v>
      </c>
      <c r="CT153" s="862">
        <v>0</v>
      </c>
      <c r="CU153" s="862">
        <v>0</v>
      </c>
      <c r="CV153" s="862">
        <v>0</v>
      </c>
      <c r="CW153" s="862">
        <v>0</v>
      </c>
      <c r="CX153" s="862">
        <v>0</v>
      </c>
      <c r="CY153" s="862">
        <v>0</v>
      </c>
      <c r="CZ153" s="862">
        <v>0</v>
      </c>
      <c r="DA153" s="862">
        <v>0</v>
      </c>
      <c r="DB153" s="862">
        <v>0</v>
      </c>
      <c r="DC153" s="862">
        <v>0</v>
      </c>
      <c r="DD153" s="862">
        <v>0</v>
      </c>
      <c r="DE153" s="862">
        <v>0</v>
      </c>
      <c r="DF153" s="862">
        <v>0</v>
      </c>
      <c r="DG153" s="862">
        <v>0</v>
      </c>
      <c r="DH153" s="862">
        <v>0</v>
      </c>
      <c r="DI153" s="862">
        <v>0</v>
      </c>
      <c r="DJ153" s="862">
        <v>0</v>
      </c>
      <c r="DK153" s="862">
        <v>0</v>
      </c>
      <c r="DL153" s="862">
        <v>0</v>
      </c>
      <c r="DM153" s="862">
        <v>0</v>
      </c>
      <c r="DN153" s="862">
        <v>0</v>
      </c>
      <c r="DO153" s="862">
        <v>0</v>
      </c>
      <c r="DP153" s="862">
        <v>0</v>
      </c>
      <c r="DQ153" s="862">
        <v>0</v>
      </c>
      <c r="DR153" s="862">
        <v>0</v>
      </c>
      <c r="DS153" s="862">
        <v>0</v>
      </c>
      <c r="DT153" s="862">
        <v>0</v>
      </c>
      <c r="DU153" s="862">
        <v>0</v>
      </c>
      <c r="DV153" s="862">
        <v>0</v>
      </c>
      <c r="DW153" s="862">
        <v>0</v>
      </c>
      <c r="DX153" s="862">
        <v>0</v>
      </c>
      <c r="DY153" s="862">
        <v>0</v>
      </c>
      <c r="DZ153" s="862">
        <v>0</v>
      </c>
      <c r="EA153" s="862">
        <v>0</v>
      </c>
      <c r="EB153" s="862">
        <v>0</v>
      </c>
      <c r="EC153" s="862">
        <v>0</v>
      </c>
      <c r="ED153" s="862">
        <v>0</v>
      </c>
      <c r="EE153" s="862">
        <v>0</v>
      </c>
      <c r="EF153" s="862">
        <v>0</v>
      </c>
      <c r="EG153" s="862">
        <v>0</v>
      </c>
      <c r="EH153" s="862">
        <v>0</v>
      </c>
      <c r="EI153" s="862">
        <v>0</v>
      </c>
      <c r="EJ153" s="862">
        <v>0</v>
      </c>
      <c r="EK153" s="862">
        <v>0</v>
      </c>
      <c r="EL153" s="862">
        <v>0</v>
      </c>
      <c r="EM153" s="862">
        <v>0</v>
      </c>
      <c r="EN153" s="862">
        <v>0</v>
      </c>
      <c r="EO153" s="862">
        <v>0</v>
      </c>
      <c r="EP153" s="862">
        <v>0</v>
      </c>
      <c r="EQ153" s="862">
        <v>0</v>
      </c>
      <c r="ER153" s="862">
        <v>0</v>
      </c>
      <c r="ES153" s="862">
        <v>0</v>
      </c>
      <c r="ET153" s="862">
        <v>0</v>
      </c>
      <c r="EU153" s="862">
        <v>0</v>
      </c>
      <c r="EV153" s="862">
        <v>0</v>
      </c>
      <c r="EW153" s="862">
        <v>0</v>
      </c>
      <c r="EX153" s="862">
        <v>0</v>
      </c>
      <c r="EY153" s="862">
        <v>0</v>
      </c>
      <c r="EZ153" s="862">
        <v>0</v>
      </c>
      <c r="FA153" s="862">
        <v>0</v>
      </c>
      <c r="FB153" s="862">
        <v>0</v>
      </c>
      <c r="FC153" s="862">
        <v>0</v>
      </c>
      <c r="FD153" s="862">
        <v>0</v>
      </c>
      <c r="FE153" s="862">
        <v>0</v>
      </c>
      <c r="FF153" s="862">
        <v>0</v>
      </c>
      <c r="FG153" s="862">
        <v>0</v>
      </c>
      <c r="FH153" s="862">
        <v>0</v>
      </c>
      <c r="FI153" s="862">
        <v>0</v>
      </c>
      <c r="FJ153" s="862">
        <v>0</v>
      </c>
      <c r="FK153" s="862">
        <v>0</v>
      </c>
      <c r="FL153" s="862">
        <v>0</v>
      </c>
      <c r="FM153" s="862">
        <v>0</v>
      </c>
      <c r="FN153" s="862">
        <v>0</v>
      </c>
      <c r="FO153" s="862">
        <v>0</v>
      </c>
      <c r="FP153" s="862">
        <v>0</v>
      </c>
      <c r="FQ153" s="862">
        <v>0</v>
      </c>
      <c r="FR153" s="862">
        <v>0</v>
      </c>
      <c r="FS153" s="862">
        <v>0</v>
      </c>
      <c r="FT153" s="862">
        <v>0</v>
      </c>
      <c r="FU153" s="862">
        <v>0</v>
      </c>
      <c r="FV153" s="862">
        <v>0</v>
      </c>
      <c r="FW153" s="862">
        <v>0</v>
      </c>
      <c r="FX153" s="862">
        <v>0</v>
      </c>
      <c r="FY153" s="862">
        <v>0</v>
      </c>
      <c r="FZ153" s="862">
        <v>0</v>
      </c>
      <c r="GA153" s="862">
        <v>0</v>
      </c>
      <c r="GB153" s="862">
        <v>0</v>
      </c>
      <c r="GC153" s="862">
        <v>0</v>
      </c>
      <c r="GD153" s="862">
        <v>0</v>
      </c>
      <c r="GE153" s="862">
        <v>0</v>
      </c>
      <c r="GF153" s="862">
        <v>0</v>
      </c>
      <c r="GG153" s="862">
        <v>0</v>
      </c>
      <c r="GH153" s="862">
        <v>0</v>
      </c>
      <c r="GI153" s="862">
        <v>0</v>
      </c>
      <c r="GJ153" s="862">
        <v>0</v>
      </c>
      <c r="GK153" s="862">
        <v>0</v>
      </c>
      <c r="GL153" s="862">
        <v>0</v>
      </c>
      <c r="GM153" s="862">
        <v>0</v>
      </c>
      <c r="GN153" s="862">
        <v>0</v>
      </c>
      <c r="GO153" s="862">
        <v>0</v>
      </c>
      <c r="GP153" s="862">
        <v>0</v>
      </c>
      <c r="GQ153" s="862">
        <v>0</v>
      </c>
      <c r="GR153" s="862">
        <v>0</v>
      </c>
      <c r="GS153" s="862">
        <v>0</v>
      </c>
      <c r="GT153" s="862">
        <v>0</v>
      </c>
      <c r="GU153" s="862">
        <v>0</v>
      </c>
      <c r="GV153" s="862">
        <v>0</v>
      </c>
      <c r="GW153" s="862">
        <v>0</v>
      </c>
      <c r="GX153" s="862">
        <v>0</v>
      </c>
      <c r="GY153" s="862">
        <v>0</v>
      </c>
      <c r="GZ153" s="862">
        <v>0</v>
      </c>
      <c r="HA153" s="862">
        <v>0</v>
      </c>
      <c r="HB153" s="862">
        <v>0</v>
      </c>
      <c r="HC153" s="862">
        <v>0</v>
      </c>
      <c r="HD153" s="862">
        <v>0</v>
      </c>
      <c r="HE153" s="862">
        <v>0</v>
      </c>
      <c r="HF153" s="862">
        <v>0</v>
      </c>
      <c r="HG153" s="862">
        <v>0</v>
      </c>
      <c r="HH153" s="862">
        <v>0</v>
      </c>
      <c r="HI153" s="862">
        <v>0</v>
      </c>
      <c r="HJ153" s="862">
        <v>0</v>
      </c>
      <c r="HK153" s="862">
        <v>0</v>
      </c>
      <c r="HL153" s="862">
        <v>0</v>
      </c>
      <c r="HM153" s="862">
        <v>0</v>
      </c>
      <c r="HN153" s="862">
        <v>0</v>
      </c>
      <c r="HO153" s="862">
        <v>0</v>
      </c>
      <c r="HP153" s="862">
        <v>0</v>
      </c>
      <c r="HQ153" s="862">
        <v>0</v>
      </c>
      <c r="HR153" s="862">
        <v>0</v>
      </c>
      <c r="HS153" s="862">
        <v>0</v>
      </c>
      <c r="HT153" s="862">
        <v>0</v>
      </c>
      <c r="HU153" s="862">
        <v>0</v>
      </c>
      <c r="HV153" s="862">
        <v>0</v>
      </c>
      <c r="HW153" s="862">
        <v>0</v>
      </c>
      <c r="HX153" s="862">
        <v>0</v>
      </c>
      <c r="HY153" s="862">
        <v>0</v>
      </c>
      <c r="HZ153" s="862">
        <v>0</v>
      </c>
      <c r="IA153" s="862">
        <v>0</v>
      </c>
      <c r="IB153" s="862">
        <v>0</v>
      </c>
      <c r="IC153" s="862">
        <v>0</v>
      </c>
      <c r="ID153" s="862">
        <v>0</v>
      </c>
      <c r="IE153" s="862">
        <v>0</v>
      </c>
      <c r="IF153" s="862">
        <v>0</v>
      </c>
      <c r="IG153" s="862">
        <v>0</v>
      </c>
      <c r="IH153" s="862">
        <v>0</v>
      </c>
      <c r="II153" s="862">
        <v>0</v>
      </c>
      <c r="IJ153" s="862">
        <v>0</v>
      </c>
      <c r="IK153" s="862">
        <v>0</v>
      </c>
      <c r="IL153" s="862">
        <v>0</v>
      </c>
      <c r="IM153" s="862">
        <v>0</v>
      </c>
      <c r="IN153" s="862">
        <v>0</v>
      </c>
      <c r="IO153" s="862">
        <v>0</v>
      </c>
      <c r="IP153" s="862">
        <v>0</v>
      </c>
      <c r="IQ153" s="862">
        <v>0</v>
      </c>
      <c r="IR153" s="862">
        <v>0</v>
      </c>
      <c r="IS153" s="862">
        <v>0</v>
      </c>
      <c r="IT153" s="862">
        <v>0</v>
      </c>
      <c r="IU153" s="862">
        <v>0</v>
      </c>
      <c r="IV153" s="862">
        <v>0</v>
      </c>
      <c r="IW153" s="862">
        <v>0</v>
      </c>
      <c r="IX153" s="862">
        <v>0</v>
      </c>
      <c r="IY153" s="862">
        <v>0</v>
      </c>
      <c r="IZ153" s="862">
        <v>0</v>
      </c>
      <c r="JA153" s="862">
        <v>0</v>
      </c>
      <c r="JB153" s="862">
        <v>0</v>
      </c>
      <c r="JC153" s="862">
        <v>0</v>
      </c>
      <c r="JD153" s="862">
        <v>0</v>
      </c>
      <c r="JE153" s="862">
        <v>0</v>
      </c>
      <c r="JF153" s="862">
        <v>0</v>
      </c>
      <c r="JG153" s="862">
        <v>0</v>
      </c>
      <c r="JH153" s="862">
        <v>0</v>
      </c>
      <c r="JI153" s="862">
        <v>0</v>
      </c>
      <c r="JJ153" s="862">
        <v>0</v>
      </c>
      <c r="JK153" s="862">
        <v>0</v>
      </c>
      <c r="JL153" s="862">
        <v>0</v>
      </c>
      <c r="JM153" s="862">
        <v>0</v>
      </c>
      <c r="JN153" s="862">
        <v>0</v>
      </c>
      <c r="JO153" s="862">
        <v>0</v>
      </c>
      <c r="JP153" s="862">
        <v>0</v>
      </c>
      <c r="JQ153" s="862">
        <v>0</v>
      </c>
      <c r="JR153" s="862">
        <v>0</v>
      </c>
      <c r="JS153" s="862">
        <v>0</v>
      </c>
      <c r="JT153" s="862">
        <v>0</v>
      </c>
      <c r="JU153" s="862">
        <v>0</v>
      </c>
      <c r="JV153" s="862">
        <v>0</v>
      </c>
      <c r="JW153" s="862">
        <v>0</v>
      </c>
      <c r="JX153" s="862">
        <v>0</v>
      </c>
      <c r="JY153" s="862">
        <v>0</v>
      </c>
      <c r="JZ153" s="862">
        <v>0</v>
      </c>
      <c r="KA153" s="862">
        <v>0</v>
      </c>
      <c r="KB153" s="862">
        <v>0</v>
      </c>
      <c r="KC153" s="862">
        <v>0</v>
      </c>
      <c r="KD153" s="862">
        <v>0</v>
      </c>
      <c r="KE153" s="862">
        <v>0</v>
      </c>
      <c r="KF153" s="862">
        <v>0</v>
      </c>
      <c r="KG153" s="862">
        <v>0</v>
      </c>
      <c r="KH153" s="862">
        <v>0</v>
      </c>
      <c r="KI153" s="862">
        <v>0</v>
      </c>
      <c r="KJ153" s="862">
        <v>0</v>
      </c>
      <c r="KK153" s="862">
        <v>0</v>
      </c>
      <c r="KL153" s="862">
        <v>0</v>
      </c>
      <c r="KM153" s="862">
        <v>0</v>
      </c>
      <c r="KN153" s="862">
        <v>0</v>
      </c>
      <c r="KO153" s="862">
        <v>0</v>
      </c>
      <c r="KP153" s="862">
        <v>0</v>
      </c>
      <c r="KQ153" s="862">
        <v>0</v>
      </c>
      <c r="KR153" s="862">
        <v>0</v>
      </c>
      <c r="KS153" s="862">
        <v>0</v>
      </c>
      <c r="KT153" s="862">
        <v>0</v>
      </c>
      <c r="KU153" s="862">
        <v>0</v>
      </c>
      <c r="KV153" s="862">
        <v>0</v>
      </c>
      <c r="KW153" s="862">
        <v>0</v>
      </c>
      <c r="KX153" s="862">
        <v>0</v>
      </c>
      <c r="KY153" s="862">
        <v>0</v>
      </c>
      <c r="KZ153" s="862">
        <v>0</v>
      </c>
      <c r="LA153" s="862">
        <v>0</v>
      </c>
      <c r="LB153" s="862">
        <v>0</v>
      </c>
      <c r="LC153" s="862">
        <v>0</v>
      </c>
      <c r="LD153" s="862">
        <v>0</v>
      </c>
      <c r="LE153" s="862">
        <v>0</v>
      </c>
      <c r="LF153" s="862">
        <v>0</v>
      </c>
      <c r="LG153" s="862">
        <v>0</v>
      </c>
      <c r="LH153" s="862">
        <v>0</v>
      </c>
      <c r="LI153" s="862">
        <v>0</v>
      </c>
      <c r="LJ153" s="862">
        <v>0</v>
      </c>
      <c r="LK153" s="862">
        <v>0</v>
      </c>
      <c r="LL153" s="862">
        <v>0</v>
      </c>
      <c r="LM153" s="862">
        <v>0</v>
      </c>
      <c r="LN153" s="862">
        <v>0</v>
      </c>
      <c r="LO153" s="862">
        <v>0</v>
      </c>
      <c r="LP153" s="862">
        <v>0</v>
      </c>
      <c r="LQ153" s="862">
        <v>0</v>
      </c>
      <c r="LR153" s="862">
        <v>0</v>
      </c>
      <c r="LS153" s="862">
        <v>0</v>
      </c>
      <c r="LT153" s="862">
        <v>0</v>
      </c>
      <c r="LU153" s="862">
        <v>0</v>
      </c>
      <c r="LV153" s="862">
        <v>0</v>
      </c>
      <c r="LW153" s="862">
        <v>0</v>
      </c>
      <c r="LX153" s="862">
        <v>0</v>
      </c>
      <c r="LY153" s="862">
        <v>0</v>
      </c>
      <c r="LZ153" s="862">
        <v>0</v>
      </c>
      <c r="MA153" s="862">
        <v>0</v>
      </c>
      <c r="MB153" s="862">
        <v>0</v>
      </c>
      <c r="MC153" s="862">
        <v>0</v>
      </c>
      <c r="MD153" s="862">
        <v>0</v>
      </c>
      <c r="ME153" s="862">
        <v>0</v>
      </c>
      <c r="MF153" s="862">
        <v>0</v>
      </c>
      <c r="MG153" s="862">
        <v>0</v>
      </c>
      <c r="MH153" s="862">
        <v>0</v>
      </c>
      <c r="MI153" s="862">
        <v>0</v>
      </c>
      <c r="MJ153" s="862">
        <v>0</v>
      </c>
      <c r="MK153" s="862">
        <v>0</v>
      </c>
      <c r="ML153" s="862">
        <v>0</v>
      </c>
      <c r="MM153" s="862">
        <v>0</v>
      </c>
      <c r="MN153" s="862">
        <v>0</v>
      </c>
      <c r="MO153" s="862">
        <v>0</v>
      </c>
      <c r="MP153" s="862">
        <v>0</v>
      </c>
      <c r="MQ153" s="862">
        <v>0</v>
      </c>
      <c r="MR153" s="862">
        <v>0</v>
      </c>
      <c r="MS153" s="862">
        <v>0</v>
      </c>
      <c r="MT153" s="862">
        <v>0</v>
      </c>
      <c r="MU153" s="862">
        <v>0</v>
      </c>
      <c r="MV153" s="862">
        <v>0</v>
      </c>
      <c r="MW153" s="862">
        <v>0</v>
      </c>
      <c r="MX153" s="862">
        <v>0</v>
      </c>
      <c r="MY153" s="862">
        <v>0</v>
      </c>
      <c r="MZ153" s="862">
        <v>0</v>
      </c>
      <c r="NA153" s="862">
        <v>0</v>
      </c>
      <c r="NB153" s="862">
        <v>0</v>
      </c>
      <c r="NC153" s="862">
        <v>0</v>
      </c>
      <c r="ND153" s="862">
        <v>0</v>
      </c>
      <c r="NE153" s="862">
        <v>0</v>
      </c>
      <c r="NF153" s="862">
        <v>0</v>
      </c>
      <c r="NG153" s="862">
        <v>0</v>
      </c>
      <c r="NH153" s="862">
        <v>0</v>
      </c>
      <c r="NI153" s="862">
        <v>0</v>
      </c>
      <c r="NJ153" s="862">
        <v>0</v>
      </c>
      <c r="NK153" s="862">
        <v>0</v>
      </c>
      <c r="NL153" s="862">
        <v>0</v>
      </c>
      <c r="NM153" s="862">
        <v>0</v>
      </c>
      <c r="NN153" s="862">
        <v>0</v>
      </c>
      <c r="NO153" s="862">
        <v>0</v>
      </c>
      <c r="NP153" s="862">
        <v>0</v>
      </c>
      <c r="NQ153" s="862">
        <v>0</v>
      </c>
      <c r="NR153" s="862">
        <v>0</v>
      </c>
      <c r="NS153" s="862">
        <v>0</v>
      </c>
      <c r="NT153" s="862">
        <v>0</v>
      </c>
      <c r="NU153" s="862">
        <v>0</v>
      </c>
      <c r="NV153" s="862">
        <v>0</v>
      </c>
      <c r="NW153" s="862">
        <v>0</v>
      </c>
      <c r="NX153" s="862">
        <v>0</v>
      </c>
      <c r="NY153" s="862">
        <v>0</v>
      </c>
      <c r="NZ153" s="862">
        <v>0</v>
      </c>
      <c r="OA153" s="862">
        <v>0</v>
      </c>
      <c r="OB153" s="862">
        <v>0</v>
      </c>
      <c r="OC153" s="862">
        <v>0</v>
      </c>
      <c r="OD153" s="862">
        <v>0</v>
      </c>
      <c r="OE153" s="862">
        <v>0</v>
      </c>
      <c r="OF153" s="862">
        <v>0</v>
      </c>
      <c r="OG153" s="862">
        <v>0</v>
      </c>
      <c r="OH153" s="862">
        <v>0</v>
      </c>
      <c r="OI153" s="862">
        <v>0</v>
      </c>
      <c r="OJ153" s="862">
        <v>0</v>
      </c>
      <c r="OK153" s="862">
        <v>0</v>
      </c>
      <c r="OL153" s="862">
        <v>0</v>
      </c>
      <c r="OM153" s="862">
        <v>0</v>
      </c>
      <c r="ON153" s="862">
        <v>0</v>
      </c>
      <c r="OO153" s="862">
        <v>0</v>
      </c>
      <c r="OP153" s="862">
        <v>0</v>
      </c>
      <c r="OQ153" s="862">
        <v>0</v>
      </c>
      <c r="OR153" s="862">
        <v>0</v>
      </c>
      <c r="OS153" s="862">
        <v>0</v>
      </c>
      <c r="OT153" s="862">
        <v>0</v>
      </c>
      <c r="OU153" s="862">
        <v>0</v>
      </c>
      <c r="OV153" s="862">
        <v>0</v>
      </c>
      <c r="OW153" s="862">
        <v>0</v>
      </c>
      <c r="OX153" s="862">
        <v>0</v>
      </c>
      <c r="OY153" s="862">
        <v>0</v>
      </c>
      <c r="OZ153" s="862">
        <v>0</v>
      </c>
      <c r="PA153" s="862">
        <v>0</v>
      </c>
      <c r="PB153" s="862">
        <v>0</v>
      </c>
      <c r="PC153" s="862">
        <v>0</v>
      </c>
      <c r="PD153" s="862">
        <v>0</v>
      </c>
      <c r="PE153" s="862">
        <v>0</v>
      </c>
      <c r="PF153" s="862">
        <v>0</v>
      </c>
      <c r="PG153" s="862">
        <v>0</v>
      </c>
      <c r="PH153" s="862">
        <v>0</v>
      </c>
      <c r="PI153" s="862">
        <v>0</v>
      </c>
      <c r="PJ153" s="862">
        <v>0</v>
      </c>
      <c r="PK153" s="862">
        <v>0</v>
      </c>
      <c r="PL153" s="862">
        <v>0</v>
      </c>
      <c r="PM153" s="862">
        <v>0</v>
      </c>
      <c r="PN153" s="862">
        <v>0</v>
      </c>
      <c r="PO153" s="862">
        <v>0</v>
      </c>
      <c r="PP153" s="862">
        <v>0</v>
      </c>
      <c r="PQ153" s="862">
        <v>0</v>
      </c>
      <c r="PR153" s="862">
        <v>0</v>
      </c>
      <c r="PS153" s="862">
        <v>0</v>
      </c>
      <c r="PT153" s="862">
        <v>0</v>
      </c>
      <c r="PU153" s="862">
        <v>0</v>
      </c>
      <c r="PV153" s="862">
        <v>0</v>
      </c>
      <c r="PW153" s="862">
        <v>0</v>
      </c>
      <c r="PX153" s="862">
        <v>0</v>
      </c>
      <c r="PY153" s="862">
        <v>0</v>
      </c>
      <c r="PZ153" s="862">
        <v>0</v>
      </c>
      <c r="QA153" s="862">
        <v>0</v>
      </c>
      <c r="QB153" s="862">
        <v>0</v>
      </c>
      <c r="QC153" s="862">
        <v>0</v>
      </c>
      <c r="QD153" s="862">
        <v>0</v>
      </c>
      <c r="QE153" s="862">
        <v>0</v>
      </c>
      <c r="QF153" s="862">
        <v>0</v>
      </c>
      <c r="QG153" s="862">
        <v>0</v>
      </c>
      <c r="QH153" s="862">
        <v>0</v>
      </c>
      <c r="QI153" s="862">
        <v>0</v>
      </c>
      <c r="QJ153" s="862">
        <v>0</v>
      </c>
      <c r="QK153" s="862">
        <v>0</v>
      </c>
      <c r="QL153" s="862">
        <v>0</v>
      </c>
      <c r="QM153" s="862">
        <v>0</v>
      </c>
      <c r="QN153" s="862">
        <v>0</v>
      </c>
      <c r="QO153" s="862">
        <v>0</v>
      </c>
      <c r="QP153" s="862">
        <v>0</v>
      </c>
      <c r="QQ153" s="862">
        <v>0</v>
      </c>
      <c r="QR153" s="862">
        <v>0</v>
      </c>
      <c r="QS153" s="862">
        <v>0</v>
      </c>
      <c r="QT153" s="862">
        <v>0</v>
      </c>
      <c r="QU153" s="862">
        <v>0</v>
      </c>
      <c r="QV153" s="862">
        <v>0</v>
      </c>
      <c r="QW153" s="862">
        <v>0</v>
      </c>
      <c r="QX153" s="862">
        <v>0</v>
      </c>
      <c r="QY153" s="862">
        <v>0</v>
      </c>
      <c r="QZ153" s="862">
        <v>0</v>
      </c>
      <c r="RA153" s="862">
        <v>0</v>
      </c>
      <c r="RB153" s="862">
        <v>0</v>
      </c>
      <c r="RC153" s="862">
        <v>0</v>
      </c>
      <c r="RD153" s="862">
        <v>0</v>
      </c>
      <c r="RE153" s="862">
        <v>0</v>
      </c>
      <c r="RF153" s="862">
        <v>0</v>
      </c>
      <c r="RG153" s="862">
        <v>0</v>
      </c>
      <c r="RH153" s="862">
        <v>0</v>
      </c>
      <c r="RI153" s="862">
        <v>0</v>
      </c>
      <c r="RJ153" s="862">
        <v>0</v>
      </c>
      <c r="RK153" s="862">
        <v>0</v>
      </c>
      <c r="RL153" s="862">
        <v>0</v>
      </c>
      <c r="RM153" s="862">
        <v>0</v>
      </c>
      <c r="RN153" s="862">
        <v>0</v>
      </c>
      <c r="RO153" s="862">
        <v>0</v>
      </c>
      <c r="RP153" s="862">
        <v>0</v>
      </c>
      <c r="RQ153" s="862">
        <v>0</v>
      </c>
      <c r="RR153" s="862">
        <v>0</v>
      </c>
      <c r="RS153" s="862">
        <v>0</v>
      </c>
      <c r="RT153" s="862">
        <v>0</v>
      </c>
      <c r="RU153" s="862">
        <v>0</v>
      </c>
      <c r="RV153" s="862">
        <v>0</v>
      </c>
      <c r="RW153" s="862">
        <v>0</v>
      </c>
      <c r="RX153" s="862">
        <v>0</v>
      </c>
      <c r="RY153" s="862">
        <v>0</v>
      </c>
      <c r="RZ153" s="862">
        <v>0</v>
      </c>
      <c r="SA153" s="862">
        <v>0</v>
      </c>
      <c r="SB153" s="862">
        <v>0</v>
      </c>
      <c r="SC153" s="862">
        <v>0</v>
      </c>
      <c r="SD153" s="862">
        <v>0</v>
      </c>
      <c r="SE153" s="862">
        <v>0</v>
      </c>
      <c r="SF153" s="862">
        <v>0</v>
      </c>
      <c r="SG153" s="862">
        <v>0</v>
      </c>
      <c r="SH153" s="862">
        <v>0</v>
      </c>
      <c r="SI153" s="862">
        <v>0</v>
      </c>
      <c r="SJ153" s="460">
        <f t="shared" si="64"/>
        <v>0</v>
      </c>
      <c r="SK153" s="441"/>
      <c r="SL153" s="429"/>
      <c r="SM153" s="429"/>
      <c r="SN153" s="429"/>
    </row>
    <row r="154" spans="1:508" outlineLevel="2" x14ac:dyDescent="0.3">
      <c r="A154" s="429"/>
      <c r="B154" s="438"/>
      <c r="C154" s="647">
        <f>INT($C$40)+3</f>
        <v>4</v>
      </c>
      <c r="D154" s="460"/>
      <c r="E154" s="518"/>
      <c r="F154" s="518"/>
      <c r="G154" s="460"/>
      <c r="H154" s="879"/>
      <c r="I154" s="879" t="s">
        <v>851</v>
      </c>
      <c r="J154" s="880">
        <f t="shared" si="62"/>
        <v>27</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0">
        <f t="shared" si="64"/>
        <v>0</v>
      </c>
      <c r="SK154" s="441"/>
      <c r="SL154" s="429"/>
      <c r="SM154" s="429"/>
      <c r="SN154" s="429"/>
    </row>
    <row r="155" spans="1:508" outlineLevel="2" collapsed="1" x14ac:dyDescent="0.3">
      <c r="A155" s="429"/>
      <c r="B155" s="438"/>
      <c r="C155" s="647">
        <f>INT($C$40)+2</f>
        <v>3</v>
      </c>
      <c r="D155" s="460"/>
      <c r="E155" s="518"/>
      <c r="F155" s="518"/>
      <c r="G155" s="460"/>
      <c r="H155" s="667"/>
      <c r="I155" s="667" t="s">
        <v>852</v>
      </c>
      <c r="J155" s="667">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si="64"/>
        <v>0</v>
      </c>
      <c r="SK155" s="441"/>
      <c r="SL155" s="429"/>
      <c r="SM155" s="429"/>
      <c r="SN155" s="429"/>
    </row>
    <row r="156" spans="1:508" hidden="1" outlineLevel="3" x14ac:dyDescent="0.3">
      <c r="A156" s="429"/>
      <c r="B156" s="438"/>
      <c r="C156" s="647">
        <f t="shared" si="63"/>
        <v>4</v>
      </c>
      <c r="D156" s="460"/>
      <c r="E156" s="518"/>
      <c r="F156" s="518"/>
      <c r="G156" s="460"/>
      <c r="H156" s="735"/>
      <c r="I156" s="735" t="s">
        <v>853</v>
      </c>
      <c r="J156" s="735">
        <f t="shared" si="62"/>
        <v>29</v>
      </c>
      <c r="K156" s="863">
        <v>0</v>
      </c>
      <c r="L156" s="863">
        <v>0</v>
      </c>
      <c r="M156" s="863">
        <v>0</v>
      </c>
      <c r="N156" s="863">
        <v>0</v>
      </c>
      <c r="O156" s="863">
        <v>0</v>
      </c>
      <c r="P156" s="863">
        <v>0</v>
      </c>
      <c r="Q156" s="863">
        <v>0</v>
      </c>
      <c r="R156" s="863">
        <v>0</v>
      </c>
      <c r="S156" s="863">
        <v>0</v>
      </c>
      <c r="T156" s="863">
        <v>0</v>
      </c>
      <c r="U156" s="863">
        <v>0</v>
      </c>
      <c r="V156" s="863">
        <v>0</v>
      </c>
      <c r="W156" s="863">
        <v>0</v>
      </c>
      <c r="X156" s="863">
        <v>0</v>
      </c>
      <c r="Y156" s="863">
        <v>0</v>
      </c>
      <c r="Z156" s="863">
        <v>0</v>
      </c>
      <c r="AA156" s="863">
        <v>0</v>
      </c>
      <c r="AB156" s="863">
        <v>0</v>
      </c>
      <c r="AC156" s="863">
        <v>0</v>
      </c>
      <c r="AD156" s="863">
        <v>0</v>
      </c>
      <c r="AE156" s="863">
        <v>0</v>
      </c>
      <c r="AF156" s="863">
        <v>0</v>
      </c>
      <c r="AG156" s="863">
        <v>0</v>
      </c>
      <c r="AH156" s="863">
        <v>0</v>
      </c>
      <c r="AI156" s="863">
        <v>0</v>
      </c>
      <c r="AJ156" s="863">
        <v>0</v>
      </c>
      <c r="AK156" s="863">
        <v>0</v>
      </c>
      <c r="AL156" s="863">
        <v>0</v>
      </c>
      <c r="AM156" s="863">
        <v>0</v>
      </c>
      <c r="AN156" s="863">
        <v>0</v>
      </c>
      <c r="AO156" s="863">
        <v>0</v>
      </c>
      <c r="AP156" s="863">
        <v>0</v>
      </c>
      <c r="AQ156" s="863">
        <v>0</v>
      </c>
      <c r="AR156" s="863">
        <v>0</v>
      </c>
      <c r="AS156" s="863">
        <v>0</v>
      </c>
      <c r="AT156" s="863">
        <v>0</v>
      </c>
      <c r="AU156" s="863">
        <v>0</v>
      </c>
      <c r="AV156" s="863">
        <v>0</v>
      </c>
      <c r="AW156" s="863">
        <v>0</v>
      </c>
      <c r="AX156" s="863">
        <v>0</v>
      </c>
      <c r="AY156" s="863">
        <v>0</v>
      </c>
      <c r="AZ156" s="863">
        <v>0</v>
      </c>
      <c r="BA156" s="863">
        <v>0</v>
      </c>
      <c r="BB156" s="863">
        <v>0</v>
      </c>
      <c r="BC156" s="863">
        <v>0</v>
      </c>
      <c r="BD156" s="863">
        <v>0</v>
      </c>
      <c r="BE156" s="863">
        <v>0</v>
      </c>
      <c r="BF156" s="863">
        <v>0</v>
      </c>
      <c r="BG156" s="863">
        <v>0</v>
      </c>
      <c r="BH156" s="863">
        <v>0</v>
      </c>
      <c r="BI156" s="863">
        <v>0</v>
      </c>
      <c r="BJ156" s="863">
        <v>0</v>
      </c>
      <c r="BK156" s="863">
        <v>0</v>
      </c>
      <c r="BL156" s="863">
        <v>0</v>
      </c>
      <c r="BM156" s="863">
        <v>0</v>
      </c>
      <c r="BN156" s="863">
        <v>0</v>
      </c>
      <c r="BO156" s="863">
        <v>0</v>
      </c>
      <c r="BP156" s="863">
        <v>0</v>
      </c>
      <c r="BQ156" s="863">
        <v>0</v>
      </c>
      <c r="BR156" s="863">
        <v>0</v>
      </c>
      <c r="BS156" s="863">
        <v>0</v>
      </c>
      <c r="BT156" s="863">
        <v>0</v>
      </c>
      <c r="BU156" s="863">
        <v>0</v>
      </c>
      <c r="BV156" s="863">
        <v>0</v>
      </c>
      <c r="BW156" s="863">
        <v>0</v>
      </c>
      <c r="BX156" s="863">
        <v>0</v>
      </c>
      <c r="BY156" s="863">
        <v>0</v>
      </c>
      <c r="BZ156" s="863">
        <v>0</v>
      </c>
      <c r="CA156" s="863">
        <v>0</v>
      </c>
      <c r="CB156" s="863">
        <v>0</v>
      </c>
      <c r="CC156" s="863">
        <v>0</v>
      </c>
      <c r="CD156" s="863">
        <v>0</v>
      </c>
      <c r="CE156" s="863">
        <v>0</v>
      </c>
      <c r="CF156" s="863">
        <v>0</v>
      </c>
      <c r="CG156" s="863">
        <v>0</v>
      </c>
      <c r="CH156" s="863">
        <v>0</v>
      </c>
      <c r="CI156" s="863">
        <v>0</v>
      </c>
      <c r="CJ156" s="863">
        <v>0</v>
      </c>
      <c r="CK156" s="863">
        <v>0</v>
      </c>
      <c r="CL156" s="863">
        <v>0</v>
      </c>
      <c r="CM156" s="863">
        <v>0</v>
      </c>
      <c r="CN156" s="863">
        <v>0</v>
      </c>
      <c r="CO156" s="863">
        <v>0</v>
      </c>
      <c r="CP156" s="863">
        <v>0</v>
      </c>
      <c r="CQ156" s="863">
        <v>0</v>
      </c>
      <c r="CR156" s="863">
        <v>0</v>
      </c>
      <c r="CS156" s="863">
        <v>0</v>
      </c>
      <c r="CT156" s="863">
        <v>0</v>
      </c>
      <c r="CU156" s="863">
        <v>0</v>
      </c>
      <c r="CV156" s="863">
        <v>0</v>
      </c>
      <c r="CW156" s="863">
        <v>0</v>
      </c>
      <c r="CX156" s="863">
        <v>0</v>
      </c>
      <c r="CY156" s="863">
        <v>0</v>
      </c>
      <c r="CZ156" s="863">
        <v>0</v>
      </c>
      <c r="DA156" s="863">
        <v>0</v>
      </c>
      <c r="DB156" s="863">
        <v>0</v>
      </c>
      <c r="DC156" s="863">
        <v>0</v>
      </c>
      <c r="DD156" s="863">
        <v>0</v>
      </c>
      <c r="DE156" s="863">
        <v>0</v>
      </c>
      <c r="DF156" s="863">
        <v>0</v>
      </c>
      <c r="DG156" s="863">
        <v>0</v>
      </c>
      <c r="DH156" s="863">
        <v>0</v>
      </c>
      <c r="DI156" s="863">
        <v>0</v>
      </c>
      <c r="DJ156" s="863">
        <v>0</v>
      </c>
      <c r="DK156" s="863">
        <v>0</v>
      </c>
      <c r="DL156" s="863">
        <v>0</v>
      </c>
      <c r="DM156" s="863">
        <v>0</v>
      </c>
      <c r="DN156" s="863">
        <v>0</v>
      </c>
      <c r="DO156" s="863">
        <v>0</v>
      </c>
      <c r="DP156" s="863">
        <v>0</v>
      </c>
      <c r="DQ156" s="863">
        <v>0</v>
      </c>
      <c r="DR156" s="863">
        <v>0</v>
      </c>
      <c r="DS156" s="863">
        <v>0</v>
      </c>
      <c r="DT156" s="863">
        <v>0</v>
      </c>
      <c r="DU156" s="863">
        <v>0</v>
      </c>
      <c r="DV156" s="863">
        <v>0</v>
      </c>
      <c r="DW156" s="863">
        <v>0</v>
      </c>
      <c r="DX156" s="863">
        <v>0</v>
      </c>
      <c r="DY156" s="863">
        <v>0</v>
      </c>
      <c r="DZ156" s="863">
        <v>0</v>
      </c>
      <c r="EA156" s="863">
        <v>0</v>
      </c>
      <c r="EB156" s="863">
        <v>0</v>
      </c>
      <c r="EC156" s="863">
        <v>0</v>
      </c>
      <c r="ED156" s="863">
        <v>0</v>
      </c>
      <c r="EE156" s="863">
        <v>0</v>
      </c>
      <c r="EF156" s="863">
        <v>0</v>
      </c>
      <c r="EG156" s="863">
        <v>0</v>
      </c>
      <c r="EH156" s="863">
        <v>0</v>
      </c>
      <c r="EI156" s="863">
        <v>0</v>
      </c>
      <c r="EJ156" s="863">
        <v>0</v>
      </c>
      <c r="EK156" s="863">
        <v>0</v>
      </c>
      <c r="EL156" s="863">
        <v>0</v>
      </c>
      <c r="EM156" s="863">
        <v>0</v>
      </c>
      <c r="EN156" s="863">
        <v>0</v>
      </c>
      <c r="EO156" s="863">
        <v>0</v>
      </c>
      <c r="EP156" s="863">
        <v>0</v>
      </c>
      <c r="EQ156" s="863">
        <v>0</v>
      </c>
      <c r="ER156" s="863">
        <v>0</v>
      </c>
      <c r="ES156" s="863">
        <v>0</v>
      </c>
      <c r="ET156" s="863">
        <v>0</v>
      </c>
      <c r="EU156" s="863">
        <v>0</v>
      </c>
      <c r="EV156" s="863">
        <v>0</v>
      </c>
      <c r="EW156" s="863">
        <v>0</v>
      </c>
      <c r="EX156" s="863">
        <v>0</v>
      </c>
      <c r="EY156" s="863">
        <v>0</v>
      </c>
      <c r="EZ156" s="863">
        <v>0</v>
      </c>
      <c r="FA156" s="863">
        <v>0</v>
      </c>
      <c r="FB156" s="863">
        <v>0</v>
      </c>
      <c r="FC156" s="863">
        <v>0</v>
      </c>
      <c r="FD156" s="863">
        <v>0</v>
      </c>
      <c r="FE156" s="863">
        <v>0</v>
      </c>
      <c r="FF156" s="863">
        <v>0</v>
      </c>
      <c r="FG156" s="863">
        <v>0</v>
      </c>
      <c r="FH156" s="863">
        <v>0</v>
      </c>
      <c r="FI156" s="863">
        <v>0</v>
      </c>
      <c r="FJ156" s="863">
        <v>0</v>
      </c>
      <c r="FK156" s="863">
        <v>0</v>
      </c>
      <c r="FL156" s="863">
        <v>0</v>
      </c>
      <c r="FM156" s="863">
        <v>0</v>
      </c>
      <c r="FN156" s="863">
        <v>0</v>
      </c>
      <c r="FO156" s="863">
        <v>0</v>
      </c>
      <c r="FP156" s="863">
        <v>0</v>
      </c>
      <c r="FQ156" s="863">
        <v>0</v>
      </c>
      <c r="FR156" s="863">
        <v>0</v>
      </c>
      <c r="FS156" s="863">
        <v>0</v>
      </c>
      <c r="FT156" s="863">
        <v>0</v>
      </c>
      <c r="FU156" s="863">
        <v>0</v>
      </c>
      <c r="FV156" s="863">
        <v>0</v>
      </c>
      <c r="FW156" s="863">
        <v>0</v>
      </c>
      <c r="FX156" s="863">
        <v>0</v>
      </c>
      <c r="FY156" s="863">
        <v>0</v>
      </c>
      <c r="FZ156" s="863">
        <v>0</v>
      </c>
      <c r="GA156" s="863">
        <v>0</v>
      </c>
      <c r="GB156" s="863">
        <v>0</v>
      </c>
      <c r="GC156" s="863">
        <v>0</v>
      </c>
      <c r="GD156" s="863">
        <v>0</v>
      </c>
      <c r="GE156" s="863">
        <v>0</v>
      </c>
      <c r="GF156" s="863">
        <v>0</v>
      </c>
      <c r="GG156" s="863">
        <v>0</v>
      </c>
      <c r="GH156" s="863">
        <v>0</v>
      </c>
      <c r="GI156" s="863">
        <v>0</v>
      </c>
      <c r="GJ156" s="863">
        <v>0</v>
      </c>
      <c r="GK156" s="863">
        <v>0</v>
      </c>
      <c r="GL156" s="863">
        <v>0</v>
      </c>
      <c r="GM156" s="863">
        <v>0</v>
      </c>
      <c r="GN156" s="863">
        <v>0</v>
      </c>
      <c r="GO156" s="863">
        <v>0</v>
      </c>
      <c r="GP156" s="863">
        <v>0</v>
      </c>
      <c r="GQ156" s="863">
        <v>0</v>
      </c>
      <c r="GR156" s="863">
        <v>0</v>
      </c>
      <c r="GS156" s="863">
        <v>0</v>
      </c>
      <c r="GT156" s="863">
        <v>0</v>
      </c>
      <c r="GU156" s="863">
        <v>0</v>
      </c>
      <c r="GV156" s="863">
        <v>0</v>
      </c>
      <c r="GW156" s="863">
        <v>0</v>
      </c>
      <c r="GX156" s="863">
        <v>0</v>
      </c>
      <c r="GY156" s="863">
        <v>0</v>
      </c>
      <c r="GZ156" s="863">
        <v>0</v>
      </c>
      <c r="HA156" s="863">
        <v>0</v>
      </c>
      <c r="HB156" s="863">
        <v>0</v>
      </c>
      <c r="HC156" s="863">
        <v>0</v>
      </c>
      <c r="HD156" s="863">
        <v>0</v>
      </c>
      <c r="HE156" s="863">
        <v>0</v>
      </c>
      <c r="HF156" s="863">
        <v>0</v>
      </c>
      <c r="HG156" s="863">
        <v>0</v>
      </c>
      <c r="HH156" s="863">
        <v>0</v>
      </c>
      <c r="HI156" s="863">
        <v>0</v>
      </c>
      <c r="HJ156" s="863">
        <v>0</v>
      </c>
      <c r="HK156" s="863">
        <v>0</v>
      </c>
      <c r="HL156" s="863">
        <v>0</v>
      </c>
      <c r="HM156" s="863">
        <v>0</v>
      </c>
      <c r="HN156" s="863">
        <v>0</v>
      </c>
      <c r="HO156" s="863">
        <v>0</v>
      </c>
      <c r="HP156" s="863">
        <v>0</v>
      </c>
      <c r="HQ156" s="863">
        <v>0</v>
      </c>
      <c r="HR156" s="863">
        <v>0</v>
      </c>
      <c r="HS156" s="863">
        <v>0</v>
      </c>
      <c r="HT156" s="863">
        <v>0</v>
      </c>
      <c r="HU156" s="863">
        <v>0</v>
      </c>
      <c r="HV156" s="863">
        <v>0</v>
      </c>
      <c r="HW156" s="863">
        <v>0</v>
      </c>
      <c r="HX156" s="863">
        <v>0</v>
      </c>
      <c r="HY156" s="863">
        <v>0</v>
      </c>
      <c r="HZ156" s="863">
        <v>0</v>
      </c>
      <c r="IA156" s="863">
        <v>0</v>
      </c>
      <c r="IB156" s="863">
        <v>0</v>
      </c>
      <c r="IC156" s="863">
        <v>0</v>
      </c>
      <c r="ID156" s="863">
        <v>0</v>
      </c>
      <c r="IE156" s="863">
        <v>0</v>
      </c>
      <c r="IF156" s="863">
        <v>0</v>
      </c>
      <c r="IG156" s="863">
        <v>0</v>
      </c>
      <c r="IH156" s="863">
        <v>0</v>
      </c>
      <c r="II156" s="863">
        <v>0</v>
      </c>
      <c r="IJ156" s="863">
        <v>0</v>
      </c>
      <c r="IK156" s="863">
        <v>0</v>
      </c>
      <c r="IL156" s="863">
        <v>0</v>
      </c>
      <c r="IM156" s="863">
        <v>0</v>
      </c>
      <c r="IN156" s="863">
        <v>0</v>
      </c>
      <c r="IO156" s="863">
        <v>0</v>
      </c>
      <c r="IP156" s="863">
        <v>0</v>
      </c>
      <c r="IQ156" s="863">
        <v>0</v>
      </c>
      <c r="IR156" s="863">
        <v>0</v>
      </c>
      <c r="IS156" s="863">
        <v>0</v>
      </c>
      <c r="IT156" s="863">
        <v>0</v>
      </c>
      <c r="IU156" s="863">
        <v>0</v>
      </c>
      <c r="IV156" s="863">
        <v>0</v>
      </c>
      <c r="IW156" s="863">
        <v>0</v>
      </c>
      <c r="IX156" s="863">
        <v>0</v>
      </c>
      <c r="IY156" s="863">
        <v>0</v>
      </c>
      <c r="IZ156" s="863">
        <v>0</v>
      </c>
      <c r="JA156" s="863">
        <v>0</v>
      </c>
      <c r="JB156" s="863">
        <v>0</v>
      </c>
      <c r="JC156" s="863">
        <v>0</v>
      </c>
      <c r="JD156" s="863">
        <v>0</v>
      </c>
      <c r="JE156" s="863">
        <v>0</v>
      </c>
      <c r="JF156" s="863">
        <v>0</v>
      </c>
      <c r="JG156" s="863">
        <v>0</v>
      </c>
      <c r="JH156" s="863">
        <v>0</v>
      </c>
      <c r="JI156" s="863">
        <v>0</v>
      </c>
      <c r="JJ156" s="863">
        <v>0</v>
      </c>
      <c r="JK156" s="863">
        <v>0</v>
      </c>
      <c r="JL156" s="863">
        <v>0</v>
      </c>
      <c r="JM156" s="863">
        <v>0</v>
      </c>
      <c r="JN156" s="863">
        <v>0</v>
      </c>
      <c r="JO156" s="863">
        <v>0</v>
      </c>
      <c r="JP156" s="863">
        <v>0</v>
      </c>
      <c r="JQ156" s="863">
        <v>0</v>
      </c>
      <c r="JR156" s="863">
        <v>0</v>
      </c>
      <c r="JS156" s="863">
        <v>0</v>
      </c>
      <c r="JT156" s="863">
        <v>0</v>
      </c>
      <c r="JU156" s="863">
        <v>0</v>
      </c>
      <c r="JV156" s="863">
        <v>0</v>
      </c>
      <c r="JW156" s="863">
        <v>0</v>
      </c>
      <c r="JX156" s="863">
        <v>0</v>
      </c>
      <c r="JY156" s="863">
        <v>0</v>
      </c>
      <c r="JZ156" s="863">
        <v>0</v>
      </c>
      <c r="KA156" s="863">
        <v>0</v>
      </c>
      <c r="KB156" s="863">
        <v>0</v>
      </c>
      <c r="KC156" s="863">
        <v>0</v>
      </c>
      <c r="KD156" s="863">
        <v>0</v>
      </c>
      <c r="KE156" s="863">
        <v>0</v>
      </c>
      <c r="KF156" s="863">
        <v>0</v>
      </c>
      <c r="KG156" s="863">
        <v>0</v>
      </c>
      <c r="KH156" s="863">
        <v>0</v>
      </c>
      <c r="KI156" s="863">
        <v>0</v>
      </c>
      <c r="KJ156" s="863">
        <v>0</v>
      </c>
      <c r="KK156" s="863">
        <v>0</v>
      </c>
      <c r="KL156" s="863">
        <v>0</v>
      </c>
      <c r="KM156" s="863">
        <v>0</v>
      </c>
      <c r="KN156" s="863">
        <v>0</v>
      </c>
      <c r="KO156" s="863">
        <v>0</v>
      </c>
      <c r="KP156" s="863">
        <v>0</v>
      </c>
      <c r="KQ156" s="863">
        <v>0</v>
      </c>
      <c r="KR156" s="863">
        <v>0</v>
      </c>
      <c r="KS156" s="863">
        <v>0</v>
      </c>
      <c r="KT156" s="863">
        <v>0</v>
      </c>
      <c r="KU156" s="863">
        <v>0</v>
      </c>
      <c r="KV156" s="863">
        <v>0</v>
      </c>
      <c r="KW156" s="863">
        <v>0</v>
      </c>
      <c r="KX156" s="863">
        <v>0</v>
      </c>
      <c r="KY156" s="863">
        <v>0</v>
      </c>
      <c r="KZ156" s="863">
        <v>0</v>
      </c>
      <c r="LA156" s="863">
        <v>0</v>
      </c>
      <c r="LB156" s="863">
        <v>0</v>
      </c>
      <c r="LC156" s="863">
        <v>0</v>
      </c>
      <c r="LD156" s="863">
        <v>0</v>
      </c>
      <c r="LE156" s="863">
        <v>0</v>
      </c>
      <c r="LF156" s="863">
        <v>0</v>
      </c>
      <c r="LG156" s="863">
        <v>0</v>
      </c>
      <c r="LH156" s="863">
        <v>0</v>
      </c>
      <c r="LI156" s="863">
        <v>0</v>
      </c>
      <c r="LJ156" s="863">
        <v>0</v>
      </c>
      <c r="LK156" s="863">
        <v>0</v>
      </c>
      <c r="LL156" s="863">
        <v>0</v>
      </c>
      <c r="LM156" s="863">
        <v>0</v>
      </c>
      <c r="LN156" s="863">
        <v>0</v>
      </c>
      <c r="LO156" s="863">
        <v>0</v>
      </c>
      <c r="LP156" s="863">
        <v>0</v>
      </c>
      <c r="LQ156" s="863">
        <v>0</v>
      </c>
      <c r="LR156" s="863">
        <v>0</v>
      </c>
      <c r="LS156" s="863">
        <v>0</v>
      </c>
      <c r="LT156" s="863">
        <v>0</v>
      </c>
      <c r="LU156" s="863">
        <v>0</v>
      </c>
      <c r="LV156" s="863">
        <v>0</v>
      </c>
      <c r="LW156" s="863">
        <v>0</v>
      </c>
      <c r="LX156" s="863">
        <v>0</v>
      </c>
      <c r="LY156" s="863">
        <v>0</v>
      </c>
      <c r="LZ156" s="863">
        <v>0</v>
      </c>
      <c r="MA156" s="863">
        <v>0</v>
      </c>
      <c r="MB156" s="863">
        <v>0</v>
      </c>
      <c r="MC156" s="863">
        <v>0</v>
      </c>
      <c r="MD156" s="863">
        <v>0</v>
      </c>
      <c r="ME156" s="863">
        <v>0</v>
      </c>
      <c r="MF156" s="863">
        <v>0</v>
      </c>
      <c r="MG156" s="863">
        <v>0</v>
      </c>
      <c r="MH156" s="863">
        <v>0</v>
      </c>
      <c r="MI156" s="863">
        <v>0</v>
      </c>
      <c r="MJ156" s="863">
        <v>0</v>
      </c>
      <c r="MK156" s="863">
        <v>0</v>
      </c>
      <c r="ML156" s="863">
        <v>0</v>
      </c>
      <c r="MM156" s="863">
        <v>0</v>
      </c>
      <c r="MN156" s="863">
        <v>0</v>
      </c>
      <c r="MO156" s="863">
        <v>0</v>
      </c>
      <c r="MP156" s="863">
        <v>0</v>
      </c>
      <c r="MQ156" s="863">
        <v>0</v>
      </c>
      <c r="MR156" s="863">
        <v>0</v>
      </c>
      <c r="MS156" s="863">
        <v>0</v>
      </c>
      <c r="MT156" s="863">
        <v>0</v>
      </c>
      <c r="MU156" s="863">
        <v>0</v>
      </c>
      <c r="MV156" s="863">
        <v>0</v>
      </c>
      <c r="MW156" s="863">
        <v>0</v>
      </c>
      <c r="MX156" s="863">
        <v>0</v>
      </c>
      <c r="MY156" s="863">
        <v>0</v>
      </c>
      <c r="MZ156" s="863">
        <v>0</v>
      </c>
      <c r="NA156" s="863">
        <v>0</v>
      </c>
      <c r="NB156" s="863">
        <v>0</v>
      </c>
      <c r="NC156" s="863">
        <v>0</v>
      </c>
      <c r="ND156" s="863">
        <v>0</v>
      </c>
      <c r="NE156" s="863">
        <v>0</v>
      </c>
      <c r="NF156" s="863">
        <v>0</v>
      </c>
      <c r="NG156" s="863">
        <v>0</v>
      </c>
      <c r="NH156" s="863">
        <v>0</v>
      </c>
      <c r="NI156" s="863">
        <v>0</v>
      </c>
      <c r="NJ156" s="863">
        <v>0</v>
      </c>
      <c r="NK156" s="863">
        <v>0</v>
      </c>
      <c r="NL156" s="863">
        <v>0</v>
      </c>
      <c r="NM156" s="863">
        <v>0</v>
      </c>
      <c r="NN156" s="863">
        <v>0</v>
      </c>
      <c r="NO156" s="863">
        <v>0</v>
      </c>
      <c r="NP156" s="863">
        <v>0</v>
      </c>
      <c r="NQ156" s="863">
        <v>0</v>
      </c>
      <c r="NR156" s="863">
        <v>0</v>
      </c>
      <c r="NS156" s="863">
        <v>0</v>
      </c>
      <c r="NT156" s="863">
        <v>0</v>
      </c>
      <c r="NU156" s="863">
        <v>0</v>
      </c>
      <c r="NV156" s="863">
        <v>0</v>
      </c>
      <c r="NW156" s="863">
        <v>0</v>
      </c>
      <c r="NX156" s="863">
        <v>0</v>
      </c>
      <c r="NY156" s="863">
        <v>0</v>
      </c>
      <c r="NZ156" s="863">
        <v>0</v>
      </c>
      <c r="OA156" s="863">
        <v>0</v>
      </c>
      <c r="OB156" s="863">
        <v>0</v>
      </c>
      <c r="OC156" s="863">
        <v>0</v>
      </c>
      <c r="OD156" s="863">
        <v>0</v>
      </c>
      <c r="OE156" s="863">
        <v>0</v>
      </c>
      <c r="OF156" s="863">
        <v>0</v>
      </c>
      <c r="OG156" s="863">
        <v>0</v>
      </c>
      <c r="OH156" s="863">
        <v>0</v>
      </c>
      <c r="OI156" s="863">
        <v>0</v>
      </c>
      <c r="OJ156" s="863">
        <v>0</v>
      </c>
      <c r="OK156" s="863">
        <v>0</v>
      </c>
      <c r="OL156" s="863">
        <v>0</v>
      </c>
      <c r="OM156" s="863">
        <v>0</v>
      </c>
      <c r="ON156" s="863">
        <v>0</v>
      </c>
      <c r="OO156" s="863">
        <v>0</v>
      </c>
      <c r="OP156" s="863">
        <v>0</v>
      </c>
      <c r="OQ156" s="863">
        <v>0</v>
      </c>
      <c r="OR156" s="863">
        <v>0</v>
      </c>
      <c r="OS156" s="863">
        <v>0</v>
      </c>
      <c r="OT156" s="863">
        <v>0</v>
      </c>
      <c r="OU156" s="863">
        <v>0</v>
      </c>
      <c r="OV156" s="863">
        <v>0</v>
      </c>
      <c r="OW156" s="863">
        <v>0</v>
      </c>
      <c r="OX156" s="863">
        <v>0</v>
      </c>
      <c r="OY156" s="863">
        <v>0</v>
      </c>
      <c r="OZ156" s="863">
        <v>0</v>
      </c>
      <c r="PA156" s="863">
        <v>0</v>
      </c>
      <c r="PB156" s="863">
        <v>0</v>
      </c>
      <c r="PC156" s="863">
        <v>0</v>
      </c>
      <c r="PD156" s="863">
        <v>0</v>
      </c>
      <c r="PE156" s="863">
        <v>0</v>
      </c>
      <c r="PF156" s="863">
        <v>0</v>
      </c>
      <c r="PG156" s="863">
        <v>0</v>
      </c>
      <c r="PH156" s="863">
        <v>0</v>
      </c>
      <c r="PI156" s="863">
        <v>0</v>
      </c>
      <c r="PJ156" s="863">
        <v>0</v>
      </c>
      <c r="PK156" s="863">
        <v>0</v>
      </c>
      <c r="PL156" s="863">
        <v>0</v>
      </c>
      <c r="PM156" s="863">
        <v>0</v>
      </c>
      <c r="PN156" s="863">
        <v>0</v>
      </c>
      <c r="PO156" s="863">
        <v>0</v>
      </c>
      <c r="PP156" s="863">
        <v>0</v>
      </c>
      <c r="PQ156" s="863">
        <v>0</v>
      </c>
      <c r="PR156" s="863">
        <v>0</v>
      </c>
      <c r="PS156" s="863">
        <v>0</v>
      </c>
      <c r="PT156" s="863">
        <v>0</v>
      </c>
      <c r="PU156" s="863">
        <v>0</v>
      </c>
      <c r="PV156" s="863">
        <v>0</v>
      </c>
      <c r="PW156" s="863">
        <v>0</v>
      </c>
      <c r="PX156" s="863">
        <v>0</v>
      </c>
      <c r="PY156" s="863">
        <v>0</v>
      </c>
      <c r="PZ156" s="863">
        <v>0</v>
      </c>
      <c r="QA156" s="863">
        <v>0</v>
      </c>
      <c r="QB156" s="863">
        <v>0</v>
      </c>
      <c r="QC156" s="863">
        <v>0</v>
      </c>
      <c r="QD156" s="863">
        <v>0</v>
      </c>
      <c r="QE156" s="863">
        <v>0</v>
      </c>
      <c r="QF156" s="863">
        <v>0</v>
      </c>
      <c r="QG156" s="863">
        <v>0</v>
      </c>
      <c r="QH156" s="863">
        <v>0</v>
      </c>
      <c r="QI156" s="863">
        <v>0</v>
      </c>
      <c r="QJ156" s="863">
        <v>0</v>
      </c>
      <c r="QK156" s="863">
        <v>0</v>
      </c>
      <c r="QL156" s="863">
        <v>0</v>
      </c>
      <c r="QM156" s="863">
        <v>0</v>
      </c>
      <c r="QN156" s="863">
        <v>0</v>
      </c>
      <c r="QO156" s="863">
        <v>0</v>
      </c>
      <c r="QP156" s="863">
        <v>0</v>
      </c>
      <c r="QQ156" s="863">
        <v>0</v>
      </c>
      <c r="QR156" s="863">
        <v>0</v>
      </c>
      <c r="QS156" s="863">
        <v>0</v>
      </c>
      <c r="QT156" s="863">
        <v>0</v>
      </c>
      <c r="QU156" s="863">
        <v>0</v>
      </c>
      <c r="QV156" s="863">
        <v>0</v>
      </c>
      <c r="QW156" s="863">
        <v>0</v>
      </c>
      <c r="QX156" s="863">
        <v>0</v>
      </c>
      <c r="QY156" s="863">
        <v>0</v>
      </c>
      <c r="QZ156" s="863">
        <v>0</v>
      </c>
      <c r="RA156" s="863">
        <v>0</v>
      </c>
      <c r="RB156" s="863">
        <v>0</v>
      </c>
      <c r="RC156" s="863">
        <v>0</v>
      </c>
      <c r="RD156" s="863">
        <v>0</v>
      </c>
      <c r="RE156" s="863">
        <v>0</v>
      </c>
      <c r="RF156" s="863">
        <v>0</v>
      </c>
      <c r="RG156" s="863">
        <v>0</v>
      </c>
      <c r="RH156" s="863">
        <v>0</v>
      </c>
      <c r="RI156" s="863">
        <v>0</v>
      </c>
      <c r="RJ156" s="863">
        <v>0</v>
      </c>
      <c r="RK156" s="863">
        <v>0</v>
      </c>
      <c r="RL156" s="863">
        <v>0</v>
      </c>
      <c r="RM156" s="863">
        <v>0</v>
      </c>
      <c r="RN156" s="863">
        <v>0</v>
      </c>
      <c r="RO156" s="863">
        <v>0</v>
      </c>
      <c r="RP156" s="863">
        <v>0</v>
      </c>
      <c r="RQ156" s="863">
        <v>0</v>
      </c>
      <c r="RR156" s="863">
        <v>0</v>
      </c>
      <c r="RS156" s="863">
        <v>0</v>
      </c>
      <c r="RT156" s="863">
        <v>0</v>
      </c>
      <c r="RU156" s="863">
        <v>0</v>
      </c>
      <c r="RV156" s="863">
        <v>0</v>
      </c>
      <c r="RW156" s="863">
        <v>0</v>
      </c>
      <c r="RX156" s="863">
        <v>0</v>
      </c>
      <c r="RY156" s="863">
        <v>0</v>
      </c>
      <c r="RZ156" s="863">
        <v>0</v>
      </c>
      <c r="SA156" s="863">
        <v>0</v>
      </c>
      <c r="SB156" s="863">
        <v>0</v>
      </c>
      <c r="SC156" s="863">
        <v>0</v>
      </c>
      <c r="SD156" s="863">
        <v>0</v>
      </c>
      <c r="SE156" s="863">
        <v>0</v>
      </c>
      <c r="SF156" s="863">
        <v>0</v>
      </c>
      <c r="SG156" s="863">
        <v>0</v>
      </c>
      <c r="SH156" s="863">
        <v>0</v>
      </c>
      <c r="SI156" s="863">
        <v>0</v>
      </c>
      <c r="SJ156" s="460">
        <f t="shared" si="64"/>
        <v>0</v>
      </c>
      <c r="SK156" s="441"/>
      <c r="SL156" s="429"/>
      <c r="SM156" s="429"/>
      <c r="SN156" s="429"/>
    </row>
    <row r="157" spans="1:508" outlineLevel="2" collapsed="1" x14ac:dyDescent="0.3">
      <c r="A157" s="429"/>
      <c r="B157" s="438"/>
      <c r="C157" s="647">
        <f>INT($C$40)+2</f>
        <v>3</v>
      </c>
      <c r="D157" s="460"/>
      <c r="E157" s="518"/>
      <c r="F157" s="518"/>
      <c r="G157" s="460"/>
      <c r="H157" s="736"/>
      <c r="I157" s="736" t="s">
        <v>854</v>
      </c>
      <c r="J157" s="736">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4"/>
        <v>0</v>
      </c>
      <c r="SK157" s="441"/>
      <c r="SL157" s="429"/>
      <c r="SM157" s="429"/>
      <c r="SN157" s="429"/>
    </row>
    <row r="158" spans="1:508" hidden="1" outlineLevel="3" x14ac:dyDescent="0.3">
      <c r="A158" s="429"/>
      <c r="B158" s="438"/>
      <c r="C158" s="647">
        <f>INT($C$40)+3</f>
        <v>4</v>
      </c>
      <c r="D158" s="460"/>
      <c r="E158" s="518"/>
      <c r="F158" s="518"/>
      <c r="G158" s="460"/>
      <c r="H158" s="537"/>
      <c r="I158" s="537" t="s">
        <v>855</v>
      </c>
      <c r="J158" s="869">
        <f t="shared" si="62"/>
        <v>31</v>
      </c>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0</v>
      </c>
      <c r="AQ158" s="862">
        <v>0</v>
      </c>
      <c r="AR158" s="862">
        <v>0</v>
      </c>
      <c r="AS158" s="862">
        <v>0</v>
      </c>
      <c r="AT158" s="862">
        <v>0</v>
      </c>
      <c r="AU158" s="862">
        <v>0</v>
      </c>
      <c r="AV158" s="862">
        <v>0</v>
      </c>
      <c r="AW158" s="862">
        <v>0</v>
      </c>
      <c r="AX158" s="862">
        <v>0</v>
      </c>
      <c r="AY158" s="862">
        <v>0</v>
      </c>
      <c r="AZ158" s="862">
        <v>0</v>
      </c>
      <c r="BA158" s="862">
        <v>0</v>
      </c>
      <c r="BB158" s="862">
        <v>0</v>
      </c>
      <c r="BC158" s="862">
        <v>0</v>
      </c>
      <c r="BD158" s="862">
        <v>0</v>
      </c>
      <c r="BE158" s="862">
        <v>0</v>
      </c>
      <c r="BF158" s="862">
        <v>0</v>
      </c>
      <c r="BG158" s="862">
        <v>0</v>
      </c>
      <c r="BH158" s="862">
        <v>0</v>
      </c>
      <c r="BI158" s="862">
        <v>0</v>
      </c>
      <c r="BJ158" s="862">
        <v>0</v>
      </c>
      <c r="BK158" s="862">
        <v>0</v>
      </c>
      <c r="BL158" s="862">
        <v>0</v>
      </c>
      <c r="BM158" s="862">
        <v>0</v>
      </c>
      <c r="BN158" s="862">
        <v>0</v>
      </c>
      <c r="BO158" s="862">
        <v>0</v>
      </c>
      <c r="BP158" s="862">
        <v>0</v>
      </c>
      <c r="BQ158" s="862">
        <v>0</v>
      </c>
      <c r="BR158" s="862">
        <v>0</v>
      </c>
      <c r="BS158" s="862">
        <v>0</v>
      </c>
      <c r="BT158" s="862">
        <v>0</v>
      </c>
      <c r="BU158" s="862">
        <v>0</v>
      </c>
      <c r="BV158" s="862">
        <v>0</v>
      </c>
      <c r="BW158" s="862">
        <v>0</v>
      </c>
      <c r="BX158" s="862">
        <v>0</v>
      </c>
      <c r="BY158" s="862">
        <v>0</v>
      </c>
      <c r="BZ158" s="862">
        <v>0</v>
      </c>
      <c r="CA158" s="862">
        <v>0</v>
      </c>
      <c r="CB158" s="862">
        <v>0</v>
      </c>
      <c r="CC158" s="862">
        <v>0</v>
      </c>
      <c r="CD158" s="862">
        <v>0</v>
      </c>
      <c r="CE158" s="862">
        <v>0</v>
      </c>
      <c r="CF158" s="862">
        <v>0</v>
      </c>
      <c r="CG158" s="862">
        <v>0</v>
      </c>
      <c r="CH158" s="862">
        <v>0</v>
      </c>
      <c r="CI158" s="862">
        <v>0</v>
      </c>
      <c r="CJ158" s="862">
        <v>0</v>
      </c>
      <c r="CK158" s="862">
        <v>0</v>
      </c>
      <c r="CL158" s="862">
        <v>0</v>
      </c>
      <c r="CM158" s="862">
        <v>0</v>
      </c>
      <c r="CN158" s="862">
        <v>0</v>
      </c>
      <c r="CO158" s="862">
        <v>0</v>
      </c>
      <c r="CP158" s="862">
        <v>0</v>
      </c>
      <c r="CQ158" s="862">
        <v>0</v>
      </c>
      <c r="CR158" s="862">
        <v>0</v>
      </c>
      <c r="CS158" s="862">
        <v>0</v>
      </c>
      <c r="CT158" s="862">
        <v>0</v>
      </c>
      <c r="CU158" s="862">
        <v>0</v>
      </c>
      <c r="CV158" s="862">
        <v>0</v>
      </c>
      <c r="CW158" s="862">
        <v>0</v>
      </c>
      <c r="CX158" s="862">
        <v>0</v>
      </c>
      <c r="CY158" s="862">
        <v>0</v>
      </c>
      <c r="CZ158" s="862">
        <v>0</v>
      </c>
      <c r="DA158" s="862">
        <v>0</v>
      </c>
      <c r="DB158" s="862">
        <v>0</v>
      </c>
      <c r="DC158" s="862">
        <v>0</v>
      </c>
      <c r="DD158" s="862">
        <v>0</v>
      </c>
      <c r="DE158" s="862">
        <v>0</v>
      </c>
      <c r="DF158" s="862">
        <v>0</v>
      </c>
      <c r="DG158" s="862">
        <v>0</v>
      </c>
      <c r="DH158" s="862">
        <v>0</v>
      </c>
      <c r="DI158" s="862">
        <v>0</v>
      </c>
      <c r="DJ158" s="862">
        <v>0</v>
      </c>
      <c r="DK158" s="862">
        <v>0</v>
      </c>
      <c r="DL158" s="862">
        <v>0</v>
      </c>
      <c r="DM158" s="862">
        <v>0</v>
      </c>
      <c r="DN158" s="862">
        <v>0</v>
      </c>
      <c r="DO158" s="862">
        <v>0</v>
      </c>
      <c r="DP158" s="862">
        <v>0</v>
      </c>
      <c r="DQ158" s="862">
        <v>0</v>
      </c>
      <c r="DR158" s="862">
        <v>0</v>
      </c>
      <c r="DS158" s="862">
        <v>0</v>
      </c>
      <c r="DT158" s="862">
        <v>0</v>
      </c>
      <c r="DU158" s="862">
        <v>0</v>
      </c>
      <c r="DV158" s="862">
        <v>0</v>
      </c>
      <c r="DW158" s="862">
        <v>0</v>
      </c>
      <c r="DX158" s="862">
        <v>0</v>
      </c>
      <c r="DY158" s="862">
        <v>0</v>
      </c>
      <c r="DZ158" s="862">
        <v>0</v>
      </c>
      <c r="EA158" s="862">
        <v>0</v>
      </c>
      <c r="EB158" s="862">
        <v>0</v>
      </c>
      <c r="EC158" s="862">
        <v>0</v>
      </c>
      <c r="ED158" s="862">
        <v>0</v>
      </c>
      <c r="EE158" s="862">
        <v>0</v>
      </c>
      <c r="EF158" s="862">
        <v>0</v>
      </c>
      <c r="EG158" s="862">
        <v>0</v>
      </c>
      <c r="EH158" s="862">
        <v>0</v>
      </c>
      <c r="EI158" s="862">
        <v>0</v>
      </c>
      <c r="EJ158" s="862">
        <v>0</v>
      </c>
      <c r="EK158" s="862">
        <v>0</v>
      </c>
      <c r="EL158" s="862">
        <v>0</v>
      </c>
      <c r="EM158" s="862">
        <v>0</v>
      </c>
      <c r="EN158" s="862">
        <v>0</v>
      </c>
      <c r="EO158" s="862">
        <v>0</v>
      </c>
      <c r="EP158" s="862">
        <v>0</v>
      </c>
      <c r="EQ158" s="862">
        <v>0</v>
      </c>
      <c r="ER158" s="862">
        <v>0</v>
      </c>
      <c r="ES158" s="862">
        <v>0</v>
      </c>
      <c r="ET158" s="862">
        <v>0</v>
      </c>
      <c r="EU158" s="862">
        <v>0</v>
      </c>
      <c r="EV158" s="862">
        <v>0</v>
      </c>
      <c r="EW158" s="862">
        <v>0</v>
      </c>
      <c r="EX158" s="862">
        <v>0</v>
      </c>
      <c r="EY158" s="862">
        <v>0</v>
      </c>
      <c r="EZ158" s="862">
        <v>0</v>
      </c>
      <c r="FA158" s="862">
        <v>0</v>
      </c>
      <c r="FB158" s="862">
        <v>0</v>
      </c>
      <c r="FC158" s="862">
        <v>0</v>
      </c>
      <c r="FD158" s="862">
        <v>0</v>
      </c>
      <c r="FE158" s="862">
        <v>0</v>
      </c>
      <c r="FF158" s="862">
        <v>0</v>
      </c>
      <c r="FG158" s="862">
        <v>0</v>
      </c>
      <c r="FH158" s="862">
        <v>0</v>
      </c>
      <c r="FI158" s="862">
        <v>0</v>
      </c>
      <c r="FJ158" s="862">
        <v>0</v>
      </c>
      <c r="FK158" s="862">
        <v>0</v>
      </c>
      <c r="FL158" s="862">
        <v>0</v>
      </c>
      <c r="FM158" s="862">
        <v>0</v>
      </c>
      <c r="FN158" s="862">
        <v>0</v>
      </c>
      <c r="FO158" s="862">
        <v>0</v>
      </c>
      <c r="FP158" s="862">
        <v>0</v>
      </c>
      <c r="FQ158" s="862">
        <v>0</v>
      </c>
      <c r="FR158" s="862">
        <v>0</v>
      </c>
      <c r="FS158" s="862">
        <v>0</v>
      </c>
      <c r="FT158" s="862">
        <v>0</v>
      </c>
      <c r="FU158" s="862">
        <v>0</v>
      </c>
      <c r="FV158" s="862">
        <v>0</v>
      </c>
      <c r="FW158" s="862">
        <v>0</v>
      </c>
      <c r="FX158" s="862">
        <v>0</v>
      </c>
      <c r="FY158" s="862">
        <v>0</v>
      </c>
      <c r="FZ158" s="862">
        <v>0</v>
      </c>
      <c r="GA158" s="862">
        <v>0</v>
      </c>
      <c r="GB158" s="862">
        <v>0</v>
      </c>
      <c r="GC158" s="862">
        <v>0</v>
      </c>
      <c r="GD158" s="862">
        <v>0</v>
      </c>
      <c r="GE158" s="862">
        <v>0</v>
      </c>
      <c r="GF158" s="862">
        <v>0</v>
      </c>
      <c r="GG158" s="862">
        <v>0</v>
      </c>
      <c r="GH158" s="862">
        <v>0</v>
      </c>
      <c r="GI158" s="862">
        <v>0</v>
      </c>
      <c r="GJ158" s="862">
        <v>0</v>
      </c>
      <c r="GK158" s="862">
        <v>0</v>
      </c>
      <c r="GL158" s="862">
        <v>0</v>
      </c>
      <c r="GM158" s="862">
        <v>0</v>
      </c>
      <c r="GN158" s="862">
        <v>0</v>
      </c>
      <c r="GO158" s="862">
        <v>0</v>
      </c>
      <c r="GP158" s="862">
        <v>0</v>
      </c>
      <c r="GQ158" s="862">
        <v>0</v>
      </c>
      <c r="GR158" s="862">
        <v>0</v>
      </c>
      <c r="GS158" s="862">
        <v>0</v>
      </c>
      <c r="GT158" s="862">
        <v>0</v>
      </c>
      <c r="GU158" s="862">
        <v>0</v>
      </c>
      <c r="GV158" s="862">
        <v>0</v>
      </c>
      <c r="GW158" s="862">
        <v>0</v>
      </c>
      <c r="GX158" s="862">
        <v>0</v>
      </c>
      <c r="GY158" s="862">
        <v>0</v>
      </c>
      <c r="GZ158" s="862">
        <v>0</v>
      </c>
      <c r="HA158" s="862">
        <v>0</v>
      </c>
      <c r="HB158" s="862">
        <v>0</v>
      </c>
      <c r="HC158" s="862">
        <v>0</v>
      </c>
      <c r="HD158" s="862">
        <v>0</v>
      </c>
      <c r="HE158" s="862">
        <v>0</v>
      </c>
      <c r="HF158" s="862">
        <v>0</v>
      </c>
      <c r="HG158" s="862">
        <v>0</v>
      </c>
      <c r="HH158" s="862">
        <v>0</v>
      </c>
      <c r="HI158" s="862">
        <v>0</v>
      </c>
      <c r="HJ158" s="862">
        <v>0</v>
      </c>
      <c r="HK158" s="862">
        <v>0</v>
      </c>
      <c r="HL158" s="862">
        <v>0</v>
      </c>
      <c r="HM158" s="862">
        <v>0</v>
      </c>
      <c r="HN158" s="862">
        <v>0</v>
      </c>
      <c r="HO158" s="862">
        <v>0</v>
      </c>
      <c r="HP158" s="862">
        <v>0</v>
      </c>
      <c r="HQ158" s="862">
        <v>0</v>
      </c>
      <c r="HR158" s="862">
        <v>0</v>
      </c>
      <c r="HS158" s="862">
        <v>0</v>
      </c>
      <c r="HT158" s="862">
        <v>0</v>
      </c>
      <c r="HU158" s="862">
        <v>0</v>
      </c>
      <c r="HV158" s="862">
        <v>0</v>
      </c>
      <c r="HW158" s="862">
        <v>0</v>
      </c>
      <c r="HX158" s="862">
        <v>0</v>
      </c>
      <c r="HY158" s="862">
        <v>0</v>
      </c>
      <c r="HZ158" s="862">
        <v>0</v>
      </c>
      <c r="IA158" s="862">
        <v>0</v>
      </c>
      <c r="IB158" s="862">
        <v>0</v>
      </c>
      <c r="IC158" s="862">
        <v>0</v>
      </c>
      <c r="ID158" s="862">
        <v>0</v>
      </c>
      <c r="IE158" s="862">
        <v>0</v>
      </c>
      <c r="IF158" s="862">
        <v>0</v>
      </c>
      <c r="IG158" s="862">
        <v>0</v>
      </c>
      <c r="IH158" s="862">
        <v>0</v>
      </c>
      <c r="II158" s="862">
        <v>0</v>
      </c>
      <c r="IJ158" s="862">
        <v>0</v>
      </c>
      <c r="IK158" s="862">
        <v>0</v>
      </c>
      <c r="IL158" s="862">
        <v>0</v>
      </c>
      <c r="IM158" s="862">
        <v>0</v>
      </c>
      <c r="IN158" s="862">
        <v>0</v>
      </c>
      <c r="IO158" s="862">
        <v>0</v>
      </c>
      <c r="IP158" s="862">
        <v>0</v>
      </c>
      <c r="IQ158" s="862">
        <v>0</v>
      </c>
      <c r="IR158" s="862">
        <v>0</v>
      </c>
      <c r="IS158" s="862">
        <v>0</v>
      </c>
      <c r="IT158" s="862">
        <v>0</v>
      </c>
      <c r="IU158" s="862">
        <v>0</v>
      </c>
      <c r="IV158" s="862">
        <v>0</v>
      </c>
      <c r="IW158" s="862">
        <v>0</v>
      </c>
      <c r="IX158" s="862">
        <v>0</v>
      </c>
      <c r="IY158" s="862">
        <v>0</v>
      </c>
      <c r="IZ158" s="862">
        <v>0</v>
      </c>
      <c r="JA158" s="862">
        <v>0</v>
      </c>
      <c r="JB158" s="862">
        <v>0</v>
      </c>
      <c r="JC158" s="862">
        <v>0</v>
      </c>
      <c r="JD158" s="862">
        <v>0</v>
      </c>
      <c r="JE158" s="862">
        <v>0</v>
      </c>
      <c r="JF158" s="862">
        <v>0</v>
      </c>
      <c r="JG158" s="862">
        <v>0</v>
      </c>
      <c r="JH158" s="862">
        <v>0</v>
      </c>
      <c r="JI158" s="862">
        <v>0</v>
      </c>
      <c r="JJ158" s="862">
        <v>0</v>
      </c>
      <c r="JK158" s="862">
        <v>0</v>
      </c>
      <c r="JL158" s="862">
        <v>0</v>
      </c>
      <c r="JM158" s="862">
        <v>0</v>
      </c>
      <c r="JN158" s="862">
        <v>0</v>
      </c>
      <c r="JO158" s="862">
        <v>0</v>
      </c>
      <c r="JP158" s="862">
        <v>0</v>
      </c>
      <c r="JQ158" s="862">
        <v>0</v>
      </c>
      <c r="JR158" s="862">
        <v>0</v>
      </c>
      <c r="JS158" s="862">
        <v>0</v>
      </c>
      <c r="JT158" s="862">
        <v>0</v>
      </c>
      <c r="JU158" s="862">
        <v>0</v>
      </c>
      <c r="JV158" s="862">
        <v>0</v>
      </c>
      <c r="JW158" s="862">
        <v>0</v>
      </c>
      <c r="JX158" s="862">
        <v>0</v>
      </c>
      <c r="JY158" s="862">
        <v>0</v>
      </c>
      <c r="JZ158" s="862">
        <v>0</v>
      </c>
      <c r="KA158" s="862">
        <v>0</v>
      </c>
      <c r="KB158" s="862">
        <v>0</v>
      </c>
      <c r="KC158" s="862">
        <v>0</v>
      </c>
      <c r="KD158" s="862">
        <v>0</v>
      </c>
      <c r="KE158" s="862">
        <v>0</v>
      </c>
      <c r="KF158" s="862">
        <v>0</v>
      </c>
      <c r="KG158" s="862">
        <v>0</v>
      </c>
      <c r="KH158" s="862">
        <v>0</v>
      </c>
      <c r="KI158" s="862">
        <v>0</v>
      </c>
      <c r="KJ158" s="862">
        <v>0</v>
      </c>
      <c r="KK158" s="862">
        <v>0</v>
      </c>
      <c r="KL158" s="862">
        <v>0</v>
      </c>
      <c r="KM158" s="862">
        <v>0</v>
      </c>
      <c r="KN158" s="862">
        <v>0</v>
      </c>
      <c r="KO158" s="862">
        <v>0</v>
      </c>
      <c r="KP158" s="862">
        <v>0</v>
      </c>
      <c r="KQ158" s="862">
        <v>0</v>
      </c>
      <c r="KR158" s="862">
        <v>0</v>
      </c>
      <c r="KS158" s="862">
        <v>0</v>
      </c>
      <c r="KT158" s="862">
        <v>0</v>
      </c>
      <c r="KU158" s="862">
        <v>0</v>
      </c>
      <c r="KV158" s="862">
        <v>0</v>
      </c>
      <c r="KW158" s="862">
        <v>0</v>
      </c>
      <c r="KX158" s="862">
        <v>0</v>
      </c>
      <c r="KY158" s="862">
        <v>0</v>
      </c>
      <c r="KZ158" s="862">
        <v>0</v>
      </c>
      <c r="LA158" s="862">
        <v>0</v>
      </c>
      <c r="LB158" s="862">
        <v>0</v>
      </c>
      <c r="LC158" s="862">
        <v>0</v>
      </c>
      <c r="LD158" s="862">
        <v>0</v>
      </c>
      <c r="LE158" s="862">
        <v>0</v>
      </c>
      <c r="LF158" s="862">
        <v>0</v>
      </c>
      <c r="LG158" s="862">
        <v>0</v>
      </c>
      <c r="LH158" s="862">
        <v>0</v>
      </c>
      <c r="LI158" s="862">
        <v>0</v>
      </c>
      <c r="LJ158" s="862">
        <v>0</v>
      </c>
      <c r="LK158" s="862">
        <v>0</v>
      </c>
      <c r="LL158" s="862">
        <v>0</v>
      </c>
      <c r="LM158" s="862">
        <v>0</v>
      </c>
      <c r="LN158" s="862">
        <v>0</v>
      </c>
      <c r="LO158" s="862">
        <v>0</v>
      </c>
      <c r="LP158" s="862">
        <v>0</v>
      </c>
      <c r="LQ158" s="862">
        <v>0</v>
      </c>
      <c r="LR158" s="862">
        <v>0</v>
      </c>
      <c r="LS158" s="862">
        <v>0</v>
      </c>
      <c r="LT158" s="862">
        <v>0</v>
      </c>
      <c r="LU158" s="862">
        <v>0</v>
      </c>
      <c r="LV158" s="862">
        <v>0</v>
      </c>
      <c r="LW158" s="862">
        <v>0</v>
      </c>
      <c r="LX158" s="862">
        <v>0</v>
      </c>
      <c r="LY158" s="862">
        <v>0</v>
      </c>
      <c r="LZ158" s="862">
        <v>0</v>
      </c>
      <c r="MA158" s="862">
        <v>0</v>
      </c>
      <c r="MB158" s="862">
        <v>0</v>
      </c>
      <c r="MC158" s="862">
        <v>0</v>
      </c>
      <c r="MD158" s="862">
        <v>0</v>
      </c>
      <c r="ME158" s="862">
        <v>0</v>
      </c>
      <c r="MF158" s="862">
        <v>0</v>
      </c>
      <c r="MG158" s="862">
        <v>0</v>
      </c>
      <c r="MH158" s="862">
        <v>0</v>
      </c>
      <c r="MI158" s="862">
        <v>0</v>
      </c>
      <c r="MJ158" s="862">
        <v>0</v>
      </c>
      <c r="MK158" s="862">
        <v>0</v>
      </c>
      <c r="ML158" s="862">
        <v>0</v>
      </c>
      <c r="MM158" s="862">
        <v>0</v>
      </c>
      <c r="MN158" s="862">
        <v>0</v>
      </c>
      <c r="MO158" s="862">
        <v>0</v>
      </c>
      <c r="MP158" s="862">
        <v>0</v>
      </c>
      <c r="MQ158" s="862">
        <v>0</v>
      </c>
      <c r="MR158" s="862">
        <v>0</v>
      </c>
      <c r="MS158" s="862">
        <v>0</v>
      </c>
      <c r="MT158" s="862">
        <v>0</v>
      </c>
      <c r="MU158" s="862">
        <v>0</v>
      </c>
      <c r="MV158" s="862">
        <v>0</v>
      </c>
      <c r="MW158" s="862">
        <v>0</v>
      </c>
      <c r="MX158" s="862">
        <v>0</v>
      </c>
      <c r="MY158" s="862">
        <v>0</v>
      </c>
      <c r="MZ158" s="862">
        <v>0</v>
      </c>
      <c r="NA158" s="862">
        <v>0</v>
      </c>
      <c r="NB158" s="862">
        <v>0</v>
      </c>
      <c r="NC158" s="862">
        <v>0</v>
      </c>
      <c r="ND158" s="862">
        <v>0</v>
      </c>
      <c r="NE158" s="862">
        <v>0</v>
      </c>
      <c r="NF158" s="862">
        <v>0</v>
      </c>
      <c r="NG158" s="862">
        <v>0</v>
      </c>
      <c r="NH158" s="862">
        <v>0</v>
      </c>
      <c r="NI158" s="862">
        <v>0</v>
      </c>
      <c r="NJ158" s="862">
        <v>0</v>
      </c>
      <c r="NK158" s="862">
        <v>0</v>
      </c>
      <c r="NL158" s="862">
        <v>0</v>
      </c>
      <c r="NM158" s="862">
        <v>0</v>
      </c>
      <c r="NN158" s="862">
        <v>0</v>
      </c>
      <c r="NO158" s="862">
        <v>0</v>
      </c>
      <c r="NP158" s="862">
        <v>0</v>
      </c>
      <c r="NQ158" s="862">
        <v>0</v>
      </c>
      <c r="NR158" s="862">
        <v>0</v>
      </c>
      <c r="NS158" s="862">
        <v>0</v>
      </c>
      <c r="NT158" s="862">
        <v>0</v>
      </c>
      <c r="NU158" s="862">
        <v>0</v>
      </c>
      <c r="NV158" s="862">
        <v>0</v>
      </c>
      <c r="NW158" s="862">
        <v>0</v>
      </c>
      <c r="NX158" s="862">
        <v>0</v>
      </c>
      <c r="NY158" s="862">
        <v>0</v>
      </c>
      <c r="NZ158" s="862">
        <v>0</v>
      </c>
      <c r="OA158" s="862">
        <v>0</v>
      </c>
      <c r="OB158" s="862">
        <v>0</v>
      </c>
      <c r="OC158" s="862">
        <v>0</v>
      </c>
      <c r="OD158" s="862">
        <v>0</v>
      </c>
      <c r="OE158" s="862">
        <v>0</v>
      </c>
      <c r="OF158" s="862">
        <v>0</v>
      </c>
      <c r="OG158" s="862">
        <v>0</v>
      </c>
      <c r="OH158" s="862">
        <v>0</v>
      </c>
      <c r="OI158" s="862">
        <v>0</v>
      </c>
      <c r="OJ158" s="862">
        <v>0</v>
      </c>
      <c r="OK158" s="862">
        <v>0</v>
      </c>
      <c r="OL158" s="862">
        <v>0</v>
      </c>
      <c r="OM158" s="862">
        <v>0</v>
      </c>
      <c r="ON158" s="862">
        <v>0</v>
      </c>
      <c r="OO158" s="862">
        <v>0</v>
      </c>
      <c r="OP158" s="862">
        <v>0</v>
      </c>
      <c r="OQ158" s="862">
        <v>0</v>
      </c>
      <c r="OR158" s="862">
        <v>0</v>
      </c>
      <c r="OS158" s="862">
        <v>0</v>
      </c>
      <c r="OT158" s="862">
        <v>0</v>
      </c>
      <c r="OU158" s="862">
        <v>0</v>
      </c>
      <c r="OV158" s="862">
        <v>0</v>
      </c>
      <c r="OW158" s="862">
        <v>0</v>
      </c>
      <c r="OX158" s="862">
        <v>0</v>
      </c>
      <c r="OY158" s="862">
        <v>0</v>
      </c>
      <c r="OZ158" s="862">
        <v>0</v>
      </c>
      <c r="PA158" s="862">
        <v>0</v>
      </c>
      <c r="PB158" s="862">
        <v>0</v>
      </c>
      <c r="PC158" s="862">
        <v>0</v>
      </c>
      <c r="PD158" s="862">
        <v>0</v>
      </c>
      <c r="PE158" s="862">
        <v>0</v>
      </c>
      <c r="PF158" s="862">
        <v>0</v>
      </c>
      <c r="PG158" s="862">
        <v>0</v>
      </c>
      <c r="PH158" s="862">
        <v>0</v>
      </c>
      <c r="PI158" s="862">
        <v>0</v>
      </c>
      <c r="PJ158" s="862">
        <v>0</v>
      </c>
      <c r="PK158" s="862">
        <v>0</v>
      </c>
      <c r="PL158" s="862">
        <v>0</v>
      </c>
      <c r="PM158" s="862">
        <v>0</v>
      </c>
      <c r="PN158" s="862">
        <v>0</v>
      </c>
      <c r="PO158" s="862">
        <v>0</v>
      </c>
      <c r="PP158" s="862">
        <v>0</v>
      </c>
      <c r="PQ158" s="862">
        <v>0</v>
      </c>
      <c r="PR158" s="862">
        <v>0</v>
      </c>
      <c r="PS158" s="862">
        <v>0</v>
      </c>
      <c r="PT158" s="862">
        <v>0</v>
      </c>
      <c r="PU158" s="862">
        <v>0</v>
      </c>
      <c r="PV158" s="862">
        <v>0</v>
      </c>
      <c r="PW158" s="862">
        <v>0</v>
      </c>
      <c r="PX158" s="862">
        <v>0</v>
      </c>
      <c r="PY158" s="862">
        <v>0</v>
      </c>
      <c r="PZ158" s="862">
        <v>0</v>
      </c>
      <c r="QA158" s="862">
        <v>0</v>
      </c>
      <c r="QB158" s="862">
        <v>0</v>
      </c>
      <c r="QC158" s="862">
        <v>0</v>
      </c>
      <c r="QD158" s="862">
        <v>0</v>
      </c>
      <c r="QE158" s="862">
        <v>0</v>
      </c>
      <c r="QF158" s="862">
        <v>0</v>
      </c>
      <c r="QG158" s="862">
        <v>0</v>
      </c>
      <c r="QH158" s="862">
        <v>0</v>
      </c>
      <c r="QI158" s="862">
        <v>0</v>
      </c>
      <c r="QJ158" s="862">
        <v>0</v>
      </c>
      <c r="QK158" s="862">
        <v>0</v>
      </c>
      <c r="QL158" s="862">
        <v>0</v>
      </c>
      <c r="QM158" s="862">
        <v>0</v>
      </c>
      <c r="QN158" s="862">
        <v>0</v>
      </c>
      <c r="QO158" s="862">
        <v>0</v>
      </c>
      <c r="QP158" s="862">
        <v>0</v>
      </c>
      <c r="QQ158" s="862">
        <v>0</v>
      </c>
      <c r="QR158" s="862">
        <v>0</v>
      </c>
      <c r="QS158" s="862">
        <v>0</v>
      </c>
      <c r="QT158" s="862">
        <v>0</v>
      </c>
      <c r="QU158" s="862">
        <v>0</v>
      </c>
      <c r="QV158" s="862">
        <v>0</v>
      </c>
      <c r="QW158" s="862">
        <v>0</v>
      </c>
      <c r="QX158" s="862">
        <v>0</v>
      </c>
      <c r="QY158" s="862">
        <v>0</v>
      </c>
      <c r="QZ158" s="862">
        <v>0</v>
      </c>
      <c r="RA158" s="862">
        <v>0</v>
      </c>
      <c r="RB158" s="862">
        <v>0</v>
      </c>
      <c r="RC158" s="862">
        <v>0</v>
      </c>
      <c r="RD158" s="862">
        <v>0</v>
      </c>
      <c r="RE158" s="862">
        <v>0</v>
      </c>
      <c r="RF158" s="862">
        <v>0</v>
      </c>
      <c r="RG158" s="862">
        <v>0</v>
      </c>
      <c r="RH158" s="862">
        <v>0</v>
      </c>
      <c r="RI158" s="862">
        <v>0</v>
      </c>
      <c r="RJ158" s="862">
        <v>0</v>
      </c>
      <c r="RK158" s="862">
        <v>0</v>
      </c>
      <c r="RL158" s="862">
        <v>0</v>
      </c>
      <c r="RM158" s="862">
        <v>0</v>
      </c>
      <c r="RN158" s="862">
        <v>0</v>
      </c>
      <c r="RO158" s="862">
        <v>0</v>
      </c>
      <c r="RP158" s="862">
        <v>0</v>
      </c>
      <c r="RQ158" s="862">
        <v>0</v>
      </c>
      <c r="RR158" s="862">
        <v>0</v>
      </c>
      <c r="RS158" s="862">
        <v>0</v>
      </c>
      <c r="RT158" s="862">
        <v>0</v>
      </c>
      <c r="RU158" s="862">
        <v>0</v>
      </c>
      <c r="RV158" s="862">
        <v>0</v>
      </c>
      <c r="RW158" s="862">
        <v>0</v>
      </c>
      <c r="RX158" s="862">
        <v>0</v>
      </c>
      <c r="RY158" s="862">
        <v>0</v>
      </c>
      <c r="RZ158" s="862">
        <v>0</v>
      </c>
      <c r="SA158" s="862">
        <v>0</v>
      </c>
      <c r="SB158" s="862">
        <v>0</v>
      </c>
      <c r="SC158" s="862">
        <v>0</v>
      </c>
      <c r="SD158" s="862">
        <v>0</v>
      </c>
      <c r="SE158" s="862">
        <v>0</v>
      </c>
      <c r="SF158" s="862">
        <v>0</v>
      </c>
      <c r="SG158" s="862">
        <v>0</v>
      </c>
      <c r="SH158" s="862">
        <v>0</v>
      </c>
      <c r="SI158" s="862">
        <v>0</v>
      </c>
      <c r="SJ158" s="460">
        <f t="shared" si="64"/>
        <v>0</v>
      </c>
      <c r="SK158" s="441"/>
      <c r="SL158" s="429"/>
      <c r="SM158" s="429"/>
      <c r="SN158" s="429"/>
    </row>
    <row r="159" spans="1:508" outlineLevel="2" x14ac:dyDescent="0.3">
      <c r="A159" s="429"/>
      <c r="B159" s="438"/>
      <c r="C159" s="647">
        <f>INT($C$40)+3</f>
        <v>4</v>
      </c>
      <c r="D159" s="460"/>
      <c r="E159" s="518"/>
      <c r="F159" s="518"/>
      <c r="G159" s="460"/>
      <c r="H159" s="879"/>
      <c r="I159" s="879" t="s">
        <v>856</v>
      </c>
      <c r="J159" s="880">
        <f t="shared" si="62"/>
        <v>32</v>
      </c>
      <c r="K159" s="482">
        <v>0</v>
      </c>
      <c r="L159" s="482">
        <v>0</v>
      </c>
      <c r="M159" s="482">
        <v>0</v>
      </c>
      <c r="N159" s="482">
        <v>0</v>
      </c>
      <c r="O159" s="482">
        <v>0</v>
      </c>
      <c r="P159" s="482">
        <v>0</v>
      </c>
      <c r="Q159" s="482">
        <v>0</v>
      </c>
      <c r="R159" s="482">
        <v>0</v>
      </c>
      <c r="S159" s="482">
        <v>0</v>
      </c>
      <c r="T159" s="482">
        <v>0</v>
      </c>
      <c r="U159" s="482">
        <v>0</v>
      </c>
      <c r="V159" s="482">
        <v>0</v>
      </c>
      <c r="W159" s="482">
        <v>0</v>
      </c>
      <c r="X159" s="482">
        <v>0</v>
      </c>
      <c r="Y159" s="482">
        <v>0</v>
      </c>
      <c r="Z159" s="482">
        <v>0</v>
      </c>
      <c r="AA159" s="482">
        <v>0</v>
      </c>
      <c r="AB159" s="482">
        <v>0</v>
      </c>
      <c r="AC159" s="482">
        <v>0</v>
      </c>
      <c r="AD159" s="482">
        <v>0</v>
      </c>
      <c r="AE159" s="482">
        <v>0</v>
      </c>
      <c r="AF159" s="482">
        <v>0</v>
      </c>
      <c r="AG159" s="482">
        <v>0</v>
      </c>
      <c r="AH159" s="482">
        <v>0</v>
      </c>
      <c r="AI159" s="482">
        <v>0</v>
      </c>
      <c r="AJ159" s="482">
        <v>0</v>
      </c>
      <c r="AK159" s="482">
        <v>0</v>
      </c>
      <c r="AL159" s="482">
        <v>0</v>
      </c>
      <c r="AM159" s="482">
        <v>0</v>
      </c>
      <c r="AN159" s="482">
        <v>0</v>
      </c>
      <c r="AO159" s="482">
        <v>0</v>
      </c>
      <c r="AP159" s="482">
        <v>0</v>
      </c>
      <c r="AQ159" s="482">
        <v>0</v>
      </c>
      <c r="AR159" s="482">
        <v>0</v>
      </c>
      <c r="AS159" s="482">
        <v>0</v>
      </c>
      <c r="AT159" s="482">
        <v>0</v>
      </c>
      <c r="AU159" s="482">
        <v>0</v>
      </c>
      <c r="AV159" s="482">
        <v>0</v>
      </c>
      <c r="AW159" s="482">
        <v>0</v>
      </c>
      <c r="AX159" s="482">
        <v>0</v>
      </c>
      <c r="AY159" s="482">
        <v>0</v>
      </c>
      <c r="AZ159" s="482">
        <v>0</v>
      </c>
      <c r="BA159" s="482">
        <v>0</v>
      </c>
      <c r="BB159" s="482">
        <v>0</v>
      </c>
      <c r="BC159" s="482">
        <v>0</v>
      </c>
      <c r="BD159" s="482">
        <v>0</v>
      </c>
      <c r="BE159" s="482">
        <v>0</v>
      </c>
      <c r="BF159" s="482">
        <v>0</v>
      </c>
      <c r="BG159" s="482">
        <v>0</v>
      </c>
      <c r="BH159" s="482">
        <v>0</v>
      </c>
      <c r="BI159" s="482">
        <v>0</v>
      </c>
      <c r="BJ159" s="482">
        <v>0</v>
      </c>
      <c r="BK159" s="482">
        <v>0</v>
      </c>
      <c r="BL159" s="482">
        <v>0</v>
      </c>
      <c r="BM159" s="482">
        <v>0</v>
      </c>
      <c r="BN159" s="482">
        <v>0</v>
      </c>
      <c r="BO159" s="482">
        <v>0</v>
      </c>
      <c r="BP159" s="482">
        <v>0</v>
      </c>
      <c r="BQ159" s="482">
        <v>0</v>
      </c>
      <c r="BR159" s="482">
        <v>0</v>
      </c>
      <c r="BS159" s="482">
        <v>0</v>
      </c>
      <c r="BT159" s="482">
        <v>0</v>
      </c>
      <c r="BU159" s="482">
        <v>0</v>
      </c>
      <c r="BV159" s="482">
        <v>0</v>
      </c>
      <c r="BW159" s="482">
        <v>0</v>
      </c>
      <c r="BX159" s="482">
        <v>0</v>
      </c>
      <c r="BY159" s="482">
        <v>0</v>
      </c>
      <c r="BZ159" s="482">
        <v>0</v>
      </c>
      <c r="CA159" s="482">
        <v>0</v>
      </c>
      <c r="CB159" s="482">
        <v>0</v>
      </c>
      <c r="CC159" s="482">
        <v>0</v>
      </c>
      <c r="CD159" s="482">
        <v>0</v>
      </c>
      <c r="CE159" s="482">
        <v>0</v>
      </c>
      <c r="CF159" s="482">
        <v>0</v>
      </c>
      <c r="CG159" s="482">
        <v>0</v>
      </c>
      <c r="CH159" s="482">
        <v>0</v>
      </c>
      <c r="CI159" s="482">
        <v>0</v>
      </c>
      <c r="CJ159" s="482">
        <v>0</v>
      </c>
      <c r="CK159" s="482">
        <v>0</v>
      </c>
      <c r="CL159" s="482">
        <v>0</v>
      </c>
      <c r="CM159" s="482">
        <v>0</v>
      </c>
      <c r="CN159" s="482">
        <v>0</v>
      </c>
      <c r="CO159" s="482">
        <v>0</v>
      </c>
      <c r="CP159" s="482">
        <v>0</v>
      </c>
      <c r="CQ159" s="482">
        <v>0</v>
      </c>
      <c r="CR159" s="482">
        <v>0</v>
      </c>
      <c r="CS159" s="482">
        <v>0</v>
      </c>
      <c r="CT159" s="482">
        <v>0</v>
      </c>
      <c r="CU159" s="482">
        <v>0</v>
      </c>
      <c r="CV159" s="482">
        <v>0</v>
      </c>
      <c r="CW159" s="482">
        <v>0</v>
      </c>
      <c r="CX159" s="482">
        <v>0</v>
      </c>
      <c r="CY159" s="482">
        <v>0</v>
      </c>
      <c r="CZ159" s="482">
        <v>0</v>
      </c>
      <c r="DA159" s="482">
        <v>0</v>
      </c>
      <c r="DB159" s="482">
        <v>0</v>
      </c>
      <c r="DC159" s="482">
        <v>0</v>
      </c>
      <c r="DD159" s="482">
        <v>0</v>
      </c>
      <c r="DE159" s="482">
        <v>0</v>
      </c>
      <c r="DF159" s="482">
        <v>0</v>
      </c>
      <c r="DG159" s="482">
        <v>0</v>
      </c>
      <c r="DH159" s="482">
        <v>0</v>
      </c>
      <c r="DI159" s="482">
        <v>0</v>
      </c>
      <c r="DJ159" s="482">
        <v>0</v>
      </c>
      <c r="DK159" s="482">
        <v>0</v>
      </c>
      <c r="DL159" s="482">
        <v>0</v>
      </c>
      <c r="DM159" s="482">
        <v>0</v>
      </c>
      <c r="DN159" s="482">
        <v>0</v>
      </c>
      <c r="DO159" s="482">
        <v>0</v>
      </c>
      <c r="DP159" s="482">
        <v>0</v>
      </c>
      <c r="DQ159" s="482">
        <v>0</v>
      </c>
      <c r="DR159" s="482">
        <v>0</v>
      </c>
      <c r="DS159" s="482">
        <v>0</v>
      </c>
      <c r="DT159" s="482">
        <v>0</v>
      </c>
      <c r="DU159" s="482">
        <v>0</v>
      </c>
      <c r="DV159" s="482">
        <v>0</v>
      </c>
      <c r="DW159" s="482">
        <v>0</v>
      </c>
      <c r="DX159" s="482">
        <v>0</v>
      </c>
      <c r="DY159" s="482">
        <v>0</v>
      </c>
      <c r="DZ159" s="482">
        <v>0</v>
      </c>
      <c r="EA159" s="482">
        <v>0</v>
      </c>
      <c r="EB159" s="482">
        <v>0</v>
      </c>
      <c r="EC159" s="482">
        <v>0</v>
      </c>
      <c r="ED159" s="482">
        <v>0</v>
      </c>
      <c r="EE159" s="482">
        <v>0</v>
      </c>
      <c r="EF159" s="482">
        <v>0</v>
      </c>
      <c r="EG159" s="482">
        <v>0</v>
      </c>
      <c r="EH159" s="482">
        <v>0</v>
      </c>
      <c r="EI159" s="482">
        <v>0</v>
      </c>
      <c r="EJ159" s="482">
        <v>0</v>
      </c>
      <c r="EK159" s="482">
        <v>0</v>
      </c>
      <c r="EL159" s="482">
        <v>0</v>
      </c>
      <c r="EM159" s="482">
        <v>0</v>
      </c>
      <c r="EN159" s="482">
        <v>0</v>
      </c>
      <c r="EO159" s="482">
        <v>0</v>
      </c>
      <c r="EP159" s="482">
        <v>0</v>
      </c>
      <c r="EQ159" s="482">
        <v>0</v>
      </c>
      <c r="ER159" s="482">
        <v>0</v>
      </c>
      <c r="ES159" s="482">
        <v>0</v>
      </c>
      <c r="ET159" s="482">
        <v>0</v>
      </c>
      <c r="EU159" s="482">
        <v>0</v>
      </c>
      <c r="EV159" s="482">
        <v>0</v>
      </c>
      <c r="EW159" s="482">
        <v>0</v>
      </c>
      <c r="EX159" s="482">
        <v>0</v>
      </c>
      <c r="EY159" s="482">
        <v>0</v>
      </c>
      <c r="EZ159" s="482">
        <v>0</v>
      </c>
      <c r="FA159" s="482">
        <v>0</v>
      </c>
      <c r="FB159" s="482">
        <v>0</v>
      </c>
      <c r="FC159" s="482">
        <v>0</v>
      </c>
      <c r="FD159" s="482">
        <v>0</v>
      </c>
      <c r="FE159" s="482">
        <v>0</v>
      </c>
      <c r="FF159" s="482">
        <v>0</v>
      </c>
      <c r="FG159" s="482">
        <v>0</v>
      </c>
      <c r="FH159" s="482">
        <v>0</v>
      </c>
      <c r="FI159" s="482">
        <v>0</v>
      </c>
      <c r="FJ159" s="482">
        <v>0</v>
      </c>
      <c r="FK159" s="482">
        <v>0</v>
      </c>
      <c r="FL159" s="482">
        <v>0</v>
      </c>
      <c r="FM159" s="482">
        <v>0</v>
      </c>
      <c r="FN159" s="482">
        <v>0</v>
      </c>
      <c r="FO159" s="482">
        <v>0</v>
      </c>
      <c r="FP159" s="482">
        <v>0</v>
      </c>
      <c r="FQ159" s="482">
        <v>0</v>
      </c>
      <c r="FR159" s="482">
        <v>0</v>
      </c>
      <c r="FS159" s="482">
        <v>0</v>
      </c>
      <c r="FT159" s="482">
        <v>0</v>
      </c>
      <c r="FU159" s="482">
        <v>0</v>
      </c>
      <c r="FV159" s="482">
        <v>0</v>
      </c>
      <c r="FW159" s="482">
        <v>0</v>
      </c>
      <c r="FX159" s="482">
        <v>0</v>
      </c>
      <c r="FY159" s="482">
        <v>0</v>
      </c>
      <c r="FZ159" s="482">
        <v>0</v>
      </c>
      <c r="GA159" s="482">
        <v>0</v>
      </c>
      <c r="GB159" s="482">
        <v>0</v>
      </c>
      <c r="GC159" s="482">
        <v>0</v>
      </c>
      <c r="GD159" s="482">
        <v>0</v>
      </c>
      <c r="GE159" s="482">
        <v>0</v>
      </c>
      <c r="GF159" s="482">
        <v>0</v>
      </c>
      <c r="GG159" s="482">
        <v>0</v>
      </c>
      <c r="GH159" s="482">
        <v>0</v>
      </c>
      <c r="GI159" s="482">
        <v>0</v>
      </c>
      <c r="GJ159" s="482">
        <v>0</v>
      </c>
      <c r="GK159" s="482">
        <v>0</v>
      </c>
      <c r="GL159" s="482">
        <v>0</v>
      </c>
      <c r="GM159" s="482">
        <v>0</v>
      </c>
      <c r="GN159" s="482">
        <v>0</v>
      </c>
      <c r="GO159" s="482">
        <v>0</v>
      </c>
      <c r="GP159" s="482">
        <v>0</v>
      </c>
      <c r="GQ159" s="482">
        <v>0</v>
      </c>
      <c r="GR159" s="482">
        <v>0</v>
      </c>
      <c r="GS159" s="482">
        <v>0</v>
      </c>
      <c r="GT159" s="482">
        <v>0</v>
      </c>
      <c r="GU159" s="482">
        <v>0</v>
      </c>
      <c r="GV159" s="482">
        <v>0</v>
      </c>
      <c r="GW159" s="482">
        <v>0</v>
      </c>
      <c r="GX159" s="482">
        <v>0</v>
      </c>
      <c r="GY159" s="482">
        <v>0</v>
      </c>
      <c r="GZ159" s="482">
        <v>0</v>
      </c>
      <c r="HA159" s="482">
        <v>0</v>
      </c>
      <c r="HB159" s="482">
        <v>0</v>
      </c>
      <c r="HC159" s="482">
        <v>0</v>
      </c>
      <c r="HD159" s="482">
        <v>0</v>
      </c>
      <c r="HE159" s="482">
        <v>0</v>
      </c>
      <c r="HF159" s="482">
        <v>0</v>
      </c>
      <c r="HG159" s="482">
        <v>0</v>
      </c>
      <c r="HH159" s="482">
        <v>0</v>
      </c>
      <c r="HI159" s="482">
        <v>0</v>
      </c>
      <c r="HJ159" s="482">
        <v>0</v>
      </c>
      <c r="HK159" s="482">
        <v>0</v>
      </c>
      <c r="HL159" s="482">
        <v>0</v>
      </c>
      <c r="HM159" s="482">
        <v>0</v>
      </c>
      <c r="HN159" s="482">
        <v>0</v>
      </c>
      <c r="HO159" s="482">
        <v>0</v>
      </c>
      <c r="HP159" s="482">
        <v>0</v>
      </c>
      <c r="HQ159" s="482">
        <v>0</v>
      </c>
      <c r="HR159" s="482">
        <v>0</v>
      </c>
      <c r="HS159" s="482">
        <v>0</v>
      </c>
      <c r="HT159" s="482">
        <v>0</v>
      </c>
      <c r="HU159" s="482">
        <v>0</v>
      </c>
      <c r="HV159" s="482">
        <v>0</v>
      </c>
      <c r="HW159" s="482">
        <v>0</v>
      </c>
      <c r="HX159" s="482">
        <v>0</v>
      </c>
      <c r="HY159" s="482">
        <v>0</v>
      </c>
      <c r="HZ159" s="482">
        <v>0</v>
      </c>
      <c r="IA159" s="482">
        <v>0</v>
      </c>
      <c r="IB159" s="482">
        <v>0</v>
      </c>
      <c r="IC159" s="482">
        <v>0</v>
      </c>
      <c r="ID159" s="482">
        <v>0</v>
      </c>
      <c r="IE159" s="482">
        <v>0</v>
      </c>
      <c r="IF159" s="482">
        <v>0</v>
      </c>
      <c r="IG159" s="482">
        <v>0</v>
      </c>
      <c r="IH159" s="482">
        <v>0</v>
      </c>
      <c r="II159" s="482">
        <v>0</v>
      </c>
      <c r="IJ159" s="482">
        <v>0</v>
      </c>
      <c r="IK159" s="482">
        <v>0</v>
      </c>
      <c r="IL159" s="482">
        <v>0</v>
      </c>
      <c r="IM159" s="482">
        <v>0</v>
      </c>
      <c r="IN159" s="482">
        <v>0</v>
      </c>
      <c r="IO159" s="482">
        <v>0</v>
      </c>
      <c r="IP159" s="482">
        <v>0</v>
      </c>
      <c r="IQ159" s="482">
        <v>0</v>
      </c>
      <c r="IR159" s="482">
        <v>0</v>
      </c>
      <c r="IS159" s="482">
        <v>0</v>
      </c>
      <c r="IT159" s="482">
        <v>0</v>
      </c>
      <c r="IU159" s="482">
        <v>0</v>
      </c>
      <c r="IV159" s="482">
        <v>0</v>
      </c>
      <c r="IW159" s="482">
        <v>0</v>
      </c>
      <c r="IX159" s="482">
        <v>0</v>
      </c>
      <c r="IY159" s="482">
        <v>0</v>
      </c>
      <c r="IZ159" s="482">
        <v>0</v>
      </c>
      <c r="JA159" s="482">
        <v>0</v>
      </c>
      <c r="JB159" s="482">
        <v>0</v>
      </c>
      <c r="JC159" s="482">
        <v>0</v>
      </c>
      <c r="JD159" s="482">
        <v>0</v>
      </c>
      <c r="JE159" s="482">
        <v>0</v>
      </c>
      <c r="JF159" s="482">
        <v>0</v>
      </c>
      <c r="JG159" s="482">
        <v>0</v>
      </c>
      <c r="JH159" s="482">
        <v>0</v>
      </c>
      <c r="JI159" s="482">
        <v>0</v>
      </c>
      <c r="JJ159" s="482">
        <v>0</v>
      </c>
      <c r="JK159" s="482">
        <v>0</v>
      </c>
      <c r="JL159" s="482">
        <v>0</v>
      </c>
      <c r="JM159" s="482">
        <v>0</v>
      </c>
      <c r="JN159" s="482">
        <v>0</v>
      </c>
      <c r="JO159" s="482">
        <v>0</v>
      </c>
      <c r="JP159" s="482">
        <v>0</v>
      </c>
      <c r="JQ159" s="482">
        <v>0</v>
      </c>
      <c r="JR159" s="482">
        <v>0</v>
      </c>
      <c r="JS159" s="482">
        <v>0</v>
      </c>
      <c r="JT159" s="482">
        <v>0</v>
      </c>
      <c r="JU159" s="482">
        <v>0</v>
      </c>
      <c r="JV159" s="482">
        <v>0</v>
      </c>
      <c r="JW159" s="482">
        <v>0</v>
      </c>
      <c r="JX159" s="482">
        <v>0</v>
      </c>
      <c r="JY159" s="482">
        <v>0</v>
      </c>
      <c r="JZ159" s="482">
        <v>0</v>
      </c>
      <c r="KA159" s="482">
        <v>0</v>
      </c>
      <c r="KB159" s="482">
        <v>0</v>
      </c>
      <c r="KC159" s="482">
        <v>0</v>
      </c>
      <c r="KD159" s="482">
        <v>0</v>
      </c>
      <c r="KE159" s="482">
        <v>0</v>
      </c>
      <c r="KF159" s="482">
        <v>0</v>
      </c>
      <c r="KG159" s="482">
        <v>0</v>
      </c>
      <c r="KH159" s="482">
        <v>0</v>
      </c>
      <c r="KI159" s="482">
        <v>0</v>
      </c>
      <c r="KJ159" s="482">
        <v>0</v>
      </c>
      <c r="KK159" s="482">
        <v>0</v>
      </c>
      <c r="KL159" s="482">
        <v>0</v>
      </c>
      <c r="KM159" s="482">
        <v>0</v>
      </c>
      <c r="KN159" s="482">
        <v>0</v>
      </c>
      <c r="KO159" s="482">
        <v>0</v>
      </c>
      <c r="KP159" s="482">
        <v>0</v>
      </c>
      <c r="KQ159" s="482">
        <v>0</v>
      </c>
      <c r="KR159" s="482">
        <v>0</v>
      </c>
      <c r="KS159" s="482">
        <v>0</v>
      </c>
      <c r="KT159" s="482">
        <v>0</v>
      </c>
      <c r="KU159" s="482">
        <v>0</v>
      </c>
      <c r="KV159" s="482">
        <v>0</v>
      </c>
      <c r="KW159" s="482">
        <v>0</v>
      </c>
      <c r="KX159" s="482">
        <v>0</v>
      </c>
      <c r="KY159" s="482">
        <v>0</v>
      </c>
      <c r="KZ159" s="482">
        <v>0</v>
      </c>
      <c r="LA159" s="482">
        <v>0</v>
      </c>
      <c r="LB159" s="482">
        <v>0</v>
      </c>
      <c r="LC159" s="482">
        <v>0</v>
      </c>
      <c r="LD159" s="482">
        <v>0</v>
      </c>
      <c r="LE159" s="482">
        <v>0</v>
      </c>
      <c r="LF159" s="482">
        <v>0</v>
      </c>
      <c r="LG159" s="482">
        <v>0</v>
      </c>
      <c r="LH159" s="482">
        <v>0</v>
      </c>
      <c r="LI159" s="482">
        <v>0</v>
      </c>
      <c r="LJ159" s="482">
        <v>0</v>
      </c>
      <c r="LK159" s="482">
        <v>0</v>
      </c>
      <c r="LL159" s="482">
        <v>0</v>
      </c>
      <c r="LM159" s="482">
        <v>0</v>
      </c>
      <c r="LN159" s="482">
        <v>0</v>
      </c>
      <c r="LO159" s="482">
        <v>0</v>
      </c>
      <c r="LP159" s="482">
        <v>0</v>
      </c>
      <c r="LQ159" s="482">
        <v>0</v>
      </c>
      <c r="LR159" s="482">
        <v>0</v>
      </c>
      <c r="LS159" s="482">
        <v>0</v>
      </c>
      <c r="LT159" s="482">
        <v>0</v>
      </c>
      <c r="LU159" s="482">
        <v>0</v>
      </c>
      <c r="LV159" s="482">
        <v>0</v>
      </c>
      <c r="LW159" s="482">
        <v>0</v>
      </c>
      <c r="LX159" s="482">
        <v>0</v>
      </c>
      <c r="LY159" s="482">
        <v>0</v>
      </c>
      <c r="LZ159" s="482">
        <v>0</v>
      </c>
      <c r="MA159" s="482">
        <v>0</v>
      </c>
      <c r="MB159" s="482">
        <v>0</v>
      </c>
      <c r="MC159" s="482">
        <v>0</v>
      </c>
      <c r="MD159" s="482">
        <v>0</v>
      </c>
      <c r="ME159" s="482">
        <v>0</v>
      </c>
      <c r="MF159" s="482">
        <v>0</v>
      </c>
      <c r="MG159" s="482">
        <v>0</v>
      </c>
      <c r="MH159" s="482">
        <v>0</v>
      </c>
      <c r="MI159" s="482">
        <v>0</v>
      </c>
      <c r="MJ159" s="482">
        <v>0</v>
      </c>
      <c r="MK159" s="482">
        <v>0</v>
      </c>
      <c r="ML159" s="482">
        <v>0</v>
      </c>
      <c r="MM159" s="482">
        <v>0</v>
      </c>
      <c r="MN159" s="482">
        <v>0</v>
      </c>
      <c r="MO159" s="482">
        <v>0</v>
      </c>
      <c r="MP159" s="482">
        <v>0</v>
      </c>
      <c r="MQ159" s="482">
        <v>0</v>
      </c>
      <c r="MR159" s="482">
        <v>0</v>
      </c>
      <c r="MS159" s="482">
        <v>0</v>
      </c>
      <c r="MT159" s="482">
        <v>0</v>
      </c>
      <c r="MU159" s="482">
        <v>0</v>
      </c>
      <c r="MV159" s="482">
        <v>0</v>
      </c>
      <c r="MW159" s="482">
        <v>0</v>
      </c>
      <c r="MX159" s="482">
        <v>0</v>
      </c>
      <c r="MY159" s="482">
        <v>0</v>
      </c>
      <c r="MZ159" s="482">
        <v>0</v>
      </c>
      <c r="NA159" s="482">
        <v>0</v>
      </c>
      <c r="NB159" s="482">
        <v>0</v>
      </c>
      <c r="NC159" s="482">
        <v>0</v>
      </c>
      <c r="ND159" s="482">
        <v>0</v>
      </c>
      <c r="NE159" s="482">
        <v>0</v>
      </c>
      <c r="NF159" s="482">
        <v>0</v>
      </c>
      <c r="NG159" s="482">
        <v>0</v>
      </c>
      <c r="NH159" s="482">
        <v>0</v>
      </c>
      <c r="NI159" s="482">
        <v>0</v>
      </c>
      <c r="NJ159" s="482">
        <v>0</v>
      </c>
      <c r="NK159" s="482">
        <v>0</v>
      </c>
      <c r="NL159" s="482">
        <v>0</v>
      </c>
      <c r="NM159" s="482">
        <v>0</v>
      </c>
      <c r="NN159" s="482">
        <v>0</v>
      </c>
      <c r="NO159" s="482">
        <v>0</v>
      </c>
      <c r="NP159" s="482">
        <v>0</v>
      </c>
      <c r="NQ159" s="482">
        <v>0</v>
      </c>
      <c r="NR159" s="482">
        <v>0</v>
      </c>
      <c r="NS159" s="482">
        <v>0</v>
      </c>
      <c r="NT159" s="482">
        <v>0</v>
      </c>
      <c r="NU159" s="482">
        <v>0</v>
      </c>
      <c r="NV159" s="482">
        <v>0</v>
      </c>
      <c r="NW159" s="482">
        <v>0</v>
      </c>
      <c r="NX159" s="482">
        <v>0</v>
      </c>
      <c r="NY159" s="482">
        <v>0</v>
      </c>
      <c r="NZ159" s="482">
        <v>0</v>
      </c>
      <c r="OA159" s="482">
        <v>0</v>
      </c>
      <c r="OB159" s="482">
        <v>0</v>
      </c>
      <c r="OC159" s="482">
        <v>0</v>
      </c>
      <c r="OD159" s="482">
        <v>0</v>
      </c>
      <c r="OE159" s="482">
        <v>0</v>
      </c>
      <c r="OF159" s="482">
        <v>0</v>
      </c>
      <c r="OG159" s="482">
        <v>0</v>
      </c>
      <c r="OH159" s="482">
        <v>0</v>
      </c>
      <c r="OI159" s="482">
        <v>0</v>
      </c>
      <c r="OJ159" s="482">
        <v>0</v>
      </c>
      <c r="OK159" s="482">
        <v>0</v>
      </c>
      <c r="OL159" s="482">
        <v>0</v>
      </c>
      <c r="OM159" s="482">
        <v>0</v>
      </c>
      <c r="ON159" s="482">
        <v>0</v>
      </c>
      <c r="OO159" s="482">
        <v>0</v>
      </c>
      <c r="OP159" s="482">
        <v>0</v>
      </c>
      <c r="OQ159" s="482">
        <v>0</v>
      </c>
      <c r="OR159" s="482">
        <v>0</v>
      </c>
      <c r="OS159" s="482">
        <v>0</v>
      </c>
      <c r="OT159" s="482">
        <v>0</v>
      </c>
      <c r="OU159" s="482">
        <v>0</v>
      </c>
      <c r="OV159" s="482">
        <v>0</v>
      </c>
      <c r="OW159" s="482">
        <v>0</v>
      </c>
      <c r="OX159" s="482">
        <v>0</v>
      </c>
      <c r="OY159" s="482">
        <v>0</v>
      </c>
      <c r="OZ159" s="482">
        <v>0</v>
      </c>
      <c r="PA159" s="482">
        <v>0</v>
      </c>
      <c r="PB159" s="482">
        <v>0</v>
      </c>
      <c r="PC159" s="482">
        <v>0</v>
      </c>
      <c r="PD159" s="482">
        <v>0</v>
      </c>
      <c r="PE159" s="482">
        <v>0</v>
      </c>
      <c r="PF159" s="482">
        <v>0</v>
      </c>
      <c r="PG159" s="482">
        <v>0</v>
      </c>
      <c r="PH159" s="482">
        <v>0</v>
      </c>
      <c r="PI159" s="482">
        <v>0</v>
      </c>
      <c r="PJ159" s="482">
        <v>0</v>
      </c>
      <c r="PK159" s="482">
        <v>0</v>
      </c>
      <c r="PL159" s="482">
        <v>0</v>
      </c>
      <c r="PM159" s="482">
        <v>0</v>
      </c>
      <c r="PN159" s="482">
        <v>0</v>
      </c>
      <c r="PO159" s="482">
        <v>0</v>
      </c>
      <c r="PP159" s="482">
        <v>0</v>
      </c>
      <c r="PQ159" s="482">
        <v>0</v>
      </c>
      <c r="PR159" s="482">
        <v>0</v>
      </c>
      <c r="PS159" s="482">
        <v>0</v>
      </c>
      <c r="PT159" s="482">
        <v>0</v>
      </c>
      <c r="PU159" s="482">
        <v>0</v>
      </c>
      <c r="PV159" s="482">
        <v>0</v>
      </c>
      <c r="PW159" s="482">
        <v>0</v>
      </c>
      <c r="PX159" s="482">
        <v>0</v>
      </c>
      <c r="PY159" s="482">
        <v>0</v>
      </c>
      <c r="PZ159" s="482">
        <v>0</v>
      </c>
      <c r="QA159" s="482">
        <v>0</v>
      </c>
      <c r="QB159" s="482">
        <v>0</v>
      </c>
      <c r="QC159" s="482">
        <v>0</v>
      </c>
      <c r="QD159" s="482">
        <v>0</v>
      </c>
      <c r="QE159" s="482">
        <v>0</v>
      </c>
      <c r="QF159" s="482">
        <v>0</v>
      </c>
      <c r="QG159" s="482">
        <v>0</v>
      </c>
      <c r="QH159" s="482">
        <v>0</v>
      </c>
      <c r="QI159" s="482">
        <v>0</v>
      </c>
      <c r="QJ159" s="482">
        <v>0</v>
      </c>
      <c r="QK159" s="482">
        <v>0</v>
      </c>
      <c r="QL159" s="482">
        <v>0</v>
      </c>
      <c r="QM159" s="482">
        <v>0</v>
      </c>
      <c r="QN159" s="482">
        <v>0</v>
      </c>
      <c r="QO159" s="482">
        <v>0</v>
      </c>
      <c r="QP159" s="482">
        <v>0</v>
      </c>
      <c r="QQ159" s="482">
        <v>0</v>
      </c>
      <c r="QR159" s="482">
        <v>0</v>
      </c>
      <c r="QS159" s="482">
        <v>0</v>
      </c>
      <c r="QT159" s="482">
        <v>0</v>
      </c>
      <c r="QU159" s="482">
        <v>0</v>
      </c>
      <c r="QV159" s="482">
        <v>0</v>
      </c>
      <c r="QW159" s="482">
        <v>0</v>
      </c>
      <c r="QX159" s="482">
        <v>0</v>
      </c>
      <c r="QY159" s="482">
        <v>0</v>
      </c>
      <c r="QZ159" s="482">
        <v>0</v>
      </c>
      <c r="RA159" s="482">
        <v>0</v>
      </c>
      <c r="RB159" s="482">
        <v>0</v>
      </c>
      <c r="RC159" s="482">
        <v>0</v>
      </c>
      <c r="RD159" s="482">
        <v>0</v>
      </c>
      <c r="RE159" s="482">
        <v>0</v>
      </c>
      <c r="RF159" s="482">
        <v>0</v>
      </c>
      <c r="RG159" s="482">
        <v>0</v>
      </c>
      <c r="RH159" s="482">
        <v>0</v>
      </c>
      <c r="RI159" s="482">
        <v>0</v>
      </c>
      <c r="RJ159" s="482">
        <v>0</v>
      </c>
      <c r="RK159" s="482">
        <v>0</v>
      </c>
      <c r="RL159" s="482">
        <v>0</v>
      </c>
      <c r="RM159" s="482">
        <v>0</v>
      </c>
      <c r="RN159" s="482">
        <v>0</v>
      </c>
      <c r="RO159" s="482">
        <v>0</v>
      </c>
      <c r="RP159" s="482">
        <v>0</v>
      </c>
      <c r="RQ159" s="482">
        <v>0</v>
      </c>
      <c r="RR159" s="482">
        <v>0</v>
      </c>
      <c r="RS159" s="482">
        <v>0</v>
      </c>
      <c r="RT159" s="482">
        <v>0</v>
      </c>
      <c r="RU159" s="482">
        <v>0</v>
      </c>
      <c r="RV159" s="482">
        <v>0</v>
      </c>
      <c r="RW159" s="482">
        <v>0</v>
      </c>
      <c r="RX159" s="482">
        <v>0</v>
      </c>
      <c r="RY159" s="482">
        <v>0</v>
      </c>
      <c r="RZ159" s="482">
        <v>0</v>
      </c>
      <c r="SA159" s="482">
        <v>0</v>
      </c>
      <c r="SB159" s="482">
        <v>0</v>
      </c>
      <c r="SC159" s="482">
        <v>0</v>
      </c>
      <c r="SD159" s="482">
        <v>0</v>
      </c>
      <c r="SE159" s="482">
        <v>0</v>
      </c>
      <c r="SF159" s="482">
        <v>0</v>
      </c>
      <c r="SG159" s="482">
        <v>0</v>
      </c>
      <c r="SH159" s="482">
        <v>0</v>
      </c>
      <c r="SI159" s="482">
        <v>0</v>
      </c>
      <c r="SJ159" s="460">
        <f t="shared" si="64"/>
        <v>0</v>
      </c>
      <c r="SK159" s="441"/>
      <c r="SL159" s="429"/>
      <c r="SM159" s="429"/>
      <c r="SN159" s="429"/>
    </row>
    <row r="160" spans="1:508" outlineLevel="2" collapsed="1" x14ac:dyDescent="0.3">
      <c r="A160" s="429"/>
      <c r="B160" s="438"/>
      <c r="C160" s="647">
        <f>INT($C$40)+2</f>
        <v>3</v>
      </c>
      <c r="D160" s="460"/>
      <c r="E160" s="518"/>
      <c r="F160" s="518"/>
      <c r="G160" s="460"/>
      <c r="H160" s="871" t="str">
        <f>Sheep!$H$254&amp;" Merino BBB"</f>
        <v>Spr Merino BBB</v>
      </c>
      <c r="I160" s="871" t="s">
        <v>164</v>
      </c>
      <c r="J160" s="872">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1"/>
        <v>0</v>
      </c>
      <c r="SK160" s="441"/>
      <c r="SL160" s="429"/>
      <c r="SM160" s="429"/>
      <c r="SN160" s="429"/>
    </row>
    <row r="161" spans="1:508" hidden="1" outlineLevel="3" x14ac:dyDescent="0.3">
      <c r="A161" s="429"/>
      <c r="B161" s="438"/>
      <c r="C161" s="647">
        <f>INT($C$40)+3</f>
        <v>4</v>
      </c>
      <c r="D161" s="460"/>
      <c r="E161" s="518"/>
      <c r="F161" s="518"/>
      <c r="G161" s="460"/>
      <c r="H161" s="873"/>
      <c r="I161" s="873" t="s">
        <v>699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1"/>
        <v>0</v>
      </c>
      <c r="SK161" s="441"/>
      <c r="SL161" s="429"/>
      <c r="SM161" s="429"/>
      <c r="SN161" s="429"/>
    </row>
    <row r="162" spans="1:508" hidden="1" outlineLevel="3" x14ac:dyDescent="0.3">
      <c r="A162" s="429"/>
      <c r="B162" s="438"/>
      <c r="C162" s="647">
        <f>INT($C$40)+3</f>
        <v>4</v>
      </c>
      <c r="D162" s="460"/>
      <c r="E162" s="518"/>
      <c r="F162" s="518"/>
      <c r="G162" s="460"/>
      <c r="H162" s="873"/>
      <c r="I162" s="873" t="s">
        <v>700</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1"/>
        <v>0</v>
      </c>
      <c r="SK162" s="441"/>
      <c r="SL162" s="429"/>
      <c r="SM162" s="429"/>
      <c r="SN162" s="429"/>
    </row>
    <row r="163" spans="1:508" hidden="1" outlineLevel="3" x14ac:dyDescent="0.3">
      <c r="A163" s="429"/>
      <c r="B163" s="438"/>
      <c r="C163" s="647">
        <f>INT($C$40)+3</f>
        <v>4</v>
      </c>
      <c r="D163" s="460"/>
      <c r="E163" s="518"/>
      <c r="F163" s="518"/>
      <c r="G163" s="460"/>
      <c r="H163" s="873"/>
      <c r="I163" s="873" t="s">
        <v>701</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1"/>
        <v>0</v>
      </c>
      <c r="SK163" s="441"/>
      <c r="SL163" s="429"/>
      <c r="SM163" s="429"/>
      <c r="SN163" s="429"/>
    </row>
    <row r="164" spans="1:508" hidden="1" outlineLevel="3" x14ac:dyDescent="0.3">
      <c r="A164" s="429"/>
      <c r="B164" s="438"/>
      <c r="C164" s="647">
        <f>INT($C$40)+3</f>
        <v>4</v>
      </c>
      <c r="D164" s="460"/>
      <c r="E164" s="518"/>
      <c r="F164" s="518"/>
      <c r="G164" s="460"/>
      <c r="H164" s="873"/>
      <c r="I164" s="873" t="s">
        <v>702</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1"/>
        <v>0</v>
      </c>
      <c r="SK164" s="441"/>
      <c r="SL164" s="429"/>
      <c r="SM164" s="429"/>
      <c r="SN164" s="429"/>
    </row>
    <row r="165" spans="1:508" hidden="1" outlineLevel="3" x14ac:dyDescent="0.3">
      <c r="A165" s="429"/>
      <c r="B165" s="438"/>
      <c r="C165" s="647">
        <f>INT($C$40)+3</f>
        <v>4</v>
      </c>
      <c r="D165" s="460"/>
      <c r="E165" s="518"/>
      <c r="F165" s="518"/>
      <c r="G165" s="460"/>
      <c r="H165" s="875"/>
      <c r="I165" s="875" t="s">
        <v>667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1"/>
        <v>0</v>
      </c>
      <c r="SK165" s="441"/>
      <c r="SL165" s="429"/>
      <c r="SM165" s="429"/>
      <c r="SN165" s="429"/>
    </row>
    <row r="166" spans="1:508" outlineLevel="2" collapsed="1" x14ac:dyDescent="0.3">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1"/>
        <v>0</v>
      </c>
      <c r="SK166" s="441"/>
      <c r="SL166" s="429"/>
      <c r="SM166" s="429"/>
      <c r="SN166" s="429"/>
    </row>
    <row r="167" spans="1:508" hidden="1" outlineLevel="3" x14ac:dyDescent="0.3">
      <c r="A167" s="429"/>
      <c r="B167" s="438"/>
      <c r="C167" s="647">
        <f t="shared" si="63"/>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1"/>
        <v>0</v>
      </c>
      <c r="SK167" s="441"/>
      <c r="SL167" s="429"/>
      <c r="SM167" s="429"/>
      <c r="SN167" s="429"/>
    </row>
    <row r="168" spans="1:508" hidden="1" outlineLevel="3" x14ac:dyDescent="0.3">
      <c r="A168" s="429"/>
      <c r="B168" s="438"/>
      <c r="C168" s="647">
        <f t="shared" si="63"/>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1"/>
        <v>0</v>
      </c>
      <c r="SK168" s="441"/>
      <c r="SL168" s="429"/>
      <c r="SM168" s="429"/>
      <c r="SN168" s="429"/>
    </row>
    <row r="169" spans="1:508" hidden="1" outlineLevel="3" x14ac:dyDescent="0.3">
      <c r="A169" s="429"/>
      <c r="B169" s="438"/>
      <c r="C169" s="647">
        <f t="shared" si="63"/>
        <v>4</v>
      </c>
      <c r="D169" s="460"/>
      <c r="E169" s="518"/>
      <c r="F169" s="518"/>
      <c r="G169" s="460"/>
      <c r="H169" s="877"/>
      <c r="I169" s="877" t="s">
        <v>849</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1"/>
        <v>0</v>
      </c>
      <c r="SK169" s="441"/>
      <c r="SL169" s="429"/>
      <c r="SM169" s="429"/>
      <c r="SN169" s="429"/>
    </row>
    <row r="170" spans="1:508" outlineLevel="2" x14ac:dyDescent="0.3">
      <c r="A170" s="429"/>
      <c r="B170" s="438"/>
      <c r="C170" s="647">
        <f>INT($C$40)+3</f>
        <v>4</v>
      </c>
      <c r="D170" s="460"/>
      <c r="E170" s="518"/>
      <c r="F170" s="518"/>
      <c r="G170" s="460"/>
      <c r="H170" s="879"/>
      <c r="I170" s="879" t="s">
        <v>851</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1"/>
        <v>0</v>
      </c>
      <c r="SK170" s="441"/>
      <c r="SL170" s="429"/>
      <c r="SM170" s="429"/>
      <c r="SN170" s="429"/>
    </row>
    <row r="171" spans="1:508" outlineLevel="2" collapsed="1" x14ac:dyDescent="0.3">
      <c r="A171" s="429"/>
      <c r="B171" s="438"/>
      <c r="C171" s="647">
        <f>INT($C$40)+2</f>
        <v>3</v>
      </c>
      <c r="D171" s="460"/>
      <c r="E171" s="518"/>
      <c r="F171" s="518"/>
      <c r="G171" s="460"/>
      <c r="H171" s="667"/>
      <c r="I171" s="667" t="s">
        <v>852</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1"/>
        <v>0</v>
      </c>
      <c r="SK171" s="441"/>
      <c r="SL171" s="429"/>
      <c r="SM171" s="429"/>
      <c r="SN171" s="429"/>
    </row>
    <row r="172" spans="1:508" hidden="1" outlineLevel="3" x14ac:dyDescent="0.3">
      <c r="A172" s="429"/>
      <c r="B172" s="438"/>
      <c r="C172" s="647">
        <f t="shared" si="63"/>
        <v>4</v>
      </c>
      <c r="D172" s="460"/>
      <c r="E172" s="518"/>
      <c r="F172" s="518"/>
      <c r="G172" s="460"/>
      <c r="H172" s="735"/>
      <c r="I172" s="735" t="s">
        <v>853</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1"/>
        <v>0</v>
      </c>
      <c r="SK172" s="441"/>
      <c r="SL172" s="429"/>
      <c r="SM172" s="429"/>
      <c r="SN172" s="429"/>
    </row>
    <row r="173" spans="1:508" outlineLevel="2" collapsed="1" x14ac:dyDescent="0.3">
      <c r="A173" s="429"/>
      <c r="B173" s="438"/>
      <c r="C173" s="647">
        <f>INT($C$40)+2</f>
        <v>3</v>
      </c>
      <c r="D173" s="460"/>
      <c r="E173" s="518"/>
      <c r="F173" s="518"/>
      <c r="G173" s="460"/>
      <c r="H173" s="736"/>
      <c r="I173" s="736" t="s">
        <v>854</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1"/>
        <v>0</v>
      </c>
      <c r="SK173" s="441"/>
      <c r="SL173" s="429"/>
      <c r="SM173" s="429"/>
      <c r="SN173" s="429"/>
    </row>
    <row r="174" spans="1:508" hidden="1" outlineLevel="3" x14ac:dyDescent="0.3">
      <c r="A174" s="429"/>
      <c r="B174" s="438"/>
      <c r="C174" s="647">
        <f>INT($C$40)+3</f>
        <v>4</v>
      </c>
      <c r="D174" s="460"/>
      <c r="E174" s="518"/>
      <c r="F174" s="518"/>
      <c r="G174" s="460"/>
      <c r="H174" s="537"/>
      <c r="I174" s="537" t="s">
        <v>855</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1"/>
        <v>0</v>
      </c>
      <c r="SK174" s="441"/>
      <c r="SL174" s="429"/>
      <c r="SM174" s="429"/>
      <c r="SN174" s="429"/>
    </row>
    <row r="175" spans="1:508" outlineLevel="2" x14ac:dyDescent="0.3">
      <c r="A175" s="429"/>
      <c r="B175" s="438"/>
      <c r="C175" s="647">
        <f>INT($C$40)+3</f>
        <v>4</v>
      </c>
      <c r="D175" s="460"/>
      <c r="E175" s="518"/>
      <c r="F175" s="518"/>
      <c r="G175" s="460"/>
      <c r="H175" s="879"/>
      <c r="I175" s="879" t="s">
        <v>856</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1"/>
        <v>0</v>
      </c>
      <c r="SK175" s="441"/>
      <c r="SL175" s="429"/>
      <c r="SM175" s="429"/>
      <c r="SN175" s="429"/>
    </row>
    <row r="176" spans="1:508" outlineLevel="2" collapsed="1" x14ac:dyDescent="0.3">
      <c r="A176" s="429"/>
      <c r="B176" s="438"/>
      <c r="C176" s="647">
        <f>INT($C$40)+2</f>
        <v>3</v>
      </c>
      <c r="D176" s="460"/>
      <c r="E176" s="518"/>
      <c r="F176" s="518"/>
      <c r="G176" s="460"/>
      <c r="H176" s="871" t="str">
        <f>Sheep!$H$252&amp;" Merino BBT"</f>
        <v>Aut Merino BBT</v>
      </c>
      <c r="I176" s="871" t="s">
        <v>164</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ref="SJ176:SJ223" si="65">SI176</f>
        <v>0</v>
      </c>
      <c r="SK176" s="441"/>
      <c r="SL176" s="429"/>
      <c r="SM176" s="429"/>
      <c r="SN176" s="429"/>
    </row>
    <row r="177" spans="1:508" hidden="1" outlineLevel="3" x14ac:dyDescent="0.3">
      <c r="A177" s="429"/>
      <c r="B177" s="438"/>
      <c r="C177" s="647">
        <f>INT($C$40)+3</f>
        <v>4</v>
      </c>
      <c r="D177" s="460"/>
      <c r="E177" s="518"/>
      <c r="F177" s="518"/>
      <c r="G177" s="460"/>
      <c r="H177" s="873"/>
      <c r="I177" s="873" t="s">
        <v>699</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5"/>
        <v>0</v>
      </c>
      <c r="SK177" s="441"/>
      <c r="SL177" s="429"/>
      <c r="SM177" s="429"/>
      <c r="SN177" s="429"/>
    </row>
    <row r="178" spans="1:508" hidden="1" outlineLevel="3" x14ac:dyDescent="0.3">
      <c r="A178" s="429"/>
      <c r="B178" s="438"/>
      <c r="C178" s="647">
        <f>INT($C$40)+3</f>
        <v>4</v>
      </c>
      <c r="D178" s="460"/>
      <c r="E178" s="518"/>
      <c r="F178" s="518"/>
      <c r="G178" s="460"/>
      <c r="H178" s="873"/>
      <c r="I178" s="873" t="s">
        <v>700</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5"/>
        <v>0</v>
      </c>
      <c r="SK178" s="441"/>
      <c r="SL178" s="429"/>
      <c r="SM178" s="429"/>
      <c r="SN178" s="429"/>
    </row>
    <row r="179" spans="1:508" hidden="1" outlineLevel="3" x14ac:dyDescent="0.3">
      <c r="A179" s="429"/>
      <c r="B179" s="438"/>
      <c r="C179" s="647">
        <f>INT($C$40)+3</f>
        <v>4</v>
      </c>
      <c r="D179" s="460"/>
      <c r="E179" s="518"/>
      <c r="F179" s="518"/>
      <c r="G179" s="460"/>
      <c r="H179" s="873"/>
      <c r="I179" s="873" t="s">
        <v>701</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5"/>
        <v>0</v>
      </c>
      <c r="SK179" s="441"/>
      <c r="SL179" s="429"/>
      <c r="SM179" s="429"/>
      <c r="SN179" s="429"/>
    </row>
    <row r="180" spans="1:508" hidden="1" outlineLevel="3" x14ac:dyDescent="0.3">
      <c r="A180" s="429"/>
      <c r="B180" s="438"/>
      <c r="C180" s="647">
        <f>INT($C$40)+3</f>
        <v>4</v>
      </c>
      <c r="D180" s="460"/>
      <c r="E180" s="518"/>
      <c r="F180" s="518"/>
      <c r="G180" s="460"/>
      <c r="H180" s="873"/>
      <c r="I180" s="873" t="s">
        <v>702</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5"/>
        <v>0</v>
      </c>
      <c r="SK180" s="441"/>
      <c r="SL180" s="429"/>
      <c r="SM180" s="429"/>
      <c r="SN180" s="429"/>
    </row>
    <row r="181" spans="1:508" hidden="1" outlineLevel="3" x14ac:dyDescent="0.3">
      <c r="A181" s="429"/>
      <c r="B181" s="438"/>
      <c r="C181" s="647">
        <f>INT($C$40)+3</f>
        <v>4</v>
      </c>
      <c r="D181" s="460"/>
      <c r="E181" s="518"/>
      <c r="F181" s="518"/>
      <c r="G181" s="460"/>
      <c r="H181" s="875"/>
      <c r="I181" s="875" t="s">
        <v>667</v>
      </c>
      <c r="J181" s="876">
        <f t="shared" si="62"/>
        <v>54</v>
      </c>
      <c r="K181" s="863">
        <v>0</v>
      </c>
      <c r="L181" s="863">
        <v>0</v>
      </c>
      <c r="M181" s="863">
        <v>0</v>
      </c>
      <c r="N181" s="863">
        <v>0</v>
      </c>
      <c r="O181" s="863">
        <v>0</v>
      </c>
      <c r="P181" s="863">
        <v>0</v>
      </c>
      <c r="Q181" s="863">
        <v>0</v>
      </c>
      <c r="R181" s="863">
        <v>0</v>
      </c>
      <c r="S181" s="863">
        <v>0</v>
      </c>
      <c r="T181" s="863">
        <v>0</v>
      </c>
      <c r="U181" s="863">
        <v>0</v>
      </c>
      <c r="V181" s="863">
        <v>0</v>
      </c>
      <c r="W181" s="863">
        <v>0</v>
      </c>
      <c r="X181" s="863">
        <v>0</v>
      </c>
      <c r="Y181" s="863">
        <v>0</v>
      </c>
      <c r="Z181" s="863">
        <v>0</v>
      </c>
      <c r="AA181" s="863">
        <v>0</v>
      </c>
      <c r="AB181" s="863">
        <v>0</v>
      </c>
      <c r="AC181" s="863">
        <v>0</v>
      </c>
      <c r="AD181" s="863">
        <v>0</v>
      </c>
      <c r="AE181" s="863">
        <v>0</v>
      </c>
      <c r="AF181" s="863">
        <v>0</v>
      </c>
      <c r="AG181" s="863">
        <v>0</v>
      </c>
      <c r="AH181" s="863">
        <v>0</v>
      </c>
      <c r="AI181" s="863">
        <v>0</v>
      </c>
      <c r="AJ181" s="863">
        <v>0</v>
      </c>
      <c r="AK181" s="863">
        <v>0</v>
      </c>
      <c r="AL181" s="863">
        <v>0</v>
      </c>
      <c r="AM181" s="863">
        <v>0</v>
      </c>
      <c r="AN181" s="863">
        <v>0</v>
      </c>
      <c r="AO181" s="863">
        <v>0</v>
      </c>
      <c r="AP181" s="863">
        <v>0</v>
      </c>
      <c r="AQ181" s="863">
        <v>0</v>
      </c>
      <c r="AR181" s="863">
        <v>0</v>
      </c>
      <c r="AS181" s="863">
        <v>0</v>
      </c>
      <c r="AT181" s="863">
        <v>0</v>
      </c>
      <c r="AU181" s="863">
        <v>0</v>
      </c>
      <c r="AV181" s="863">
        <v>0</v>
      </c>
      <c r="AW181" s="863">
        <v>0</v>
      </c>
      <c r="AX181" s="863">
        <v>0</v>
      </c>
      <c r="AY181" s="863">
        <v>0</v>
      </c>
      <c r="AZ181" s="863">
        <v>0</v>
      </c>
      <c r="BA181" s="863">
        <v>0</v>
      </c>
      <c r="BB181" s="863">
        <v>0</v>
      </c>
      <c r="BC181" s="863">
        <v>0</v>
      </c>
      <c r="BD181" s="863">
        <v>0</v>
      </c>
      <c r="BE181" s="863">
        <v>0</v>
      </c>
      <c r="BF181" s="863">
        <v>0</v>
      </c>
      <c r="BG181" s="863">
        <v>0</v>
      </c>
      <c r="BH181" s="863">
        <v>0</v>
      </c>
      <c r="BI181" s="863">
        <v>0</v>
      </c>
      <c r="BJ181" s="863">
        <v>0</v>
      </c>
      <c r="BK181" s="863">
        <v>0</v>
      </c>
      <c r="BL181" s="863">
        <v>0</v>
      </c>
      <c r="BM181" s="863">
        <v>0</v>
      </c>
      <c r="BN181" s="863">
        <v>0</v>
      </c>
      <c r="BO181" s="863">
        <v>0</v>
      </c>
      <c r="BP181" s="863">
        <v>0</v>
      </c>
      <c r="BQ181" s="863">
        <v>0</v>
      </c>
      <c r="BR181" s="863">
        <v>0</v>
      </c>
      <c r="BS181" s="863">
        <v>0</v>
      </c>
      <c r="BT181" s="863">
        <v>0</v>
      </c>
      <c r="BU181" s="863">
        <v>0</v>
      </c>
      <c r="BV181" s="863">
        <v>0</v>
      </c>
      <c r="BW181" s="863">
        <v>0</v>
      </c>
      <c r="BX181" s="863">
        <v>0</v>
      </c>
      <c r="BY181" s="863">
        <v>0</v>
      </c>
      <c r="BZ181" s="863">
        <v>0</v>
      </c>
      <c r="CA181" s="863">
        <v>0</v>
      </c>
      <c r="CB181" s="863">
        <v>0</v>
      </c>
      <c r="CC181" s="863">
        <v>0</v>
      </c>
      <c r="CD181" s="863">
        <v>0</v>
      </c>
      <c r="CE181" s="863">
        <v>0</v>
      </c>
      <c r="CF181" s="863">
        <v>0</v>
      </c>
      <c r="CG181" s="863">
        <v>0</v>
      </c>
      <c r="CH181" s="863">
        <v>0</v>
      </c>
      <c r="CI181" s="863">
        <v>0</v>
      </c>
      <c r="CJ181" s="863">
        <v>0</v>
      </c>
      <c r="CK181" s="863">
        <v>0</v>
      </c>
      <c r="CL181" s="863">
        <v>0</v>
      </c>
      <c r="CM181" s="863">
        <v>0</v>
      </c>
      <c r="CN181" s="863">
        <v>0</v>
      </c>
      <c r="CO181" s="863">
        <v>0</v>
      </c>
      <c r="CP181" s="863">
        <v>0</v>
      </c>
      <c r="CQ181" s="863">
        <v>0</v>
      </c>
      <c r="CR181" s="863">
        <v>0</v>
      </c>
      <c r="CS181" s="863">
        <v>0</v>
      </c>
      <c r="CT181" s="863">
        <v>0</v>
      </c>
      <c r="CU181" s="863">
        <v>0</v>
      </c>
      <c r="CV181" s="863">
        <v>0</v>
      </c>
      <c r="CW181" s="863">
        <v>0</v>
      </c>
      <c r="CX181" s="863">
        <v>0</v>
      </c>
      <c r="CY181" s="863">
        <v>0</v>
      </c>
      <c r="CZ181" s="863">
        <v>0</v>
      </c>
      <c r="DA181" s="863">
        <v>0</v>
      </c>
      <c r="DB181" s="863">
        <v>0</v>
      </c>
      <c r="DC181" s="863">
        <v>0</v>
      </c>
      <c r="DD181" s="863">
        <v>0</v>
      </c>
      <c r="DE181" s="863">
        <v>0</v>
      </c>
      <c r="DF181" s="863">
        <v>0</v>
      </c>
      <c r="DG181" s="863">
        <v>0</v>
      </c>
      <c r="DH181" s="863">
        <v>0</v>
      </c>
      <c r="DI181" s="863">
        <v>0</v>
      </c>
      <c r="DJ181" s="863">
        <v>0</v>
      </c>
      <c r="DK181" s="863">
        <v>0</v>
      </c>
      <c r="DL181" s="863">
        <v>0</v>
      </c>
      <c r="DM181" s="863">
        <v>0</v>
      </c>
      <c r="DN181" s="863">
        <v>0</v>
      </c>
      <c r="DO181" s="863">
        <v>0</v>
      </c>
      <c r="DP181" s="863">
        <v>0</v>
      </c>
      <c r="DQ181" s="863">
        <v>0</v>
      </c>
      <c r="DR181" s="863">
        <v>0</v>
      </c>
      <c r="DS181" s="863">
        <v>0</v>
      </c>
      <c r="DT181" s="863">
        <v>0</v>
      </c>
      <c r="DU181" s="863">
        <v>0</v>
      </c>
      <c r="DV181" s="863">
        <v>0</v>
      </c>
      <c r="DW181" s="863">
        <v>0</v>
      </c>
      <c r="DX181" s="863">
        <v>0</v>
      </c>
      <c r="DY181" s="863">
        <v>0</v>
      </c>
      <c r="DZ181" s="863">
        <v>0</v>
      </c>
      <c r="EA181" s="863">
        <v>0</v>
      </c>
      <c r="EB181" s="863">
        <v>0</v>
      </c>
      <c r="EC181" s="863">
        <v>0</v>
      </c>
      <c r="ED181" s="863">
        <v>0</v>
      </c>
      <c r="EE181" s="863">
        <v>0</v>
      </c>
      <c r="EF181" s="863">
        <v>0</v>
      </c>
      <c r="EG181" s="863">
        <v>0</v>
      </c>
      <c r="EH181" s="863">
        <v>0</v>
      </c>
      <c r="EI181" s="863">
        <v>0</v>
      </c>
      <c r="EJ181" s="863">
        <v>0</v>
      </c>
      <c r="EK181" s="863">
        <v>0</v>
      </c>
      <c r="EL181" s="863">
        <v>0</v>
      </c>
      <c r="EM181" s="863">
        <v>0</v>
      </c>
      <c r="EN181" s="863">
        <v>0</v>
      </c>
      <c r="EO181" s="863">
        <v>0</v>
      </c>
      <c r="EP181" s="863">
        <v>0</v>
      </c>
      <c r="EQ181" s="863">
        <v>0</v>
      </c>
      <c r="ER181" s="863">
        <v>0</v>
      </c>
      <c r="ES181" s="863">
        <v>0</v>
      </c>
      <c r="ET181" s="863">
        <v>0</v>
      </c>
      <c r="EU181" s="863">
        <v>0</v>
      </c>
      <c r="EV181" s="863">
        <v>0</v>
      </c>
      <c r="EW181" s="863">
        <v>0</v>
      </c>
      <c r="EX181" s="863">
        <v>0</v>
      </c>
      <c r="EY181" s="863">
        <v>0</v>
      </c>
      <c r="EZ181" s="863">
        <v>0</v>
      </c>
      <c r="FA181" s="863">
        <v>0</v>
      </c>
      <c r="FB181" s="863">
        <v>0</v>
      </c>
      <c r="FC181" s="863">
        <v>0</v>
      </c>
      <c r="FD181" s="863">
        <v>0</v>
      </c>
      <c r="FE181" s="863">
        <v>0</v>
      </c>
      <c r="FF181" s="863">
        <v>0</v>
      </c>
      <c r="FG181" s="863">
        <v>0</v>
      </c>
      <c r="FH181" s="863">
        <v>0</v>
      </c>
      <c r="FI181" s="863">
        <v>0</v>
      </c>
      <c r="FJ181" s="863">
        <v>0</v>
      </c>
      <c r="FK181" s="863">
        <v>0</v>
      </c>
      <c r="FL181" s="863">
        <v>0</v>
      </c>
      <c r="FM181" s="863">
        <v>0</v>
      </c>
      <c r="FN181" s="863">
        <v>0</v>
      </c>
      <c r="FO181" s="863">
        <v>0</v>
      </c>
      <c r="FP181" s="863">
        <v>0</v>
      </c>
      <c r="FQ181" s="863">
        <v>0</v>
      </c>
      <c r="FR181" s="863">
        <v>0</v>
      </c>
      <c r="FS181" s="863">
        <v>0</v>
      </c>
      <c r="FT181" s="863">
        <v>0</v>
      </c>
      <c r="FU181" s="863">
        <v>0</v>
      </c>
      <c r="FV181" s="863">
        <v>0</v>
      </c>
      <c r="FW181" s="863">
        <v>0</v>
      </c>
      <c r="FX181" s="863">
        <v>0</v>
      </c>
      <c r="FY181" s="863">
        <v>0</v>
      </c>
      <c r="FZ181" s="863">
        <v>0</v>
      </c>
      <c r="GA181" s="863">
        <v>0</v>
      </c>
      <c r="GB181" s="863">
        <v>0</v>
      </c>
      <c r="GC181" s="863">
        <v>0</v>
      </c>
      <c r="GD181" s="863">
        <v>0</v>
      </c>
      <c r="GE181" s="863">
        <v>0</v>
      </c>
      <c r="GF181" s="863">
        <v>0</v>
      </c>
      <c r="GG181" s="863">
        <v>0</v>
      </c>
      <c r="GH181" s="863">
        <v>0</v>
      </c>
      <c r="GI181" s="863">
        <v>0</v>
      </c>
      <c r="GJ181" s="863">
        <v>0</v>
      </c>
      <c r="GK181" s="863">
        <v>0</v>
      </c>
      <c r="GL181" s="863">
        <v>0</v>
      </c>
      <c r="GM181" s="863">
        <v>0</v>
      </c>
      <c r="GN181" s="863">
        <v>0</v>
      </c>
      <c r="GO181" s="863">
        <v>0</v>
      </c>
      <c r="GP181" s="863">
        <v>0</v>
      </c>
      <c r="GQ181" s="863">
        <v>0</v>
      </c>
      <c r="GR181" s="863">
        <v>0</v>
      </c>
      <c r="GS181" s="863">
        <v>0</v>
      </c>
      <c r="GT181" s="863">
        <v>0</v>
      </c>
      <c r="GU181" s="863">
        <v>0</v>
      </c>
      <c r="GV181" s="863">
        <v>0</v>
      </c>
      <c r="GW181" s="863">
        <v>0</v>
      </c>
      <c r="GX181" s="863">
        <v>0</v>
      </c>
      <c r="GY181" s="863">
        <v>0</v>
      </c>
      <c r="GZ181" s="863">
        <v>0</v>
      </c>
      <c r="HA181" s="863">
        <v>0</v>
      </c>
      <c r="HB181" s="863">
        <v>0</v>
      </c>
      <c r="HC181" s="863">
        <v>0</v>
      </c>
      <c r="HD181" s="863">
        <v>0</v>
      </c>
      <c r="HE181" s="863">
        <v>0</v>
      </c>
      <c r="HF181" s="863">
        <v>0</v>
      </c>
      <c r="HG181" s="863">
        <v>0</v>
      </c>
      <c r="HH181" s="863">
        <v>0</v>
      </c>
      <c r="HI181" s="863">
        <v>0</v>
      </c>
      <c r="HJ181" s="863">
        <v>0</v>
      </c>
      <c r="HK181" s="863">
        <v>0</v>
      </c>
      <c r="HL181" s="863">
        <v>0</v>
      </c>
      <c r="HM181" s="863">
        <v>0</v>
      </c>
      <c r="HN181" s="863">
        <v>0</v>
      </c>
      <c r="HO181" s="863">
        <v>0</v>
      </c>
      <c r="HP181" s="863">
        <v>0</v>
      </c>
      <c r="HQ181" s="863">
        <v>0</v>
      </c>
      <c r="HR181" s="863">
        <v>0</v>
      </c>
      <c r="HS181" s="863">
        <v>0</v>
      </c>
      <c r="HT181" s="863">
        <v>0</v>
      </c>
      <c r="HU181" s="863">
        <v>0</v>
      </c>
      <c r="HV181" s="863">
        <v>0</v>
      </c>
      <c r="HW181" s="863">
        <v>0</v>
      </c>
      <c r="HX181" s="863">
        <v>0</v>
      </c>
      <c r="HY181" s="863">
        <v>0</v>
      </c>
      <c r="HZ181" s="863">
        <v>0</v>
      </c>
      <c r="IA181" s="863">
        <v>0</v>
      </c>
      <c r="IB181" s="863">
        <v>0</v>
      </c>
      <c r="IC181" s="863">
        <v>0</v>
      </c>
      <c r="ID181" s="863">
        <v>0</v>
      </c>
      <c r="IE181" s="863">
        <v>0</v>
      </c>
      <c r="IF181" s="863">
        <v>0</v>
      </c>
      <c r="IG181" s="863">
        <v>0</v>
      </c>
      <c r="IH181" s="863">
        <v>0</v>
      </c>
      <c r="II181" s="863">
        <v>0</v>
      </c>
      <c r="IJ181" s="863">
        <v>0</v>
      </c>
      <c r="IK181" s="863">
        <v>0</v>
      </c>
      <c r="IL181" s="863">
        <v>0</v>
      </c>
      <c r="IM181" s="863">
        <v>0</v>
      </c>
      <c r="IN181" s="863">
        <v>0</v>
      </c>
      <c r="IO181" s="863">
        <v>0</v>
      </c>
      <c r="IP181" s="863">
        <v>0</v>
      </c>
      <c r="IQ181" s="863">
        <v>0</v>
      </c>
      <c r="IR181" s="863">
        <v>0</v>
      </c>
      <c r="IS181" s="863">
        <v>0</v>
      </c>
      <c r="IT181" s="863">
        <v>0</v>
      </c>
      <c r="IU181" s="863">
        <v>0</v>
      </c>
      <c r="IV181" s="863">
        <v>0</v>
      </c>
      <c r="IW181" s="863">
        <v>0</v>
      </c>
      <c r="IX181" s="863">
        <v>0</v>
      </c>
      <c r="IY181" s="863">
        <v>0</v>
      </c>
      <c r="IZ181" s="863">
        <v>0</v>
      </c>
      <c r="JA181" s="863">
        <v>0</v>
      </c>
      <c r="JB181" s="863">
        <v>0</v>
      </c>
      <c r="JC181" s="863">
        <v>0</v>
      </c>
      <c r="JD181" s="863">
        <v>0</v>
      </c>
      <c r="JE181" s="863">
        <v>0</v>
      </c>
      <c r="JF181" s="863">
        <v>0</v>
      </c>
      <c r="JG181" s="863">
        <v>0</v>
      </c>
      <c r="JH181" s="863">
        <v>0</v>
      </c>
      <c r="JI181" s="863">
        <v>0</v>
      </c>
      <c r="JJ181" s="863">
        <v>0</v>
      </c>
      <c r="JK181" s="863">
        <v>0</v>
      </c>
      <c r="JL181" s="863">
        <v>0</v>
      </c>
      <c r="JM181" s="863">
        <v>0</v>
      </c>
      <c r="JN181" s="863">
        <v>0</v>
      </c>
      <c r="JO181" s="863">
        <v>0</v>
      </c>
      <c r="JP181" s="863">
        <v>0</v>
      </c>
      <c r="JQ181" s="863">
        <v>0</v>
      </c>
      <c r="JR181" s="863">
        <v>0</v>
      </c>
      <c r="JS181" s="863">
        <v>0</v>
      </c>
      <c r="JT181" s="863">
        <v>0</v>
      </c>
      <c r="JU181" s="863">
        <v>0</v>
      </c>
      <c r="JV181" s="863">
        <v>0</v>
      </c>
      <c r="JW181" s="863">
        <v>0</v>
      </c>
      <c r="JX181" s="863">
        <v>0</v>
      </c>
      <c r="JY181" s="863">
        <v>0</v>
      </c>
      <c r="JZ181" s="863">
        <v>0</v>
      </c>
      <c r="KA181" s="863">
        <v>0</v>
      </c>
      <c r="KB181" s="863">
        <v>0</v>
      </c>
      <c r="KC181" s="863">
        <v>0</v>
      </c>
      <c r="KD181" s="863">
        <v>0</v>
      </c>
      <c r="KE181" s="863">
        <v>0</v>
      </c>
      <c r="KF181" s="863">
        <v>0</v>
      </c>
      <c r="KG181" s="863">
        <v>0</v>
      </c>
      <c r="KH181" s="863">
        <v>0</v>
      </c>
      <c r="KI181" s="863">
        <v>0</v>
      </c>
      <c r="KJ181" s="863">
        <v>0</v>
      </c>
      <c r="KK181" s="863">
        <v>0</v>
      </c>
      <c r="KL181" s="863">
        <v>0</v>
      </c>
      <c r="KM181" s="863">
        <v>0</v>
      </c>
      <c r="KN181" s="863">
        <v>0</v>
      </c>
      <c r="KO181" s="863">
        <v>0</v>
      </c>
      <c r="KP181" s="863">
        <v>0</v>
      </c>
      <c r="KQ181" s="863">
        <v>0</v>
      </c>
      <c r="KR181" s="863">
        <v>0</v>
      </c>
      <c r="KS181" s="863">
        <v>0</v>
      </c>
      <c r="KT181" s="863">
        <v>0</v>
      </c>
      <c r="KU181" s="863">
        <v>0</v>
      </c>
      <c r="KV181" s="863">
        <v>0</v>
      </c>
      <c r="KW181" s="863">
        <v>0</v>
      </c>
      <c r="KX181" s="863">
        <v>0</v>
      </c>
      <c r="KY181" s="863">
        <v>0</v>
      </c>
      <c r="KZ181" s="863">
        <v>0</v>
      </c>
      <c r="LA181" s="863">
        <v>0</v>
      </c>
      <c r="LB181" s="863">
        <v>0</v>
      </c>
      <c r="LC181" s="863">
        <v>0</v>
      </c>
      <c r="LD181" s="863">
        <v>0</v>
      </c>
      <c r="LE181" s="863">
        <v>0</v>
      </c>
      <c r="LF181" s="863">
        <v>0</v>
      </c>
      <c r="LG181" s="863">
        <v>0</v>
      </c>
      <c r="LH181" s="863">
        <v>0</v>
      </c>
      <c r="LI181" s="863">
        <v>0</v>
      </c>
      <c r="LJ181" s="863">
        <v>0</v>
      </c>
      <c r="LK181" s="863">
        <v>0</v>
      </c>
      <c r="LL181" s="863">
        <v>0</v>
      </c>
      <c r="LM181" s="863">
        <v>0</v>
      </c>
      <c r="LN181" s="863">
        <v>0</v>
      </c>
      <c r="LO181" s="863">
        <v>0</v>
      </c>
      <c r="LP181" s="863">
        <v>0</v>
      </c>
      <c r="LQ181" s="863">
        <v>0</v>
      </c>
      <c r="LR181" s="863">
        <v>0</v>
      </c>
      <c r="LS181" s="863">
        <v>0</v>
      </c>
      <c r="LT181" s="863">
        <v>0</v>
      </c>
      <c r="LU181" s="863">
        <v>0</v>
      </c>
      <c r="LV181" s="863">
        <v>0</v>
      </c>
      <c r="LW181" s="863">
        <v>0</v>
      </c>
      <c r="LX181" s="863">
        <v>0</v>
      </c>
      <c r="LY181" s="863">
        <v>0</v>
      </c>
      <c r="LZ181" s="863">
        <v>0</v>
      </c>
      <c r="MA181" s="863">
        <v>0</v>
      </c>
      <c r="MB181" s="863">
        <v>0</v>
      </c>
      <c r="MC181" s="863">
        <v>0</v>
      </c>
      <c r="MD181" s="863">
        <v>0</v>
      </c>
      <c r="ME181" s="863">
        <v>0</v>
      </c>
      <c r="MF181" s="863">
        <v>0</v>
      </c>
      <c r="MG181" s="863">
        <v>0</v>
      </c>
      <c r="MH181" s="863">
        <v>0</v>
      </c>
      <c r="MI181" s="863">
        <v>0</v>
      </c>
      <c r="MJ181" s="863">
        <v>0</v>
      </c>
      <c r="MK181" s="863">
        <v>0</v>
      </c>
      <c r="ML181" s="863">
        <v>0</v>
      </c>
      <c r="MM181" s="863">
        <v>0</v>
      </c>
      <c r="MN181" s="863">
        <v>0</v>
      </c>
      <c r="MO181" s="863">
        <v>0</v>
      </c>
      <c r="MP181" s="863">
        <v>0</v>
      </c>
      <c r="MQ181" s="863">
        <v>0</v>
      </c>
      <c r="MR181" s="863">
        <v>0</v>
      </c>
      <c r="MS181" s="863">
        <v>0</v>
      </c>
      <c r="MT181" s="863">
        <v>0</v>
      </c>
      <c r="MU181" s="863">
        <v>0</v>
      </c>
      <c r="MV181" s="863">
        <v>0</v>
      </c>
      <c r="MW181" s="863">
        <v>0</v>
      </c>
      <c r="MX181" s="863">
        <v>0</v>
      </c>
      <c r="MY181" s="863">
        <v>0</v>
      </c>
      <c r="MZ181" s="863">
        <v>0</v>
      </c>
      <c r="NA181" s="863">
        <v>0</v>
      </c>
      <c r="NB181" s="863">
        <v>0</v>
      </c>
      <c r="NC181" s="863">
        <v>0</v>
      </c>
      <c r="ND181" s="863">
        <v>0</v>
      </c>
      <c r="NE181" s="863">
        <v>0</v>
      </c>
      <c r="NF181" s="863">
        <v>0</v>
      </c>
      <c r="NG181" s="863">
        <v>0</v>
      </c>
      <c r="NH181" s="863">
        <v>0</v>
      </c>
      <c r="NI181" s="863">
        <v>0</v>
      </c>
      <c r="NJ181" s="863">
        <v>0</v>
      </c>
      <c r="NK181" s="863">
        <v>0</v>
      </c>
      <c r="NL181" s="863">
        <v>0</v>
      </c>
      <c r="NM181" s="863">
        <v>0</v>
      </c>
      <c r="NN181" s="863">
        <v>0</v>
      </c>
      <c r="NO181" s="863">
        <v>0</v>
      </c>
      <c r="NP181" s="863">
        <v>0</v>
      </c>
      <c r="NQ181" s="863">
        <v>0</v>
      </c>
      <c r="NR181" s="863">
        <v>0</v>
      </c>
      <c r="NS181" s="863">
        <v>0</v>
      </c>
      <c r="NT181" s="863">
        <v>0</v>
      </c>
      <c r="NU181" s="863">
        <v>0</v>
      </c>
      <c r="NV181" s="863">
        <v>0</v>
      </c>
      <c r="NW181" s="863">
        <v>0</v>
      </c>
      <c r="NX181" s="863">
        <v>0</v>
      </c>
      <c r="NY181" s="863">
        <v>0</v>
      </c>
      <c r="NZ181" s="863">
        <v>0</v>
      </c>
      <c r="OA181" s="863">
        <v>0</v>
      </c>
      <c r="OB181" s="863">
        <v>0</v>
      </c>
      <c r="OC181" s="863">
        <v>0</v>
      </c>
      <c r="OD181" s="863">
        <v>0</v>
      </c>
      <c r="OE181" s="863">
        <v>0</v>
      </c>
      <c r="OF181" s="863">
        <v>0</v>
      </c>
      <c r="OG181" s="863">
        <v>0</v>
      </c>
      <c r="OH181" s="863">
        <v>0</v>
      </c>
      <c r="OI181" s="863">
        <v>0</v>
      </c>
      <c r="OJ181" s="863">
        <v>0</v>
      </c>
      <c r="OK181" s="863">
        <v>0</v>
      </c>
      <c r="OL181" s="863">
        <v>0</v>
      </c>
      <c r="OM181" s="863">
        <v>0</v>
      </c>
      <c r="ON181" s="863">
        <v>0</v>
      </c>
      <c r="OO181" s="863">
        <v>0</v>
      </c>
      <c r="OP181" s="863">
        <v>0</v>
      </c>
      <c r="OQ181" s="863">
        <v>0</v>
      </c>
      <c r="OR181" s="863">
        <v>0</v>
      </c>
      <c r="OS181" s="863">
        <v>0</v>
      </c>
      <c r="OT181" s="863">
        <v>0</v>
      </c>
      <c r="OU181" s="863">
        <v>0</v>
      </c>
      <c r="OV181" s="863">
        <v>0</v>
      </c>
      <c r="OW181" s="863">
        <v>0</v>
      </c>
      <c r="OX181" s="863">
        <v>0</v>
      </c>
      <c r="OY181" s="863">
        <v>0</v>
      </c>
      <c r="OZ181" s="863">
        <v>0</v>
      </c>
      <c r="PA181" s="863">
        <v>0</v>
      </c>
      <c r="PB181" s="863">
        <v>0</v>
      </c>
      <c r="PC181" s="863">
        <v>0</v>
      </c>
      <c r="PD181" s="863">
        <v>0</v>
      </c>
      <c r="PE181" s="863">
        <v>0</v>
      </c>
      <c r="PF181" s="863">
        <v>0</v>
      </c>
      <c r="PG181" s="863">
        <v>0</v>
      </c>
      <c r="PH181" s="863">
        <v>0</v>
      </c>
      <c r="PI181" s="863">
        <v>0</v>
      </c>
      <c r="PJ181" s="863">
        <v>0</v>
      </c>
      <c r="PK181" s="863">
        <v>0</v>
      </c>
      <c r="PL181" s="863">
        <v>0</v>
      </c>
      <c r="PM181" s="863">
        <v>0</v>
      </c>
      <c r="PN181" s="863">
        <v>0</v>
      </c>
      <c r="PO181" s="863">
        <v>0</v>
      </c>
      <c r="PP181" s="863">
        <v>0</v>
      </c>
      <c r="PQ181" s="863">
        <v>0</v>
      </c>
      <c r="PR181" s="863">
        <v>0</v>
      </c>
      <c r="PS181" s="863">
        <v>0</v>
      </c>
      <c r="PT181" s="863">
        <v>0</v>
      </c>
      <c r="PU181" s="863">
        <v>0</v>
      </c>
      <c r="PV181" s="863">
        <v>0</v>
      </c>
      <c r="PW181" s="863">
        <v>0</v>
      </c>
      <c r="PX181" s="863">
        <v>0</v>
      </c>
      <c r="PY181" s="863">
        <v>0</v>
      </c>
      <c r="PZ181" s="863">
        <v>0</v>
      </c>
      <c r="QA181" s="863">
        <v>0</v>
      </c>
      <c r="QB181" s="863">
        <v>0</v>
      </c>
      <c r="QC181" s="863">
        <v>0</v>
      </c>
      <c r="QD181" s="863">
        <v>0</v>
      </c>
      <c r="QE181" s="863">
        <v>0</v>
      </c>
      <c r="QF181" s="863">
        <v>0</v>
      </c>
      <c r="QG181" s="863">
        <v>0</v>
      </c>
      <c r="QH181" s="863">
        <v>0</v>
      </c>
      <c r="QI181" s="863">
        <v>0</v>
      </c>
      <c r="QJ181" s="863">
        <v>0</v>
      </c>
      <c r="QK181" s="863">
        <v>0</v>
      </c>
      <c r="QL181" s="863">
        <v>0</v>
      </c>
      <c r="QM181" s="863">
        <v>0</v>
      </c>
      <c r="QN181" s="863">
        <v>0</v>
      </c>
      <c r="QO181" s="863">
        <v>0</v>
      </c>
      <c r="QP181" s="863">
        <v>0</v>
      </c>
      <c r="QQ181" s="863">
        <v>0</v>
      </c>
      <c r="QR181" s="863">
        <v>0</v>
      </c>
      <c r="QS181" s="863">
        <v>0</v>
      </c>
      <c r="QT181" s="863">
        <v>0</v>
      </c>
      <c r="QU181" s="863">
        <v>0</v>
      </c>
      <c r="QV181" s="863">
        <v>0</v>
      </c>
      <c r="QW181" s="863">
        <v>0</v>
      </c>
      <c r="QX181" s="863">
        <v>0</v>
      </c>
      <c r="QY181" s="863">
        <v>0</v>
      </c>
      <c r="QZ181" s="863">
        <v>0</v>
      </c>
      <c r="RA181" s="863">
        <v>0</v>
      </c>
      <c r="RB181" s="863">
        <v>0</v>
      </c>
      <c r="RC181" s="863">
        <v>0</v>
      </c>
      <c r="RD181" s="863">
        <v>0</v>
      </c>
      <c r="RE181" s="863">
        <v>0</v>
      </c>
      <c r="RF181" s="863">
        <v>0</v>
      </c>
      <c r="RG181" s="863">
        <v>0</v>
      </c>
      <c r="RH181" s="863">
        <v>0</v>
      </c>
      <c r="RI181" s="863">
        <v>0</v>
      </c>
      <c r="RJ181" s="863">
        <v>0</v>
      </c>
      <c r="RK181" s="863">
        <v>0</v>
      </c>
      <c r="RL181" s="863">
        <v>0</v>
      </c>
      <c r="RM181" s="863">
        <v>0</v>
      </c>
      <c r="RN181" s="863">
        <v>0</v>
      </c>
      <c r="RO181" s="863">
        <v>0</v>
      </c>
      <c r="RP181" s="863">
        <v>0</v>
      </c>
      <c r="RQ181" s="863">
        <v>0</v>
      </c>
      <c r="RR181" s="863">
        <v>0</v>
      </c>
      <c r="RS181" s="863">
        <v>0</v>
      </c>
      <c r="RT181" s="863">
        <v>0</v>
      </c>
      <c r="RU181" s="863">
        <v>0</v>
      </c>
      <c r="RV181" s="863">
        <v>0</v>
      </c>
      <c r="RW181" s="863">
        <v>0</v>
      </c>
      <c r="RX181" s="863">
        <v>0</v>
      </c>
      <c r="RY181" s="863">
        <v>0</v>
      </c>
      <c r="RZ181" s="863">
        <v>0</v>
      </c>
      <c r="SA181" s="863">
        <v>0</v>
      </c>
      <c r="SB181" s="863">
        <v>0</v>
      </c>
      <c r="SC181" s="863">
        <v>0</v>
      </c>
      <c r="SD181" s="863">
        <v>0</v>
      </c>
      <c r="SE181" s="863">
        <v>0</v>
      </c>
      <c r="SF181" s="863">
        <v>0</v>
      </c>
      <c r="SG181" s="863">
        <v>0</v>
      </c>
      <c r="SH181" s="863">
        <v>0</v>
      </c>
      <c r="SI181" s="863">
        <v>0</v>
      </c>
      <c r="SJ181" s="460">
        <f t="shared" si="65"/>
        <v>0</v>
      </c>
      <c r="SK181" s="441"/>
      <c r="SL181" s="429"/>
      <c r="SM181" s="429"/>
      <c r="SN181" s="429"/>
    </row>
    <row r="182" spans="1:508" outlineLevel="2" collapsed="1" x14ac:dyDescent="0.3">
      <c r="A182" s="429"/>
      <c r="B182" s="438"/>
      <c r="C182" s="647">
        <f>INT($C$40)+2</f>
        <v>3</v>
      </c>
      <c r="D182" s="460"/>
      <c r="E182" s="518"/>
      <c r="F182" s="518"/>
      <c r="G182" s="460"/>
      <c r="H182" s="871"/>
      <c r="I182" s="871" t="s">
        <v>695</v>
      </c>
      <c r="J182" s="872">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5"/>
        <v>0</v>
      </c>
      <c r="SK182" s="441"/>
      <c r="SL182" s="429"/>
      <c r="SM182" s="429"/>
      <c r="SN182" s="429"/>
    </row>
    <row r="183" spans="1:508" hidden="1" outlineLevel="3" x14ac:dyDescent="0.3">
      <c r="A183" s="429"/>
      <c r="B183" s="438"/>
      <c r="C183" s="647">
        <f>INT($C$40)+3</f>
        <v>4</v>
      </c>
      <c r="D183" s="460"/>
      <c r="E183" s="518"/>
      <c r="F183" s="518"/>
      <c r="G183" s="460"/>
      <c r="H183" s="873"/>
      <c r="I183" s="873" t="s">
        <v>696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5"/>
        <v>0</v>
      </c>
      <c r="SK183" s="441"/>
      <c r="SL183" s="429"/>
      <c r="SM183" s="429"/>
      <c r="SN183" s="429"/>
    </row>
    <row r="184" spans="1:508" hidden="1" outlineLevel="3" x14ac:dyDescent="0.3">
      <c r="A184" s="429"/>
      <c r="B184" s="438"/>
      <c r="C184" s="647">
        <f>INT($C$40)+3</f>
        <v>4</v>
      </c>
      <c r="D184" s="460"/>
      <c r="E184" s="518"/>
      <c r="F184" s="518"/>
      <c r="G184" s="460"/>
      <c r="H184" s="873"/>
      <c r="I184" s="873" t="s">
        <v>697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5"/>
        <v>0</v>
      </c>
      <c r="SK184" s="441"/>
      <c r="SL184" s="429"/>
      <c r="SM184" s="429"/>
      <c r="SN184" s="429"/>
    </row>
    <row r="185" spans="1:508" hidden="1" outlineLevel="3" x14ac:dyDescent="0.3">
      <c r="A185" s="429"/>
      <c r="B185" s="438"/>
      <c r="C185" s="647">
        <f>INT($C$40)+3</f>
        <v>4</v>
      </c>
      <c r="D185" s="460"/>
      <c r="E185" s="518"/>
      <c r="F185" s="518"/>
      <c r="G185" s="460"/>
      <c r="H185" s="877"/>
      <c r="I185" s="877" t="s">
        <v>849</v>
      </c>
      <c r="J185" s="878">
        <f t="shared" si="62"/>
        <v>58</v>
      </c>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60">
        <f t="shared" si="65"/>
        <v>0</v>
      </c>
      <c r="SK185" s="441"/>
      <c r="SL185" s="429"/>
      <c r="SM185" s="429"/>
      <c r="SN185" s="429"/>
    </row>
    <row r="186" spans="1:508" outlineLevel="2" x14ac:dyDescent="0.3">
      <c r="A186" s="429"/>
      <c r="B186" s="438"/>
      <c r="C186" s="647">
        <f>INT($C$40)+2</f>
        <v>3</v>
      </c>
      <c r="D186" s="460"/>
      <c r="E186" s="518"/>
      <c r="F186" s="518"/>
      <c r="G186" s="460"/>
      <c r="H186" s="879"/>
      <c r="I186" s="879" t="s">
        <v>850</v>
      </c>
      <c r="J186" s="880">
        <f t="shared" si="62"/>
        <v>59</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0">
        <f t="shared" si="65"/>
        <v>0</v>
      </c>
      <c r="SK186" s="441"/>
      <c r="SL186" s="429"/>
      <c r="SM186" s="429"/>
      <c r="SN186" s="429"/>
    </row>
    <row r="187" spans="1:508" outlineLevel="2" collapsed="1" x14ac:dyDescent="0.3">
      <c r="A187" s="429"/>
      <c r="B187" s="438"/>
      <c r="C187" s="647">
        <f>INT($C$40)+2</f>
        <v>3</v>
      </c>
      <c r="D187" s="460"/>
      <c r="E187" s="518"/>
      <c r="F187" s="518"/>
      <c r="G187" s="460"/>
      <c r="H187" s="667"/>
      <c r="I187" s="667" t="s">
        <v>852</v>
      </c>
      <c r="J187" s="667">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5"/>
        <v>0</v>
      </c>
      <c r="SK187" s="441"/>
      <c r="SL187" s="429"/>
      <c r="SM187" s="429"/>
      <c r="SN187" s="429"/>
    </row>
    <row r="188" spans="1:508" hidden="1" outlineLevel="3" x14ac:dyDescent="0.3">
      <c r="A188" s="429"/>
      <c r="B188" s="438"/>
      <c r="C188" s="647">
        <f t="shared" ref="C188:C220" si="66">INT($C$40)+3</f>
        <v>4</v>
      </c>
      <c r="D188" s="460"/>
      <c r="E188" s="518"/>
      <c r="F188" s="518"/>
      <c r="G188" s="460"/>
      <c r="H188" s="735"/>
      <c r="I188" s="735" t="s">
        <v>853</v>
      </c>
      <c r="J188" s="735">
        <f t="shared" si="62"/>
        <v>61</v>
      </c>
      <c r="K188" s="863">
        <v>0</v>
      </c>
      <c r="L188" s="863">
        <v>0</v>
      </c>
      <c r="M188" s="863">
        <v>0</v>
      </c>
      <c r="N188" s="863">
        <v>0</v>
      </c>
      <c r="O188" s="863">
        <v>0</v>
      </c>
      <c r="P188" s="863">
        <v>0</v>
      </c>
      <c r="Q188" s="863">
        <v>0</v>
      </c>
      <c r="R188" s="863">
        <v>0</v>
      </c>
      <c r="S188" s="863">
        <v>0</v>
      </c>
      <c r="T188" s="863">
        <v>0</v>
      </c>
      <c r="U188" s="863">
        <v>0</v>
      </c>
      <c r="V188" s="863">
        <v>0</v>
      </c>
      <c r="W188" s="863">
        <v>0</v>
      </c>
      <c r="X188" s="863">
        <v>0</v>
      </c>
      <c r="Y188" s="863">
        <v>0</v>
      </c>
      <c r="Z188" s="863">
        <v>0</v>
      </c>
      <c r="AA188" s="863">
        <v>0</v>
      </c>
      <c r="AB188" s="863">
        <v>0</v>
      </c>
      <c r="AC188" s="863">
        <v>0</v>
      </c>
      <c r="AD188" s="863">
        <v>0</v>
      </c>
      <c r="AE188" s="863">
        <v>0</v>
      </c>
      <c r="AF188" s="863">
        <v>0</v>
      </c>
      <c r="AG188" s="863">
        <v>0</v>
      </c>
      <c r="AH188" s="863">
        <v>0</v>
      </c>
      <c r="AI188" s="863">
        <v>0</v>
      </c>
      <c r="AJ188" s="863">
        <v>0</v>
      </c>
      <c r="AK188" s="863">
        <v>0</v>
      </c>
      <c r="AL188" s="863">
        <v>0</v>
      </c>
      <c r="AM188" s="863">
        <v>0</v>
      </c>
      <c r="AN188" s="863">
        <v>0</v>
      </c>
      <c r="AO188" s="863">
        <v>0</v>
      </c>
      <c r="AP188" s="863">
        <v>0</v>
      </c>
      <c r="AQ188" s="863">
        <v>0</v>
      </c>
      <c r="AR188" s="863">
        <v>0</v>
      </c>
      <c r="AS188" s="863">
        <v>0</v>
      </c>
      <c r="AT188" s="863">
        <v>0</v>
      </c>
      <c r="AU188" s="863">
        <v>0</v>
      </c>
      <c r="AV188" s="863">
        <v>0</v>
      </c>
      <c r="AW188" s="863">
        <v>0</v>
      </c>
      <c r="AX188" s="863">
        <v>0</v>
      </c>
      <c r="AY188" s="863">
        <v>0</v>
      </c>
      <c r="AZ188" s="863">
        <v>0</v>
      </c>
      <c r="BA188" s="863">
        <v>0</v>
      </c>
      <c r="BB188" s="863">
        <v>0</v>
      </c>
      <c r="BC188" s="863">
        <v>0</v>
      </c>
      <c r="BD188" s="863">
        <v>0</v>
      </c>
      <c r="BE188" s="863">
        <v>0</v>
      </c>
      <c r="BF188" s="863">
        <v>0</v>
      </c>
      <c r="BG188" s="863">
        <v>0</v>
      </c>
      <c r="BH188" s="863">
        <v>0</v>
      </c>
      <c r="BI188" s="863">
        <v>0</v>
      </c>
      <c r="BJ188" s="863">
        <v>0</v>
      </c>
      <c r="BK188" s="863">
        <v>0</v>
      </c>
      <c r="BL188" s="863">
        <v>0</v>
      </c>
      <c r="BM188" s="863">
        <v>0</v>
      </c>
      <c r="BN188" s="863">
        <v>0</v>
      </c>
      <c r="BO188" s="863">
        <v>0</v>
      </c>
      <c r="BP188" s="863">
        <v>0</v>
      </c>
      <c r="BQ188" s="863">
        <v>0</v>
      </c>
      <c r="BR188" s="863">
        <v>0</v>
      </c>
      <c r="BS188" s="863">
        <v>0</v>
      </c>
      <c r="BT188" s="863">
        <v>0</v>
      </c>
      <c r="BU188" s="863">
        <v>0</v>
      </c>
      <c r="BV188" s="863">
        <v>0</v>
      </c>
      <c r="BW188" s="863">
        <v>0</v>
      </c>
      <c r="BX188" s="863">
        <v>0</v>
      </c>
      <c r="BY188" s="863">
        <v>0</v>
      </c>
      <c r="BZ188" s="863">
        <v>0</v>
      </c>
      <c r="CA188" s="863">
        <v>0</v>
      </c>
      <c r="CB188" s="863">
        <v>0</v>
      </c>
      <c r="CC188" s="863">
        <v>0</v>
      </c>
      <c r="CD188" s="863">
        <v>0</v>
      </c>
      <c r="CE188" s="863">
        <v>0</v>
      </c>
      <c r="CF188" s="863">
        <v>0</v>
      </c>
      <c r="CG188" s="863">
        <v>0</v>
      </c>
      <c r="CH188" s="863">
        <v>0</v>
      </c>
      <c r="CI188" s="863">
        <v>0</v>
      </c>
      <c r="CJ188" s="863">
        <v>0</v>
      </c>
      <c r="CK188" s="863">
        <v>0</v>
      </c>
      <c r="CL188" s="863">
        <v>0</v>
      </c>
      <c r="CM188" s="863">
        <v>0</v>
      </c>
      <c r="CN188" s="863">
        <v>0</v>
      </c>
      <c r="CO188" s="863">
        <v>0</v>
      </c>
      <c r="CP188" s="863">
        <v>0</v>
      </c>
      <c r="CQ188" s="863">
        <v>0</v>
      </c>
      <c r="CR188" s="863">
        <v>0</v>
      </c>
      <c r="CS188" s="863">
        <v>0</v>
      </c>
      <c r="CT188" s="863">
        <v>0</v>
      </c>
      <c r="CU188" s="863">
        <v>0</v>
      </c>
      <c r="CV188" s="863">
        <v>0</v>
      </c>
      <c r="CW188" s="863">
        <v>0</v>
      </c>
      <c r="CX188" s="863">
        <v>0</v>
      </c>
      <c r="CY188" s="863">
        <v>0</v>
      </c>
      <c r="CZ188" s="863">
        <v>0</v>
      </c>
      <c r="DA188" s="863">
        <v>0</v>
      </c>
      <c r="DB188" s="863">
        <v>0</v>
      </c>
      <c r="DC188" s="863">
        <v>0</v>
      </c>
      <c r="DD188" s="863">
        <v>0</v>
      </c>
      <c r="DE188" s="863">
        <v>0</v>
      </c>
      <c r="DF188" s="863">
        <v>0</v>
      </c>
      <c r="DG188" s="863">
        <v>0</v>
      </c>
      <c r="DH188" s="863">
        <v>0</v>
      </c>
      <c r="DI188" s="863">
        <v>0</v>
      </c>
      <c r="DJ188" s="863">
        <v>0</v>
      </c>
      <c r="DK188" s="863">
        <v>0</v>
      </c>
      <c r="DL188" s="863">
        <v>0</v>
      </c>
      <c r="DM188" s="863">
        <v>0</v>
      </c>
      <c r="DN188" s="863">
        <v>0</v>
      </c>
      <c r="DO188" s="863">
        <v>0</v>
      </c>
      <c r="DP188" s="863">
        <v>0</v>
      </c>
      <c r="DQ188" s="863">
        <v>0</v>
      </c>
      <c r="DR188" s="863">
        <v>0</v>
      </c>
      <c r="DS188" s="863">
        <v>0</v>
      </c>
      <c r="DT188" s="863">
        <v>0</v>
      </c>
      <c r="DU188" s="863">
        <v>0</v>
      </c>
      <c r="DV188" s="863">
        <v>0</v>
      </c>
      <c r="DW188" s="863">
        <v>0</v>
      </c>
      <c r="DX188" s="863">
        <v>0</v>
      </c>
      <c r="DY188" s="863">
        <v>0</v>
      </c>
      <c r="DZ188" s="863">
        <v>0</v>
      </c>
      <c r="EA188" s="863">
        <v>0</v>
      </c>
      <c r="EB188" s="863">
        <v>0</v>
      </c>
      <c r="EC188" s="863">
        <v>0</v>
      </c>
      <c r="ED188" s="863">
        <v>0</v>
      </c>
      <c r="EE188" s="863">
        <v>0</v>
      </c>
      <c r="EF188" s="863">
        <v>0</v>
      </c>
      <c r="EG188" s="863">
        <v>0</v>
      </c>
      <c r="EH188" s="863">
        <v>0</v>
      </c>
      <c r="EI188" s="863">
        <v>0</v>
      </c>
      <c r="EJ188" s="863">
        <v>0</v>
      </c>
      <c r="EK188" s="863">
        <v>0</v>
      </c>
      <c r="EL188" s="863">
        <v>0</v>
      </c>
      <c r="EM188" s="863">
        <v>0</v>
      </c>
      <c r="EN188" s="863">
        <v>0</v>
      </c>
      <c r="EO188" s="863">
        <v>0</v>
      </c>
      <c r="EP188" s="863">
        <v>0</v>
      </c>
      <c r="EQ188" s="863">
        <v>0</v>
      </c>
      <c r="ER188" s="863">
        <v>0</v>
      </c>
      <c r="ES188" s="863">
        <v>0</v>
      </c>
      <c r="ET188" s="863">
        <v>0</v>
      </c>
      <c r="EU188" s="863">
        <v>0</v>
      </c>
      <c r="EV188" s="863">
        <v>0</v>
      </c>
      <c r="EW188" s="863">
        <v>0</v>
      </c>
      <c r="EX188" s="863">
        <v>0</v>
      </c>
      <c r="EY188" s="863">
        <v>0</v>
      </c>
      <c r="EZ188" s="863">
        <v>0</v>
      </c>
      <c r="FA188" s="863">
        <v>0</v>
      </c>
      <c r="FB188" s="863">
        <v>0</v>
      </c>
      <c r="FC188" s="863">
        <v>0</v>
      </c>
      <c r="FD188" s="863">
        <v>0</v>
      </c>
      <c r="FE188" s="863">
        <v>0</v>
      </c>
      <c r="FF188" s="863">
        <v>0</v>
      </c>
      <c r="FG188" s="863">
        <v>0</v>
      </c>
      <c r="FH188" s="863">
        <v>0</v>
      </c>
      <c r="FI188" s="863">
        <v>0</v>
      </c>
      <c r="FJ188" s="863">
        <v>0</v>
      </c>
      <c r="FK188" s="863">
        <v>0</v>
      </c>
      <c r="FL188" s="863">
        <v>0</v>
      </c>
      <c r="FM188" s="863">
        <v>0</v>
      </c>
      <c r="FN188" s="863">
        <v>0</v>
      </c>
      <c r="FO188" s="863">
        <v>0</v>
      </c>
      <c r="FP188" s="863">
        <v>0</v>
      </c>
      <c r="FQ188" s="863">
        <v>0</v>
      </c>
      <c r="FR188" s="863">
        <v>0</v>
      </c>
      <c r="FS188" s="863">
        <v>0</v>
      </c>
      <c r="FT188" s="863">
        <v>0</v>
      </c>
      <c r="FU188" s="863">
        <v>0</v>
      </c>
      <c r="FV188" s="863">
        <v>0</v>
      </c>
      <c r="FW188" s="863">
        <v>0</v>
      </c>
      <c r="FX188" s="863">
        <v>0</v>
      </c>
      <c r="FY188" s="863">
        <v>0</v>
      </c>
      <c r="FZ188" s="863">
        <v>0</v>
      </c>
      <c r="GA188" s="863">
        <v>0</v>
      </c>
      <c r="GB188" s="863">
        <v>0</v>
      </c>
      <c r="GC188" s="863">
        <v>0</v>
      </c>
      <c r="GD188" s="863">
        <v>0</v>
      </c>
      <c r="GE188" s="863">
        <v>0</v>
      </c>
      <c r="GF188" s="863">
        <v>0</v>
      </c>
      <c r="GG188" s="863">
        <v>0</v>
      </c>
      <c r="GH188" s="863">
        <v>0</v>
      </c>
      <c r="GI188" s="863">
        <v>0</v>
      </c>
      <c r="GJ188" s="863">
        <v>0</v>
      </c>
      <c r="GK188" s="863">
        <v>0</v>
      </c>
      <c r="GL188" s="863">
        <v>0</v>
      </c>
      <c r="GM188" s="863">
        <v>0</v>
      </c>
      <c r="GN188" s="863">
        <v>0</v>
      </c>
      <c r="GO188" s="863">
        <v>0</v>
      </c>
      <c r="GP188" s="863">
        <v>0</v>
      </c>
      <c r="GQ188" s="863">
        <v>0</v>
      </c>
      <c r="GR188" s="863">
        <v>0</v>
      </c>
      <c r="GS188" s="863">
        <v>0</v>
      </c>
      <c r="GT188" s="863">
        <v>0</v>
      </c>
      <c r="GU188" s="863">
        <v>0</v>
      </c>
      <c r="GV188" s="863">
        <v>0</v>
      </c>
      <c r="GW188" s="863">
        <v>0</v>
      </c>
      <c r="GX188" s="863">
        <v>0</v>
      </c>
      <c r="GY188" s="863">
        <v>0</v>
      </c>
      <c r="GZ188" s="863">
        <v>0</v>
      </c>
      <c r="HA188" s="863">
        <v>0</v>
      </c>
      <c r="HB188" s="863">
        <v>0</v>
      </c>
      <c r="HC188" s="863">
        <v>0</v>
      </c>
      <c r="HD188" s="863">
        <v>0</v>
      </c>
      <c r="HE188" s="863">
        <v>0</v>
      </c>
      <c r="HF188" s="863">
        <v>0</v>
      </c>
      <c r="HG188" s="863">
        <v>0</v>
      </c>
      <c r="HH188" s="863">
        <v>0</v>
      </c>
      <c r="HI188" s="863">
        <v>0</v>
      </c>
      <c r="HJ188" s="863">
        <v>0</v>
      </c>
      <c r="HK188" s="863">
        <v>0</v>
      </c>
      <c r="HL188" s="863">
        <v>0</v>
      </c>
      <c r="HM188" s="863">
        <v>0</v>
      </c>
      <c r="HN188" s="863">
        <v>0</v>
      </c>
      <c r="HO188" s="863">
        <v>0</v>
      </c>
      <c r="HP188" s="863">
        <v>0</v>
      </c>
      <c r="HQ188" s="863">
        <v>0</v>
      </c>
      <c r="HR188" s="863">
        <v>0</v>
      </c>
      <c r="HS188" s="863">
        <v>0</v>
      </c>
      <c r="HT188" s="863">
        <v>0</v>
      </c>
      <c r="HU188" s="863">
        <v>0</v>
      </c>
      <c r="HV188" s="863">
        <v>0</v>
      </c>
      <c r="HW188" s="863">
        <v>0</v>
      </c>
      <c r="HX188" s="863">
        <v>0</v>
      </c>
      <c r="HY188" s="863">
        <v>0</v>
      </c>
      <c r="HZ188" s="863">
        <v>0</v>
      </c>
      <c r="IA188" s="863">
        <v>0</v>
      </c>
      <c r="IB188" s="863">
        <v>0</v>
      </c>
      <c r="IC188" s="863">
        <v>0</v>
      </c>
      <c r="ID188" s="863">
        <v>0</v>
      </c>
      <c r="IE188" s="863">
        <v>0</v>
      </c>
      <c r="IF188" s="863">
        <v>0</v>
      </c>
      <c r="IG188" s="863">
        <v>0</v>
      </c>
      <c r="IH188" s="863">
        <v>0</v>
      </c>
      <c r="II188" s="863">
        <v>0</v>
      </c>
      <c r="IJ188" s="863">
        <v>0</v>
      </c>
      <c r="IK188" s="863">
        <v>0</v>
      </c>
      <c r="IL188" s="863">
        <v>0</v>
      </c>
      <c r="IM188" s="863">
        <v>0</v>
      </c>
      <c r="IN188" s="863">
        <v>0</v>
      </c>
      <c r="IO188" s="863">
        <v>0</v>
      </c>
      <c r="IP188" s="863">
        <v>0</v>
      </c>
      <c r="IQ188" s="863">
        <v>0</v>
      </c>
      <c r="IR188" s="863">
        <v>0</v>
      </c>
      <c r="IS188" s="863">
        <v>0</v>
      </c>
      <c r="IT188" s="863">
        <v>0</v>
      </c>
      <c r="IU188" s="863">
        <v>0</v>
      </c>
      <c r="IV188" s="863">
        <v>0</v>
      </c>
      <c r="IW188" s="863">
        <v>0</v>
      </c>
      <c r="IX188" s="863">
        <v>0</v>
      </c>
      <c r="IY188" s="863">
        <v>0</v>
      </c>
      <c r="IZ188" s="863">
        <v>0</v>
      </c>
      <c r="JA188" s="863">
        <v>0</v>
      </c>
      <c r="JB188" s="863">
        <v>0</v>
      </c>
      <c r="JC188" s="863">
        <v>0</v>
      </c>
      <c r="JD188" s="863">
        <v>0</v>
      </c>
      <c r="JE188" s="863">
        <v>0</v>
      </c>
      <c r="JF188" s="863">
        <v>0</v>
      </c>
      <c r="JG188" s="863">
        <v>0</v>
      </c>
      <c r="JH188" s="863">
        <v>0</v>
      </c>
      <c r="JI188" s="863">
        <v>0</v>
      </c>
      <c r="JJ188" s="863">
        <v>0</v>
      </c>
      <c r="JK188" s="863">
        <v>0</v>
      </c>
      <c r="JL188" s="863">
        <v>0</v>
      </c>
      <c r="JM188" s="863">
        <v>0</v>
      </c>
      <c r="JN188" s="863">
        <v>0</v>
      </c>
      <c r="JO188" s="863">
        <v>0</v>
      </c>
      <c r="JP188" s="863">
        <v>0</v>
      </c>
      <c r="JQ188" s="863">
        <v>0</v>
      </c>
      <c r="JR188" s="863">
        <v>0</v>
      </c>
      <c r="JS188" s="863">
        <v>0</v>
      </c>
      <c r="JT188" s="863">
        <v>0</v>
      </c>
      <c r="JU188" s="863">
        <v>0</v>
      </c>
      <c r="JV188" s="863">
        <v>0</v>
      </c>
      <c r="JW188" s="863">
        <v>0</v>
      </c>
      <c r="JX188" s="863">
        <v>0</v>
      </c>
      <c r="JY188" s="863">
        <v>0</v>
      </c>
      <c r="JZ188" s="863">
        <v>0</v>
      </c>
      <c r="KA188" s="863">
        <v>0</v>
      </c>
      <c r="KB188" s="863">
        <v>0</v>
      </c>
      <c r="KC188" s="863">
        <v>0</v>
      </c>
      <c r="KD188" s="863">
        <v>0</v>
      </c>
      <c r="KE188" s="863">
        <v>0</v>
      </c>
      <c r="KF188" s="863">
        <v>0</v>
      </c>
      <c r="KG188" s="863">
        <v>0</v>
      </c>
      <c r="KH188" s="863">
        <v>0</v>
      </c>
      <c r="KI188" s="863">
        <v>0</v>
      </c>
      <c r="KJ188" s="863">
        <v>0</v>
      </c>
      <c r="KK188" s="863">
        <v>0</v>
      </c>
      <c r="KL188" s="863">
        <v>0</v>
      </c>
      <c r="KM188" s="863">
        <v>0</v>
      </c>
      <c r="KN188" s="863">
        <v>0</v>
      </c>
      <c r="KO188" s="863">
        <v>0</v>
      </c>
      <c r="KP188" s="863">
        <v>0</v>
      </c>
      <c r="KQ188" s="863">
        <v>0</v>
      </c>
      <c r="KR188" s="863">
        <v>0</v>
      </c>
      <c r="KS188" s="863">
        <v>0</v>
      </c>
      <c r="KT188" s="863">
        <v>0</v>
      </c>
      <c r="KU188" s="863">
        <v>0</v>
      </c>
      <c r="KV188" s="863">
        <v>0</v>
      </c>
      <c r="KW188" s="863">
        <v>0</v>
      </c>
      <c r="KX188" s="863">
        <v>0</v>
      </c>
      <c r="KY188" s="863">
        <v>0</v>
      </c>
      <c r="KZ188" s="863">
        <v>0</v>
      </c>
      <c r="LA188" s="863">
        <v>0</v>
      </c>
      <c r="LB188" s="863">
        <v>0</v>
      </c>
      <c r="LC188" s="863">
        <v>0</v>
      </c>
      <c r="LD188" s="863">
        <v>0</v>
      </c>
      <c r="LE188" s="863">
        <v>0</v>
      </c>
      <c r="LF188" s="863">
        <v>0</v>
      </c>
      <c r="LG188" s="863">
        <v>0</v>
      </c>
      <c r="LH188" s="863">
        <v>0</v>
      </c>
      <c r="LI188" s="863">
        <v>0</v>
      </c>
      <c r="LJ188" s="863">
        <v>0</v>
      </c>
      <c r="LK188" s="863">
        <v>0</v>
      </c>
      <c r="LL188" s="863">
        <v>0</v>
      </c>
      <c r="LM188" s="863">
        <v>0</v>
      </c>
      <c r="LN188" s="863">
        <v>0</v>
      </c>
      <c r="LO188" s="863">
        <v>0</v>
      </c>
      <c r="LP188" s="863">
        <v>0</v>
      </c>
      <c r="LQ188" s="863">
        <v>0</v>
      </c>
      <c r="LR188" s="863">
        <v>0</v>
      </c>
      <c r="LS188" s="863">
        <v>0</v>
      </c>
      <c r="LT188" s="863">
        <v>0</v>
      </c>
      <c r="LU188" s="863">
        <v>0</v>
      </c>
      <c r="LV188" s="863">
        <v>0</v>
      </c>
      <c r="LW188" s="863">
        <v>0</v>
      </c>
      <c r="LX188" s="863">
        <v>0</v>
      </c>
      <c r="LY188" s="863">
        <v>0</v>
      </c>
      <c r="LZ188" s="863">
        <v>0</v>
      </c>
      <c r="MA188" s="863">
        <v>0</v>
      </c>
      <c r="MB188" s="863">
        <v>0</v>
      </c>
      <c r="MC188" s="863">
        <v>0</v>
      </c>
      <c r="MD188" s="863">
        <v>0</v>
      </c>
      <c r="ME188" s="863">
        <v>0</v>
      </c>
      <c r="MF188" s="863">
        <v>0</v>
      </c>
      <c r="MG188" s="863">
        <v>0</v>
      </c>
      <c r="MH188" s="863">
        <v>0</v>
      </c>
      <c r="MI188" s="863">
        <v>0</v>
      </c>
      <c r="MJ188" s="863">
        <v>0</v>
      </c>
      <c r="MK188" s="863">
        <v>0</v>
      </c>
      <c r="ML188" s="863">
        <v>0</v>
      </c>
      <c r="MM188" s="863">
        <v>0</v>
      </c>
      <c r="MN188" s="863">
        <v>0</v>
      </c>
      <c r="MO188" s="863">
        <v>0</v>
      </c>
      <c r="MP188" s="863">
        <v>0</v>
      </c>
      <c r="MQ188" s="863">
        <v>0</v>
      </c>
      <c r="MR188" s="863">
        <v>0</v>
      </c>
      <c r="MS188" s="863">
        <v>0</v>
      </c>
      <c r="MT188" s="863">
        <v>0</v>
      </c>
      <c r="MU188" s="863">
        <v>0</v>
      </c>
      <c r="MV188" s="863">
        <v>0</v>
      </c>
      <c r="MW188" s="863">
        <v>0</v>
      </c>
      <c r="MX188" s="863">
        <v>0</v>
      </c>
      <c r="MY188" s="863">
        <v>0</v>
      </c>
      <c r="MZ188" s="863">
        <v>0</v>
      </c>
      <c r="NA188" s="863">
        <v>0</v>
      </c>
      <c r="NB188" s="863">
        <v>0</v>
      </c>
      <c r="NC188" s="863">
        <v>0</v>
      </c>
      <c r="ND188" s="863">
        <v>0</v>
      </c>
      <c r="NE188" s="863">
        <v>0</v>
      </c>
      <c r="NF188" s="863">
        <v>0</v>
      </c>
      <c r="NG188" s="863">
        <v>0</v>
      </c>
      <c r="NH188" s="863">
        <v>0</v>
      </c>
      <c r="NI188" s="863">
        <v>0</v>
      </c>
      <c r="NJ188" s="863">
        <v>0</v>
      </c>
      <c r="NK188" s="863">
        <v>0</v>
      </c>
      <c r="NL188" s="863">
        <v>0</v>
      </c>
      <c r="NM188" s="863">
        <v>0</v>
      </c>
      <c r="NN188" s="863">
        <v>0</v>
      </c>
      <c r="NO188" s="863">
        <v>0</v>
      </c>
      <c r="NP188" s="863">
        <v>0</v>
      </c>
      <c r="NQ188" s="863">
        <v>0</v>
      </c>
      <c r="NR188" s="863">
        <v>0</v>
      </c>
      <c r="NS188" s="863">
        <v>0</v>
      </c>
      <c r="NT188" s="863">
        <v>0</v>
      </c>
      <c r="NU188" s="863">
        <v>0</v>
      </c>
      <c r="NV188" s="863">
        <v>0</v>
      </c>
      <c r="NW188" s="863">
        <v>0</v>
      </c>
      <c r="NX188" s="863">
        <v>0</v>
      </c>
      <c r="NY188" s="863">
        <v>0</v>
      </c>
      <c r="NZ188" s="863">
        <v>0</v>
      </c>
      <c r="OA188" s="863">
        <v>0</v>
      </c>
      <c r="OB188" s="863">
        <v>0</v>
      </c>
      <c r="OC188" s="863">
        <v>0</v>
      </c>
      <c r="OD188" s="863">
        <v>0</v>
      </c>
      <c r="OE188" s="863">
        <v>0</v>
      </c>
      <c r="OF188" s="863">
        <v>0</v>
      </c>
      <c r="OG188" s="863">
        <v>0</v>
      </c>
      <c r="OH188" s="863">
        <v>0</v>
      </c>
      <c r="OI188" s="863">
        <v>0</v>
      </c>
      <c r="OJ188" s="863">
        <v>0</v>
      </c>
      <c r="OK188" s="863">
        <v>0</v>
      </c>
      <c r="OL188" s="863">
        <v>0</v>
      </c>
      <c r="OM188" s="863">
        <v>0</v>
      </c>
      <c r="ON188" s="863">
        <v>0</v>
      </c>
      <c r="OO188" s="863">
        <v>0</v>
      </c>
      <c r="OP188" s="863">
        <v>0</v>
      </c>
      <c r="OQ188" s="863">
        <v>0</v>
      </c>
      <c r="OR188" s="863">
        <v>0</v>
      </c>
      <c r="OS188" s="863">
        <v>0</v>
      </c>
      <c r="OT188" s="863">
        <v>0</v>
      </c>
      <c r="OU188" s="863">
        <v>0</v>
      </c>
      <c r="OV188" s="863">
        <v>0</v>
      </c>
      <c r="OW188" s="863">
        <v>0</v>
      </c>
      <c r="OX188" s="863">
        <v>0</v>
      </c>
      <c r="OY188" s="863">
        <v>0</v>
      </c>
      <c r="OZ188" s="863">
        <v>0</v>
      </c>
      <c r="PA188" s="863">
        <v>0</v>
      </c>
      <c r="PB188" s="863">
        <v>0</v>
      </c>
      <c r="PC188" s="863">
        <v>0</v>
      </c>
      <c r="PD188" s="863">
        <v>0</v>
      </c>
      <c r="PE188" s="863">
        <v>0</v>
      </c>
      <c r="PF188" s="863">
        <v>0</v>
      </c>
      <c r="PG188" s="863">
        <v>0</v>
      </c>
      <c r="PH188" s="863">
        <v>0</v>
      </c>
      <c r="PI188" s="863">
        <v>0</v>
      </c>
      <c r="PJ188" s="863">
        <v>0</v>
      </c>
      <c r="PK188" s="863">
        <v>0</v>
      </c>
      <c r="PL188" s="863">
        <v>0</v>
      </c>
      <c r="PM188" s="863">
        <v>0</v>
      </c>
      <c r="PN188" s="863">
        <v>0</v>
      </c>
      <c r="PO188" s="863">
        <v>0</v>
      </c>
      <c r="PP188" s="863">
        <v>0</v>
      </c>
      <c r="PQ188" s="863">
        <v>0</v>
      </c>
      <c r="PR188" s="863">
        <v>0</v>
      </c>
      <c r="PS188" s="863">
        <v>0</v>
      </c>
      <c r="PT188" s="863">
        <v>0</v>
      </c>
      <c r="PU188" s="863">
        <v>0</v>
      </c>
      <c r="PV188" s="863">
        <v>0</v>
      </c>
      <c r="PW188" s="863">
        <v>0</v>
      </c>
      <c r="PX188" s="863">
        <v>0</v>
      </c>
      <c r="PY188" s="863">
        <v>0</v>
      </c>
      <c r="PZ188" s="863">
        <v>0</v>
      </c>
      <c r="QA188" s="863">
        <v>0</v>
      </c>
      <c r="QB188" s="863">
        <v>0</v>
      </c>
      <c r="QC188" s="863">
        <v>0</v>
      </c>
      <c r="QD188" s="863">
        <v>0</v>
      </c>
      <c r="QE188" s="863">
        <v>0</v>
      </c>
      <c r="QF188" s="863">
        <v>0</v>
      </c>
      <c r="QG188" s="863">
        <v>0</v>
      </c>
      <c r="QH188" s="863">
        <v>0</v>
      </c>
      <c r="QI188" s="863">
        <v>0</v>
      </c>
      <c r="QJ188" s="863">
        <v>0</v>
      </c>
      <c r="QK188" s="863">
        <v>0</v>
      </c>
      <c r="QL188" s="863">
        <v>0</v>
      </c>
      <c r="QM188" s="863">
        <v>0</v>
      </c>
      <c r="QN188" s="863">
        <v>0</v>
      </c>
      <c r="QO188" s="863">
        <v>0</v>
      </c>
      <c r="QP188" s="863">
        <v>0</v>
      </c>
      <c r="QQ188" s="863">
        <v>0</v>
      </c>
      <c r="QR188" s="863">
        <v>0</v>
      </c>
      <c r="QS188" s="863">
        <v>0</v>
      </c>
      <c r="QT188" s="863">
        <v>0</v>
      </c>
      <c r="QU188" s="863">
        <v>0</v>
      </c>
      <c r="QV188" s="863">
        <v>0</v>
      </c>
      <c r="QW188" s="863">
        <v>0</v>
      </c>
      <c r="QX188" s="863">
        <v>0</v>
      </c>
      <c r="QY188" s="863">
        <v>0</v>
      </c>
      <c r="QZ188" s="863">
        <v>0</v>
      </c>
      <c r="RA188" s="863">
        <v>0</v>
      </c>
      <c r="RB188" s="863">
        <v>0</v>
      </c>
      <c r="RC188" s="863">
        <v>0</v>
      </c>
      <c r="RD188" s="863">
        <v>0</v>
      </c>
      <c r="RE188" s="863">
        <v>0</v>
      </c>
      <c r="RF188" s="863">
        <v>0</v>
      </c>
      <c r="RG188" s="863">
        <v>0</v>
      </c>
      <c r="RH188" s="863">
        <v>0</v>
      </c>
      <c r="RI188" s="863">
        <v>0</v>
      </c>
      <c r="RJ188" s="863">
        <v>0</v>
      </c>
      <c r="RK188" s="863">
        <v>0</v>
      </c>
      <c r="RL188" s="863">
        <v>0</v>
      </c>
      <c r="RM188" s="863">
        <v>0</v>
      </c>
      <c r="RN188" s="863">
        <v>0</v>
      </c>
      <c r="RO188" s="863">
        <v>0</v>
      </c>
      <c r="RP188" s="863">
        <v>0</v>
      </c>
      <c r="RQ188" s="863">
        <v>0</v>
      </c>
      <c r="RR188" s="863">
        <v>0</v>
      </c>
      <c r="RS188" s="863">
        <v>0</v>
      </c>
      <c r="RT188" s="863">
        <v>0</v>
      </c>
      <c r="RU188" s="863">
        <v>0</v>
      </c>
      <c r="RV188" s="863">
        <v>0</v>
      </c>
      <c r="RW188" s="863">
        <v>0</v>
      </c>
      <c r="RX188" s="863">
        <v>0</v>
      </c>
      <c r="RY188" s="863">
        <v>0</v>
      </c>
      <c r="RZ188" s="863">
        <v>0</v>
      </c>
      <c r="SA188" s="863">
        <v>0</v>
      </c>
      <c r="SB188" s="863">
        <v>0</v>
      </c>
      <c r="SC188" s="863">
        <v>0</v>
      </c>
      <c r="SD188" s="863">
        <v>0</v>
      </c>
      <c r="SE188" s="863">
        <v>0</v>
      </c>
      <c r="SF188" s="863">
        <v>0</v>
      </c>
      <c r="SG188" s="863">
        <v>0</v>
      </c>
      <c r="SH188" s="863">
        <v>0</v>
      </c>
      <c r="SI188" s="863">
        <v>0</v>
      </c>
      <c r="SJ188" s="460">
        <f t="shared" si="65"/>
        <v>0</v>
      </c>
      <c r="SK188" s="441"/>
      <c r="SL188" s="429"/>
      <c r="SM188" s="429"/>
      <c r="SN188" s="429"/>
    </row>
    <row r="189" spans="1:508" outlineLevel="2" collapsed="1" x14ac:dyDescent="0.3">
      <c r="A189" s="429"/>
      <c r="B189" s="438"/>
      <c r="C189" s="647">
        <f>INT($C$40)+2</f>
        <v>3</v>
      </c>
      <c r="D189" s="460"/>
      <c r="E189" s="518"/>
      <c r="F189" s="518"/>
      <c r="G189" s="460"/>
      <c r="H189" s="736"/>
      <c r="I189" s="736" t="s">
        <v>854</v>
      </c>
      <c r="J189" s="736">
        <f t="shared" si="62"/>
        <v>62</v>
      </c>
      <c r="K189" s="860">
        <v>0</v>
      </c>
      <c r="L189" s="860">
        <v>0</v>
      </c>
      <c r="M189" s="860">
        <v>0</v>
      </c>
      <c r="N189" s="860">
        <v>0</v>
      </c>
      <c r="O189" s="860">
        <v>0</v>
      </c>
      <c r="P189" s="860">
        <v>0</v>
      </c>
      <c r="Q189" s="860">
        <v>0</v>
      </c>
      <c r="R189" s="860">
        <v>0</v>
      </c>
      <c r="S189" s="860">
        <v>0</v>
      </c>
      <c r="T189" s="860">
        <v>0</v>
      </c>
      <c r="U189" s="860">
        <v>0</v>
      </c>
      <c r="V189" s="860">
        <v>0</v>
      </c>
      <c r="W189" s="860">
        <v>0</v>
      </c>
      <c r="X189" s="860">
        <v>0</v>
      </c>
      <c r="Y189" s="860">
        <v>0</v>
      </c>
      <c r="Z189" s="860">
        <v>0</v>
      </c>
      <c r="AA189" s="860">
        <v>0</v>
      </c>
      <c r="AB189" s="860">
        <v>0</v>
      </c>
      <c r="AC189" s="860">
        <v>0</v>
      </c>
      <c r="AD189" s="860">
        <v>0</v>
      </c>
      <c r="AE189" s="860">
        <v>0</v>
      </c>
      <c r="AF189" s="860">
        <v>0</v>
      </c>
      <c r="AG189" s="860">
        <v>0</v>
      </c>
      <c r="AH189" s="860">
        <v>0</v>
      </c>
      <c r="AI189" s="860">
        <v>0</v>
      </c>
      <c r="AJ189" s="860">
        <v>0</v>
      </c>
      <c r="AK189" s="860">
        <v>0</v>
      </c>
      <c r="AL189" s="860">
        <v>0</v>
      </c>
      <c r="AM189" s="860">
        <v>0</v>
      </c>
      <c r="AN189" s="860">
        <v>0</v>
      </c>
      <c r="AO189" s="860">
        <v>0</v>
      </c>
      <c r="AP189" s="860">
        <v>0</v>
      </c>
      <c r="AQ189" s="860">
        <v>0</v>
      </c>
      <c r="AR189" s="860">
        <v>0</v>
      </c>
      <c r="AS189" s="860">
        <v>0</v>
      </c>
      <c r="AT189" s="860">
        <v>0</v>
      </c>
      <c r="AU189" s="860">
        <v>0</v>
      </c>
      <c r="AV189" s="860">
        <v>0</v>
      </c>
      <c r="AW189" s="860">
        <v>0</v>
      </c>
      <c r="AX189" s="860">
        <v>0</v>
      </c>
      <c r="AY189" s="860">
        <v>0</v>
      </c>
      <c r="AZ189" s="860">
        <v>0</v>
      </c>
      <c r="BA189" s="860">
        <v>0</v>
      </c>
      <c r="BB189" s="860">
        <v>0</v>
      </c>
      <c r="BC189" s="860">
        <v>0</v>
      </c>
      <c r="BD189" s="860">
        <v>0</v>
      </c>
      <c r="BE189" s="860">
        <v>0</v>
      </c>
      <c r="BF189" s="860">
        <v>0</v>
      </c>
      <c r="BG189" s="860">
        <v>0</v>
      </c>
      <c r="BH189" s="860">
        <v>0</v>
      </c>
      <c r="BI189" s="860">
        <v>0</v>
      </c>
      <c r="BJ189" s="860">
        <v>0</v>
      </c>
      <c r="BK189" s="860">
        <v>0</v>
      </c>
      <c r="BL189" s="860">
        <v>0</v>
      </c>
      <c r="BM189" s="860">
        <v>0</v>
      </c>
      <c r="BN189" s="860">
        <v>0</v>
      </c>
      <c r="BO189" s="860">
        <v>0</v>
      </c>
      <c r="BP189" s="860">
        <v>0</v>
      </c>
      <c r="BQ189" s="860">
        <v>0</v>
      </c>
      <c r="BR189" s="860">
        <v>0</v>
      </c>
      <c r="BS189" s="860">
        <v>0</v>
      </c>
      <c r="BT189" s="860">
        <v>0</v>
      </c>
      <c r="BU189" s="860">
        <v>0</v>
      </c>
      <c r="BV189" s="860">
        <v>0</v>
      </c>
      <c r="BW189" s="860">
        <v>0</v>
      </c>
      <c r="BX189" s="860">
        <v>0</v>
      </c>
      <c r="BY189" s="860">
        <v>0</v>
      </c>
      <c r="BZ189" s="860">
        <v>0</v>
      </c>
      <c r="CA189" s="860">
        <v>0</v>
      </c>
      <c r="CB189" s="860">
        <v>0</v>
      </c>
      <c r="CC189" s="860">
        <v>0</v>
      </c>
      <c r="CD189" s="860">
        <v>0</v>
      </c>
      <c r="CE189" s="860">
        <v>0</v>
      </c>
      <c r="CF189" s="860">
        <v>0</v>
      </c>
      <c r="CG189" s="860">
        <v>0</v>
      </c>
      <c r="CH189" s="860">
        <v>0</v>
      </c>
      <c r="CI189" s="860">
        <v>0</v>
      </c>
      <c r="CJ189" s="860">
        <v>0</v>
      </c>
      <c r="CK189" s="860">
        <v>0</v>
      </c>
      <c r="CL189" s="860">
        <v>0</v>
      </c>
      <c r="CM189" s="860">
        <v>0</v>
      </c>
      <c r="CN189" s="860">
        <v>0</v>
      </c>
      <c r="CO189" s="860">
        <v>0</v>
      </c>
      <c r="CP189" s="860">
        <v>0</v>
      </c>
      <c r="CQ189" s="860">
        <v>0</v>
      </c>
      <c r="CR189" s="860">
        <v>0</v>
      </c>
      <c r="CS189" s="860">
        <v>0</v>
      </c>
      <c r="CT189" s="860">
        <v>0</v>
      </c>
      <c r="CU189" s="860">
        <v>0</v>
      </c>
      <c r="CV189" s="860">
        <v>0</v>
      </c>
      <c r="CW189" s="860">
        <v>0</v>
      </c>
      <c r="CX189" s="860">
        <v>0</v>
      </c>
      <c r="CY189" s="860">
        <v>0</v>
      </c>
      <c r="CZ189" s="860">
        <v>0</v>
      </c>
      <c r="DA189" s="860">
        <v>0</v>
      </c>
      <c r="DB189" s="860">
        <v>0</v>
      </c>
      <c r="DC189" s="860">
        <v>0</v>
      </c>
      <c r="DD189" s="860">
        <v>0</v>
      </c>
      <c r="DE189" s="860">
        <v>0</v>
      </c>
      <c r="DF189" s="860">
        <v>0</v>
      </c>
      <c r="DG189" s="860">
        <v>0</v>
      </c>
      <c r="DH189" s="860">
        <v>0</v>
      </c>
      <c r="DI189" s="860">
        <v>0</v>
      </c>
      <c r="DJ189" s="860">
        <v>0</v>
      </c>
      <c r="DK189" s="860">
        <v>0</v>
      </c>
      <c r="DL189" s="860">
        <v>0</v>
      </c>
      <c r="DM189" s="860">
        <v>0</v>
      </c>
      <c r="DN189" s="860">
        <v>0</v>
      </c>
      <c r="DO189" s="860">
        <v>0</v>
      </c>
      <c r="DP189" s="860">
        <v>0</v>
      </c>
      <c r="DQ189" s="860">
        <v>0</v>
      </c>
      <c r="DR189" s="860">
        <v>0</v>
      </c>
      <c r="DS189" s="860">
        <v>0</v>
      </c>
      <c r="DT189" s="860">
        <v>0</v>
      </c>
      <c r="DU189" s="860">
        <v>0</v>
      </c>
      <c r="DV189" s="860">
        <v>0</v>
      </c>
      <c r="DW189" s="860">
        <v>0</v>
      </c>
      <c r="DX189" s="860">
        <v>0</v>
      </c>
      <c r="DY189" s="860">
        <v>0</v>
      </c>
      <c r="DZ189" s="860">
        <v>0</v>
      </c>
      <c r="EA189" s="860">
        <v>0</v>
      </c>
      <c r="EB189" s="860">
        <v>0</v>
      </c>
      <c r="EC189" s="860">
        <v>0</v>
      </c>
      <c r="ED189" s="860">
        <v>0</v>
      </c>
      <c r="EE189" s="860">
        <v>0</v>
      </c>
      <c r="EF189" s="860">
        <v>0</v>
      </c>
      <c r="EG189" s="860">
        <v>0</v>
      </c>
      <c r="EH189" s="860">
        <v>0</v>
      </c>
      <c r="EI189" s="860">
        <v>0</v>
      </c>
      <c r="EJ189" s="860">
        <v>0</v>
      </c>
      <c r="EK189" s="860">
        <v>0</v>
      </c>
      <c r="EL189" s="860">
        <v>0</v>
      </c>
      <c r="EM189" s="860">
        <v>0</v>
      </c>
      <c r="EN189" s="860">
        <v>0</v>
      </c>
      <c r="EO189" s="860">
        <v>0</v>
      </c>
      <c r="EP189" s="860">
        <v>0</v>
      </c>
      <c r="EQ189" s="860">
        <v>0</v>
      </c>
      <c r="ER189" s="860">
        <v>0</v>
      </c>
      <c r="ES189" s="860">
        <v>0</v>
      </c>
      <c r="ET189" s="860">
        <v>0</v>
      </c>
      <c r="EU189" s="860">
        <v>0</v>
      </c>
      <c r="EV189" s="860">
        <v>0</v>
      </c>
      <c r="EW189" s="860">
        <v>0</v>
      </c>
      <c r="EX189" s="860">
        <v>0</v>
      </c>
      <c r="EY189" s="860">
        <v>0</v>
      </c>
      <c r="EZ189" s="860">
        <v>0</v>
      </c>
      <c r="FA189" s="860">
        <v>0</v>
      </c>
      <c r="FB189" s="860">
        <v>0</v>
      </c>
      <c r="FC189" s="860">
        <v>0</v>
      </c>
      <c r="FD189" s="860">
        <v>0</v>
      </c>
      <c r="FE189" s="860">
        <v>0</v>
      </c>
      <c r="FF189" s="860">
        <v>0</v>
      </c>
      <c r="FG189" s="860">
        <v>0</v>
      </c>
      <c r="FH189" s="860">
        <v>0</v>
      </c>
      <c r="FI189" s="860">
        <v>0</v>
      </c>
      <c r="FJ189" s="860">
        <v>0</v>
      </c>
      <c r="FK189" s="860">
        <v>0</v>
      </c>
      <c r="FL189" s="860">
        <v>0</v>
      </c>
      <c r="FM189" s="860">
        <v>0</v>
      </c>
      <c r="FN189" s="860">
        <v>0</v>
      </c>
      <c r="FO189" s="860">
        <v>0</v>
      </c>
      <c r="FP189" s="860">
        <v>0</v>
      </c>
      <c r="FQ189" s="860">
        <v>0</v>
      </c>
      <c r="FR189" s="860">
        <v>0</v>
      </c>
      <c r="FS189" s="860">
        <v>0</v>
      </c>
      <c r="FT189" s="860">
        <v>0</v>
      </c>
      <c r="FU189" s="860">
        <v>0</v>
      </c>
      <c r="FV189" s="860">
        <v>0</v>
      </c>
      <c r="FW189" s="860">
        <v>0</v>
      </c>
      <c r="FX189" s="860">
        <v>0</v>
      </c>
      <c r="FY189" s="860">
        <v>0</v>
      </c>
      <c r="FZ189" s="860">
        <v>0</v>
      </c>
      <c r="GA189" s="860">
        <v>0</v>
      </c>
      <c r="GB189" s="860">
        <v>0</v>
      </c>
      <c r="GC189" s="860">
        <v>0</v>
      </c>
      <c r="GD189" s="860">
        <v>0</v>
      </c>
      <c r="GE189" s="860">
        <v>0</v>
      </c>
      <c r="GF189" s="860">
        <v>0</v>
      </c>
      <c r="GG189" s="860">
        <v>0</v>
      </c>
      <c r="GH189" s="860">
        <v>0</v>
      </c>
      <c r="GI189" s="860">
        <v>0</v>
      </c>
      <c r="GJ189" s="860">
        <v>0</v>
      </c>
      <c r="GK189" s="860">
        <v>0</v>
      </c>
      <c r="GL189" s="860">
        <v>0</v>
      </c>
      <c r="GM189" s="860">
        <v>0</v>
      </c>
      <c r="GN189" s="860">
        <v>0</v>
      </c>
      <c r="GO189" s="860">
        <v>0</v>
      </c>
      <c r="GP189" s="860">
        <v>0</v>
      </c>
      <c r="GQ189" s="860">
        <v>0</v>
      </c>
      <c r="GR189" s="860">
        <v>0</v>
      </c>
      <c r="GS189" s="860">
        <v>0</v>
      </c>
      <c r="GT189" s="860">
        <v>0</v>
      </c>
      <c r="GU189" s="860">
        <v>0</v>
      </c>
      <c r="GV189" s="860">
        <v>0</v>
      </c>
      <c r="GW189" s="860">
        <v>0</v>
      </c>
      <c r="GX189" s="860">
        <v>0</v>
      </c>
      <c r="GY189" s="860">
        <v>0</v>
      </c>
      <c r="GZ189" s="860">
        <v>0</v>
      </c>
      <c r="HA189" s="860">
        <v>0</v>
      </c>
      <c r="HB189" s="860">
        <v>0</v>
      </c>
      <c r="HC189" s="860">
        <v>0</v>
      </c>
      <c r="HD189" s="860">
        <v>0</v>
      </c>
      <c r="HE189" s="860">
        <v>0</v>
      </c>
      <c r="HF189" s="860">
        <v>0</v>
      </c>
      <c r="HG189" s="860">
        <v>0</v>
      </c>
      <c r="HH189" s="860">
        <v>0</v>
      </c>
      <c r="HI189" s="860">
        <v>0</v>
      </c>
      <c r="HJ189" s="860">
        <v>0</v>
      </c>
      <c r="HK189" s="860">
        <v>0</v>
      </c>
      <c r="HL189" s="860">
        <v>0</v>
      </c>
      <c r="HM189" s="860">
        <v>0</v>
      </c>
      <c r="HN189" s="860">
        <v>0</v>
      </c>
      <c r="HO189" s="860">
        <v>0</v>
      </c>
      <c r="HP189" s="860">
        <v>0</v>
      </c>
      <c r="HQ189" s="860">
        <v>0</v>
      </c>
      <c r="HR189" s="860">
        <v>0</v>
      </c>
      <c r="HS189" s="860">
        <v>0</v>
      </c>
      <c r="HT189" s="860">
        <v>0</v>
      </c>
      <c r="HU189" s="860">
        <v>0</v>
      </c>
      <c r="HV189" s="860">
        <v>0</v>
      </c>
      <c r="HW189" s="860">
        <v>0</v>
      </c>
      <c r="HX189" s="860">
        <v>0</v>
      </c>
      <c r="HY189" s="860">
        <v>0</v>
      </c>
      <c r="HZ189" s="860">
        <v>0</v>
      </c>
      <c r="IA189" s="860">
        <v>0</v>
      </c>
      <c r="IB189" s="860">
        <v>0</v>
      </c>
      <c r="IC189" s="860">
        <v>0</v>
      </c>
      <c r="ID189" s="860">
        <v>0</v>
      </c>
      <c r="IE189" s="860">
        <v>0</v>
      </c>
      <c r="IF189" s="860">
        <v>0</v>
      </c>
      <c r="IG189" s="860">
        <v>0</v>
      </c>
      <c r="IH189" s="860">
        <v>0</v>
      </c>
      <c r="II189" s="860">
        <v>0</v>
      </c>
      <c r="IJ189" s="860">
        <v>0</v>
      </c>
      <c r="IK189" s="860">
        <v>0</v>
      </c>
      <c r="IL189" s="860">
        <v>0</v>
      </c>
      <c r="IM189" s="860">
        <v>0</v>
      </c>
      <c r="IN189" s="860">
        <v>0</v>
      </c>
      <c r="IO189" s="860">
        <v>0</v>
      </c>
      <c r="IP189" s="860">
        <v>0</v>
      </c>
      <c r="IQ189" s="860">
        <v>0</v>
      </c>
      <c r="IR189" s="860">
        <v>0</v>
      </c>
      <c r="IS189" s="860">
        <v>0</v>
      </c>
      <c r="IT189" s="860">
        <v>0</v>
      </c>
      <c r="IU189" s="860">
        <v>0</v>
      </c>
      <c r="IV189" s="860">
        <v>0</v>
      </c>
      <c r="IW189" s="860">
        <v>0</v>
      </c>
      <c r="IX189" s="860">
        <v>0</v>
      </c>
      <c r="IY189" s="860">
        <v>0</v>
      </c>
      <c r="IZ189" s="860">
        <v>0</v>
      </c>
      <c r="JA189" s="860">
        <v>0</v>
      </c>
      <c r="JB189" s="860">
        <v>0</v>
      </c>
      <c r="JC189" s="860">
        <v>0</v>
      </c>
      <c r="JD189" s="860">
        <v>0</v>
      </c>
      <c r="JE189" s="860">
        <v>0</v>
      </c>
      <c r="JF189" s="860">
        <v>0</v>
      </c>
      <c r="JG189" s="860">
        <v>0</v>
      </c>
      <c r="JH189" s="860">
        <v>0</v>
      </c>
      <c r="JI189" s="860">
        <v>0</v>
      </c>
      <c r="JJ189" s="860">
        <v>0</v>
      </c>
      <c r="JK189" s="860">
        <v>0</v>
      </c>
      <c r="JL189" s="860">
        <v>0</v>
      </c>
      <c r="JM189" s="860">
        <v>0</v>
      </c>
      <c r="JN189" s="860">
        <v>0</v>
      </c>
      <c r="JO189" s="860">
        <v>0</v>
      </c>
      <c r="JP189" s="860">
        <v>0</v>
      </c>
      <c r="JQ189" s="860">
        <v>0</v>
      </c>
      <c r="JR189" s="860">
        <v>0</v>
      </c>
      <c r="JS189" s="860">
        <v>0</v>
      </c>
      <c r="JT189" s="860">
        <v>0</v>
      </c>
      <c r="JU189" s="860">
        <v>0</v>
      </c>
      <c r="JV189" s="860">
        <v>0</v>
      </c>
      <c r="JW189" s="860">
        <v>0</v>
      </c>
      <c r="JX189" s="860">
        <v>0</v>
      </c>
      <c r="JY189" s="860">
        <v>0</v>
      </c>
      <c r="JZ189" s="860">
        <v>0</v>
      </c>
      <c r="KA189" s="860">
        <v>0</v>
      </c>
      <c r="KB189" s="860">
        <v>0</v>
      </c>
      <c r="KC189" s="860">
        <v>0</v>
      </c>
      <c r="KD189" s="860">
        <v>0</v>
      </c>
      <c r="KE189" s="860">
        <v>0</v>
      </c>
      <c r="KF189" s="860">
        <v>0</v>
      </c>
      <c r="KG189" s="860">
        <v>0</v>
      </c>
      <c r="KH189" s="860">
        <v>0</v>
      </c>
      <c r="KI189" s="860">
        <v>0</v>
      </c>
      <c r="KJ189" s="860">
        <v>0</v>
      </c>
      <c r="KK189" s="860">
        <v>0</v>
      </c>
      <c r="KL189" s="860">
        <v>0</v>
      </c>
      <c r="KM189" s="860">
        <v>0</v>
      </c>
      <c r="KN189" s="860">
        <v>0</v>
      </c>
      <c r="KO189" s="860">
        <v>0</v>
      </c>
      <c r="KP189" s="860">
        <v>0</v>
      </c>
      <c r="KQ189" s="860">
        <v>0</v>
      </c>
      <c r="KR189" s="860">
        <v>0</v>
      </c>
      <c r="KS189" s="860">
        <v>0</v>
      </c>
      <c r="KT189" s="860">
        <v>0</v>
      </c>
      <c r="KU189" s="860">
        <v>0</v>
      </c>
      <c r="KV189" s="860">
        <v>0</v>
      </c>
      <c r="KW189" s="860">
        <v>0</v>
      </c>
      <c r="KX189" s="860">
        <v>0</v>
      </c>
      <c r="KY189" s="860">
        <v>0</v>
      </c>
      <c r="KZ189" s="860">
        <v>0</v>
      </c>
      <c r="LA189" s="860">
        <v>0</v>
      </c>
      <c r="LB189" s="860">
        <v>0</v>
      </c>
      <c r="LC189" s="860">
        <v>0</v>
      </c>
      <c r="LD189" s="860">
        <v>0</v>
      </c>
      <c r="LE189" s="860">
        <v>0</v>
      </c>
      <c r="LF189" s="860">
        <v>0</v>
      </c>
      <c r="LG189" s="860">
        <v>0</v>
      </c>
      <c r="LH189" s="860">
        <v>0</v>
      </c>
      <c r="LI189" s="860">
        <v>0</v>
      </c>
      <c r="LJ189" s="860">
        <v>0</v>
      </c>
      <c r="LK189" s="860">
        <v>0</v>
      </c>
      <c r="LL189" s="860">
        <v>0</v>
      </c>
      <c r="LM189" s="860">
        <v>0</v>
      </c>
      <c r="LN189" s="860">
        <v>0</v>
      </c>
      <c r="LO189" s="860">
        <v>0</v>
      </c>
      <c r="LP189" s="860">
        <v>0</v>
      </c>
      <c r="LQ189" s="860">
        <v>0</v>
      </c>
      <c r="LR189" s="860">
        <v>0</v>
      </c>
      <c r="LS189" s="860">
        <v>0</v>
      </c>
      <c r="LT189" s="860">
        <v>0</v>
      </c>
      <c r="LU189" s="860">
        <v>0</v>
      </c>
      <c r="LV189" s="860">
        <v>0</v>
      </c>
      <c r="LW189" s="860">
        <v>0</v>
      </c>
      <c r="LX189" s="860">
        <v>0</v>
      </c>
      <c r="LY189" s="860">
        <v>0</v>
      </c>
      <c r="LZ189" s="860">
        <v>0</v>
      </c>
      <c r="MA189" s="860">
        <v>0</v>
      </c>
      <c r="MB189" s="860">
        <v>0</v>
      </c>
      <c r="MC189" s="860">
        <v>0</v>
      </c>
      <c r="MD189" s="860">
        <v>0</v>
      </c>
      <c r="ME189" s="860">
        <v>0</v>
      </c>
      <c r="MF189" s="860">
        <v>0</v>
      </c>
      <c r="MG189" s="860">
        <v>0</v>
      </c>
      <c r="MH189" s="860">
        <v>0</v>
      </c>
      <c r="MI189" s="860">
        <v>0</v>
      </c>
      <c r="MJ189" s="860">
        <v>0</v>
      </c>
      <c r="MK189" s="860">
        <v>0</v>
      </c>
      <c r="ML189" s="860">
        <v>0</v>
      </c>
      <c r="MM189" s="860">
        <v>0</v>
      </c>
      <c r="MN189" s="860">
        <v>0</v>
      </c>
      <c r="MO189" s="860">
        <v>0</v>
      </c>
      <c r="MP189" s="860">
        <v>0</v>
      </c>
      <c r="MQ189" s="860">
        <v>0</v>
      </c>
      <c r="MR189" s="860">
        <v>0</v>
      </c>
      <c r="MS189" s="860">
        <v>0</v>
      </c>
      <c r="MT189" s="860">
        <v>0</v>
      </c>
      <c r="MU189" s="860">
        <v>0</v>
      </c>
      <c r="MV189" s="860">
        <v>0</v>
      </c>
      <c r="MW189" s="860">
        <v>0</v>
      </c>
      <c r="MX189" s="860">
        <v>0</v>
      </c>
      <c r="MY189" s="860">
        <v>0</v>
      </c>
      <c r="MZ189" s="860">
        <v>0</v>
      </c>
      <c r="NA189" s="860">
        <v>0</v>
      </c>
      <c r="NB189" s="860">
        <v>0</v>
      </c>
      <c r="NC189" s="860">
        <v>0</v>
      </c>
      <c r="ND189" s="860">
        <v>0</v>
      </c>
      <c r="NE189" s="860">
        <v>0</v>
      </c>
      <c r="NF189" s="860">
        <v>0</v>
      </c>
      <c r="NG189" s="860">
        <v>0</v>
      </c>
      <c r="NH189" s="860">
        <v>0</v>
      </c>
      <c r="NI189" s="860">
        <v>0</v>
      </c>
      <c r="NJ189" s="860">
        <v>0</v>
      </c>
      <c r="NK189" s="860">
        <v>0</v>
      </c>
      <c r="NL189" s="860">
        <v>0</v>
      </c>
      <c r="NM189" s="860">
        <v>0</v>
      </c>
      <c r="NN189" s="860">
        <v>0</v>
      </c>
      <c r="NO189" s="860">
        <v>0</v>
      </c>
      <c r="NP189" s="860">
        <v>0</v>
      </c>
      <c r="NQ189" s="860">
        <v>0</v>
      </c>
      <c r="NR189" s="860">
        <v>0</v>
      </c>
      <c r="NS189" s="860">
        <v>0</v>
      </c>
      <c r="NT189" s="860">
        <v>0</v>
      </c>
      <c r="NU189" s="860">
        <v>0</v>
      </c>
      <c r="NV189" s="860">
        <v>0</v>
      </c>
      <c r="NW189" s="860">
        <v>0</v>
      </c>
      <c r="NX189" s="860">
        <v>0</v>
      </c>
      <c r="NY189" s="860">
        <v>0</v>
      </c>
      <c r="NZ189" s="860">
        <v>0</v>
      </c>
      <c r="OA189" s="860">
        <v>0</v>
      </c>
      <c r="OB189" s="860">
        <v>0</v>
      </c>
      <c r="OC189" s="860">
        <v>0</v>
      </c>
      <c r="OD189" s="860">
        <v>0</v>
      </c>
      <c r="OE189" s="860">
        <v>0</v>
      </c>
      <c r="OF189" s="860">
        <v>0</v>
      </c>
      <c r="OG189" s="860">
        <v>0</v>
      </c>
      <c r="OH189" s="860">
        <v>0</v>
      </c>
      <c r="OI189" s="860">
        <v>0</v>
      </c>
      <c r="OJ189" s="860">
        <v>0</v>
      </c>
      <c r="OK189" s="860">
        <v>0</v>
      </c>
      <c r="OL189" s="860">
        <v>0</v>
      </c>
      <c r="OM189" s="860">
        <v>0</v>
      </c>
      <c r="ON189" s="860">
        <v>0</v>
      </c>
      <c r="OO189" s="860">
        <v>0</v>
      </c>
      <c r="OP189" s="860">
        <v>0</v>
      </c>
      <c r="OQ189" s="860">
        <v>0</v>
      </c>
      <c r="OR189" s="860">
        <v>0</v>
      </c>
      <c r="OS189" s="860">
        <v>0</v>
      </c>
      <c r="OT189" s="860">
        <v>0</v>
      </c>
      <c r="OU189" s="860">
        <v>0</v>
      </c>
      <c r="OV189" s="860">
        <v>0</v>
      </c>
      <c r="OW189" s="860">
        <v>0</v>
      </c>
      <c r="OX189" s="860">
        <v>0</v>
      </c>
      <c r="OY189" s="860">
        <v>0</v>
      </c>
      <c r="OZ189" s="860">
        <v>0</v>
      </c>
      <c r="PA189" s="860">
        <v>0</v>
      </c>
      <c r="PB189" s="860">
        <v>0</v>
      </c>
      <c r="PC189" s="860">
        <v>0</v>
      </c>
      <c r="PD189" s="860">
        <v>0</v>
      </c>
      <c r="PE189" s="860">
        <v>0</v>
      </c>
      <c r="PF189" s="860">
        <v>0</v>
      </c>
      <c r="PG189" s="860">
        <v>0</v>
      </c>
      <c r="PH189" s="860">
        <v>0</v>
      </c>
      <c r="PI189" s="860">
        <v>0</v>
      </c>
      <c r="PJ189" s="860">
        <v>0</v>
      </c>
      <c r="PK189" s="860">
        <v>0</v>
      </c>
      <c r="PL189" s="860">
        <v>0</v>
      </c>
      <c r="PM189" s="860">
        <v>0</v>
      </c>
      <c r="PN189" s="860">
        <v>0</v>
      </c>
      <c r="PO189" s="860">
        <v>0</v>
      </c>
      <c r="PP189" s="860">
        <v>0</v>
      </c>
      <c r="PQ189" s="860">
        <v>0</v>
      </c>
      <c r="PR189" s="860">
        <v>0</v>
      </c>
      <c r="PS189" s="860">
        <v>0</v>
      </c>
      <c r="PT189" s="860">
        <v>0</v>
      </c>
      <c r="PU189" s="860">
        <v>0</v>
      </c>
      <c r="PV189" s="860">
        <v>0</v>
      </c>
      <c r="PW189" s="860">
        <v>0</v>
      </c>
      <c r="PX189" s="860">
        <v>0</v>
      </c>
      <c r="PY189" s="860">
        <v>0</v>
      </c>
      <c r="PZ189" s="860">
        <v>0</v>
      </c>
      <c r="QA189" s="860">
        <v>0</v>
      </c>
      <c r="QB189" s="860">
        <v>0</v>
      </c>
      <c r="QC189" s="860">
        <v>0</v>
      </c>
      <c r="QD189" s="860">
        <v>0</v>
      </c>
      <c r="QE189" s="860">
        <v>0</v>
      </c>
      <c r="QF189" s="860">
        <v>0</v>
      </c>
      <c r="QG189" s="860">
        <v>0</v>
      </c>
      <c r="QH189" s="860">
        <v>0</v>
      </c>
      <c r="QI189" s="860">
        <v>0</v>
      </c>
      <c r="QJ189" s="860">
        <v>0</v>
      </c>
      <c r="QK189" s="860">
        <v>0</v>
      </c>
      <c r="QL189" s="860">
        <v>0</v>
      </c>
      <c r="QM189" s="860">
        <v>0</v>
      </c>
      <c r="QN189" s="860">
        <v>0</v>
      </c>
      <c r="QO189" s="860">
        <v>0</v>
      </c>
      <c r="QP189" s="860">
        <v>0</v>
      </c>
      <c r="QQ189" s="860">
        <v>0</v>
      </c>
      <c r="QR189" s="860">
        <v>0</v>
      </c>
      <c r="QS189" s="860">
        <v>0</v>
      </c>
      <c r="QT189" s="860">
        <v>0</v>
      </c>
      <c r="QU189" s="860">
        <v>0</v>
      </c>
      <c r="QV189" s="860">
        <v>0</v>
      </c>
      <c r="QW189" s="860">
        <v>0</v>
      </c>
      <c r="QX189" s="860">
        <v>0</v>
      </c>
      <c r="QY189" s="860">
        <v>0</v>
      </c>
      <c r="QZ189" s="860">
        <v>0</v>
      </c>
      <c r="RA189" s="860">
        <v>0</v>
      </c>
      <c r="RB189" s="860">
        <v>0</v>
      </c>
      <c r="RC189" s="860">
        <v>0</v>
      </c>
      <c r="RD189" s="860">
        <v>0</v>
      </c>
      <c r="RE189" s="860">
        <v>0</v>
      </c>
      <c r="RF189" s="860">
        <v>0</v>
      </c>
      <c r="RG189" s="860">
        <v>0</v>
      </c>
      <c r="RH189" s="860">
        <v>0</v>
      </c>
      <c r="RI189" s="860">
        <v>0</v>
      </c>
      <c r="RJ189" s="860">
        <v>0</v>
      </c>
      <c r="RK189" s="860">
        <v>0</v>
      </c>
      <c r="RL189" s="860">
        <v>0</v>
      </c>
      <c r="RM189" s="860">
        <v>0</v>
      </c>
      <c r="RN189" s="860">
        <v>0</v>
      </c>
      <c r="RO189" s="860">
        <v>0</v>
      </c>
      <c r="RP189" s="860">
        <v>0</v>
      </c>
      <c r="RQ189" s="860">
        <v>0</v>
      </c>
      <c r="RR189" s="860">
        <v>0</v>
      </c>
      <c r="RS189" s="860">
        <v>0</v>
      </c>
      <c r="RT189" s="860">
        <v>0</v>
      </c>
      <c r="RU189" s="860">
        <v>0</v>
      </c>
      <c r="RV189" s="860">
        <v>0</v>
      </c>
      <c r="RW189" s="860">
        <v>0</v>
      </c>
      <c r="RX189" s="860">
        <v>0</v>
      </c>
      <c r="RY189" s="860">
        <v>0</v>
      </c>
      <c r="RZ189" s="860">
        <v>0</v>
      </c>
      <c r="SA189" s="860">
        <v>0</v>
      </c>
      <c r="SB189" s="860">
        <v>0</v>
      </c>
      <c r="SC189" s="860">
        <v>0</v>
      </c>
      <c r="SD189" s="860">
        <v>0</v>
      </c>
      <c r="SE189" s="860">
        <v>0</v>
      </c>
      <c r="SF189" s="860">
        <v>0</v>
      </c>
      <c r="SG189" s="860">
        <v>0</v>
      </c>
      <c r="SH189" s="860">
        <v>0</v>
      </c>
      <c r="SI189" s="860">
        <v>0</v>
      </c>
      <c r="SJ189" s="460">
        <f t="shared" si="65"/>
        <v>0</v>
      </c>
      <c r="SK189" s="441"/>
      <c r="SL189" s="429"/>
      <c r="SM189" s="429"/>
      <c r="SN189" s="429"/>
    </row>
    <row r="190" spans="1:508" hidden="1" outlineLevel="3" x14ac:dyDescent="0.3">
      <c r="A190" s="429"/>
      <c r="B190" s="438"/>
      <c r="C190" s="647">
        <f>INT($C$40)+3</f>
        <v>4</v>
      </c>
      <c r="D190" s="460"/>
      <c r="E190" s="518"/>
      <c r="F190" s="518"/>
      <c r="G190" s="460"/>
      <c r="H190" s="537"/>
      <c r="I190" s="537" t="s">
        <v>855</v>
      </c>
      <c r="J190" s="869">
        <f t="shared" si="62"/>
        <v>63</v>
      </c>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60">
        <f t="shared" si="65"/>
        <v>0</v>
      </c>
      <c r="SK190" s="441"/>
      <c r="SL190" s="429"/>
      <c r="SM190" s="429"/>
      <c r="SN190" s="429"/>
    </row>
    <row r="191" spans="1:508" outlineLevel="2" x14ac:dyDescent="0.3">
      <c r="A191" s="429"/>
      <c r="B191" s="438"/>
      <c r="C191" s="647">
        <f>INT($C$40)+2</f>
        <v>3</v>
      </c>
      <c r="D191" s="460"/>
      <c r="E191" s="518"/>
      <c r="F191" s="518"/>
      <c r="G191" s="460"/>
      <c r="H191" s="879"/>
      <c r="I191" s="879" t="s">
        <v>856</v>
      </c>
      <c r="J191" s="880">
        <f t="shared" si="62"/>
        <v>64</v>
      </c>
      <c r="K191" s="482">
        <v>0</v>
      </c>
      <c r="L191" s="482">
        <v>0</v>
      </c>
      <c r="M191" s="482">
        <v>0</v>
      </c>
      <c r="N191" s="482">
        <v>0</v>
      </c>
      <c r="O191" s="482">
        <v>0</v>
      </c>
      <c r="P191" s="482">
        <v>0</v>
      </c>
      <c r="Q191" s="482">
        <v>0</v>
      </c>
      <c r="R191" s="482">
        <v>0</v>
      </c>
      <c r="S191" s="482">
        <v>0</v>
      </c>
      <c r="T191" s="482">
        <v>0</v>
      </c>
      <c r="U191" s="482">
        <v>0</v>
      </c>
      <c r="V191" s="482">
        <v>0</v>
      </c>
      <c r="W191" s="482">
        <v>0</v>
      </c>
      <c r="X191" s="482">
        <v>0</v>
      </c>
      <c r="Y191" s="482">
        <v>0</v>
      </c>
      <c r="Z191" s="482">
        <v>0</v>
      </c>
      <c r="AA191" s="482">
        <v>0</v>
      </c>
      <c r="AB191" s="482">
        <v>0</v>
      </c>
      <c r="AC191" s="482">
        <v>0</v>
      </c>
      <c r="AD191" s="482">
        <v>0</v>
      </c>
      <c r="AE191" s="482">
        <v>0</v>
      </c>
      <c r="AF191" s="482">
        <v>0</v>
      </c>
      <c r="AG191" s="482">
        <v>0</v>
      </c>
      <c r="AH191" s="482">
        <v>0</v>
      </c>
      <c r="AI191" s="482">
        <v>0</v>
      </c>
      <c r="AJ191" s="482">
        <v>0</v>
      </c>
      <c r="AK191" s="482">
        <v>0</v>
      </c>
      <c r="AL191" s="482">
        <v>0</v>
      </c>
      <c r="AM191" s="482">
        <v>0</v>
      </c>
      <c r="AN191" s="482">
        <v>0</v>
      </c>
      <c r="AO191" s="482">
        <v>0</v>
      </c>
      <c r="AP191" s="482">
        <v>0</v>
      </c>
      <c r="AQ191" s="482">
        <v>0</v>
      </c>
      <c r="AR191" s="482">
        <v>0</v>
      </c>
      <c r="AS191" s="482">
        <v>0</v>
      </c>
      <c r="AT191" s="482">
        <v>0</v>
      </c>
      <c r="AU191" s="482">
        <v>0</v>
      </c>
      <c r="AV191" s="482">
        <v>0</v>
      </c>
      <c r="AW191" s="482">
        <v>0</v>
      </c>
      <c r="AX191" s="482">
        <v>0</v>
      </c>
      <c r="AY191" s="482">
        <v>0</v>
      </c>
      <c r="AZ191" s="482">
        <v>0</v>
      </c>
      <c r="BA191" s="482">
        <v>0</v>
      </c>
      <c r="BB191" s="482">
        <v>0</v>
      </c>
      <c r="BC191" s="482">
        <v>0</v>
      </c>
      <c r="BD191" s="482">
        <v>0</v>
      </c>
      <c r="BE191" s="482">
        <v>0</v>
      </c>
      <c r="BF191" s="482">
        <v>0</v>
      </c>
      <c r="BG191" s="482">
        <v>0</v>
      </c>
      <c r="BH191" s="482">
        <v>0</v>
      </c>
      <c r="BI191" s="482">
        <v>0</v>
      </c>
      <c r="BJ191" s="482">
        <v>0</v>
      </c>
      <c r="BK191" s="482">
        <v>0</v>
      </c>
      <c r="BL191" s="482">
        <v>0</v>
      </c>
      <c r="BM191" s="482">
        <v>0</v>
      </c>
      <c r="BN191" s="482">
        <v>0</v>
      </c>
      <c r="BO191" s="482">
        <v>0</v>
      </c>
      <c r="BP191" s="482">
        <v>0</v>
      </c>
      <c r="BQ191" s="482">
        <v>0</v>
      </c>
      <c r="BR191" s="482">
        <v>0</v>
      </c>
      <c r="BS191" s="482">
        <v>0</v>
      </c>
      <c r="BT191" s="482">
        <v>0</v>
      </c>
      <c r="BU191" s="482">
        <v>0</v>
      </c>
      <c r="BV191" s="482">
        <v>0</v>
      </c>
      <c r="BW191" s="482">
        <v>0</v>
      </c>
      <c r="BX191" s="482">
        <v>0</v>
      </c>
      <c r="BY191" s="482">
        <v>0</v>
      </c>
      <c r="BZ191" s="482">
        <v>0</v>
      </c>
      <c r="CA191" s="482">
        <v>0</v>
      </c>
      <c r="CB191" s="482">
        <v>0</v>
      </c>
      <c r="CC191" s="482">
        <v>0</v>
      </c>
      <c r="CD191" s="482">
        <v>0</v>
      </c>
      <c r="CE191" s="482">
        <v>0</v>
      </c>
      <c r="CF191" s="482">
        <v>0</v>
      </c>
      <c r="CG191" s="482">
        <v>0</v>
      </c>
      <c r="CH191" s="482">
        <v>0</v>
      </c>
      <c r="CI191" s="482">
        <v>0</v>
      </c>
      <c r="CJ191" s="482">
        <v>0</v>
      </c>
      <c r="CK191" s="482">
        <v>0</v>
      </c>
      <c r="CL191" s="482">
        <v>0</v>
      </c>
      <c r="CM191" s="482">
        <v>0</v>
      </c>
      <c r="CN191" s="482">
        <v>0</v>
      </c>
      <c r="CO191" s="482">
        <v>0</v>
      </c>
      <c r="CP191" s="482">
        <v>0</v>
      </c>
      <c r="CQ191" s="482">
        <v>0</v>
      </c>
      <c r="CR191" s="482">
        <v>0</v>
      </c>
      <c r="CS191" s="482">
        <v>0</v>
      </c>
      <c r="CT191" s="482">
        <v>0</v>
      </c>
      <c r="CU191" s="482">
        <v>0</v>
      </c>
      <c r="CV191" s="482">
        <v>0</v>
      </c>
      <c r="CW191" s="482">
        <v>0</v>
      </c>
      <c r="CX191" s="482">
        <v>0</v>
      </c>
      <c r="CY191" s="482">
        <v>0</v>
      </c>
      <c r="CZ191" s="482">
        <v>0</v>
      </c>
      <c r="DA191" s="482">
        <v>0</v>
      </c>
      <c r="DB191" s="482">
        <v>0</v>
      </c>
      <c r="DC191" s="482">
        <v>0</v>
      </c>
      <c r="DD191" s="482">
        <v>0</v>
      </c>
      <c r="DE191" s="482">
        <v>0</v>
      </c>
      <c r="DF191" s="482">
        <v>0</v>
      </c>
      <c r="DG191" s="482">
        <v>0</v>
      </c>
      <c r="DH191" s="482">
        <v>0</v>
      </c>
      <c r="DI191" s="482">
        <v>0</v>
      </c>
      <c r="DJ191" s="482">
        <v>0</v>
      </c>
      <c r="DK191" s="482">
        <v>0</v>
      </c>
      <c r="DL191" s="482">
        <v>0</v>
      </c>
      <c r="DM191" s="482">
        <v>0</v>
      </c>
      <c r="DN191" s="482">
        <v>0</v>
      </c>
      <c r="DO191" s="482">
        <v>0</v>
      </c>
      <c r="DP191" s="482">
        <v>0</v>
      </c>
      <c r="DQ191" s="482">
        <v>0</v>
      </c>
      <c r="DR191" s="482">
        <v>0</v>
      </c>
      <c r="DS191" s="482">
        <v>0</v>
      </c>
      <c r="DT191" s="482">
        <v>0</v>
      </c>
      <c r="DU191" s="482">
        <v>0</v>
      </c>
      <c r="DV191" s="482">
        <v>0</v>
      </c>
      <c r="DW191" s="482">
        <v>0</v>
      </c>
      <c r="DX191" s="482">
        <v>0</v>
      </c>
      <c r="DY191" s="482">
        <v>0</v>
      </c>
      <c r="DZ191" s="482">
        <v>0</v>
      </c>
      <c r="EA191" s="482">
        <v>0</v>
      </c>
      <c r="EB191" s="482">
        <v>0</v>
      </c>
      <c r="EC191" s="482">
        <v>0</v>
      </c>
      <c r="ED191" s="482">
        <v>0</v>
      </c>
      <c r="EE191" s="482">
        <v>0</v>
      </c>
      <c r="EF191" s="482">
        <v>0</v>
      </c>
      <c r="EG191" s="482">
        <v>0</v>
      </c>
      <c r="EH191" s="482">
        <v>0</v>
      </c>
      <c r="EI191" s="482">
        <v>0</v>
      </c>
      <c r="EJ191" s="482">
        <v>0</v>
      </c>
      <c r="EK191" s="482">
        <v>0</v>
      </c>
      <c r="EL191" s="482">
        <v>0</v>
      </c>
      <c r="EM191" s="482">
        <v>0</v>
      </c>
      <c r="EN191" s="482">
        <v>0</v>
      </c>
      <c r="EO191" s="482">
        <v>0</v>
      </c>
      <c r="EP191" s="482">
        <v>0</v>
      </c>
      <c r="EQ191" s="482">
        <v>0</v>
      </c>
      <c r="ER191" s="482">
        <v>0</v>
      </c>
      <c r="ES191" s="482">
        <v>0</v>
      </c>
      <c r="ET191" s="482">
        <v>0</v>
      </c>
      <c r="EU191" s="482">
        <v>0</v>
      </c>
      <c r="EV191" s="482">
        <v>0</v>
      </c>
      <c r="EW191" s="482">
        <v>0</v>
      </c>
      <c r="EX191" s="482">
        <v>0</v>
      </c>
      <c r="EY191" s="482">
        <v>0</v>
      </c>
      <c r="EZ191" s="482">
        <v>0</v>
      </c>
      <c r="FA191" s="482">
        <v>0</v>
      </c>
      <c r="FB191" s="482">
        <v>0</v>
      </c>
      <c r="FC191" s="482">
        <v>0</v>
      </c>
      <c r="FD191" s="482">
        <v>0</v>
      </c>
      <c r="FE191" s="482">
        <v>0</v>
      </c>
      <c r="FF191" s="482">
        <v>0</v>
      </c>
      <c r="FG191" s="482">
        <v>0</v>
      </c>
      <c r="FH191" s="482">
        <v>0</v>
      </c>
      <c r="FI191" s="482">
        <v>0</v>
      </c>
      <c r="FJ191" s="482">
        <v>0</v>
      </c>
      <c r="FK191" s="482">
        <v>0</v>
      </c>
      <c r="FL191" s="482">
        <v>0</v>
      </c>
      <c r="FM191" s="482">
        <v>0</v>
      </c>
      <c r="FN191" s="482">
        <v>0</v>
      </c>
      <c r="FO191" s="482">
        <v>0</v>
      </c>
      <c r="FP191" s="482">
        <v>0</v>
      </c>
      <c r="FQ191" s="482">
        <v>0</v>
      </c>
      <c r="FR191" s="482">
        <v>0</v>
      </c>
      <c r="FS191" s="482">
        <v>0</v>
      </c>
      <c r="FT191" s="482">
        <v>0</v>
      </c>
      <c r="FU191" s="482">
        <v>0</v>
      </c>
      <c r="FV191" s="482">
        <v>0</v>
      </c>
      <c r="FW191" s="482">
        <v>0</v>
      </c>
      <c r="FX191" s="482">
        <v>0</v>
      </c>
      <c r="FY191" s="482">
        <v>0</v>
      </c>
      <c r="FZ191" s="482">
        <v>0</v>
      </c>
      <c r="GA191" s="482">
        <v>0</v>
      </c>
      <c r="GB191" s="482">
        <v>0</v>
      </c>
      <c r="GC191" s="482">
        <v>0</v>
      </c>
      <c r="GD191" s="482">
        <v>0</v>
      </c>
      <c r="GE191" s="482">
        <v>0</v>
      </c>
      <c r="GF191" s="482">
        <v>0</v>
      </c>
      <c r="GG191" s="482">
        <v>0</v>
      </c>
      <c r="GH191" s="482">
        <v>0</v>
      </c>
      <c r="GI191" s="482">
        <v>0</v>
      </c>
      <c r="GJ191" s="482">
        <v>0</v>
      </c>
      <c r="GK191" s="482">
        <v>0</v>
      </c>
      <c r="GL191" s="482">
        <v>0</v>
      </c>
      <c r="GM191" s="482">
        <v>0</v>
      </c>
      <c r="GN191" s="482">
        <v>0</v>
      </c>
      <c r="GO191" s="482">
        <v>0</v>
      </c>
      <c r="GP191" s="482">
        <v>0</v>
      </c>
      <c r="GQ191" s="482">
        <v>0</v>
      </c>
      <c r="GR191" s="482">
        <v>0</v>
      </c>
      <c r="GS191" s="482">
        <v>0</v>
      </c>
      <c r="GT191" s="482">
        <v>0</v>
      </c>
      <c r="GU191" s="482">
        <v>0</v>
      </c>
      <c r="GV191" s="482">
        <v>0</v>
      </c>
      <c r="GW191" s="482">
        <v>0</v>
      </c>
      <c r="GX191" s="482">
        <v>0</v>
      </c>
      <c r="GY191" s="482">
        <v>0</v>
      </c>
      <c r="GZ191" s="482">
        <v>0</v>
      </c>
      <c r="HA191" s="482">
        <v>0</v>
      </c>
      <c r="HB191" s="482">
        <v>0</v>
      </c>
      <c r="HC191" s="482">
        <v>0</v>
      </c>
      <c r="HD191" s="482">
        <v>0</v>
      </c>
      <c r="HE191" s="482">
        <v>0</v>
      </c>
      <c r="HF191" s="482">
        <v>0</v>
      </c>
      <c r="HG191" s="482">
        <v>0</v>
      </c>
      <c r="HH191" s="482">
        <v>0</v>
      </c>
      <c r="HI191" s="482">
        <v>0</v>
      </c>
      <c r="HJ191" s="482">
        <v>0</v>
      </c>
      <c r="HK191" s="482">
        <v>0</v>
      </c>
      <c r="HL191" s="482">
        <v>0</v>
      </c>
      <c r="HM191" s="482">
        <v>0</v>
      </c>
      <c r="HN191" s="482">
        <v>0</v>
      </c>
      <c r="HO191" s="482">
        <v>0</v>
      </c>
      <c r="HP191" s="482">
        <v>0</v>
      </c>
      <c r="HQ191" s="482">
        <v>0</v>
      </c>
      <c r="HR191" s="482">
        <v>0</v>
      </c>
      <c r="HS191" s="482">
        <v>0</v>
      </c>
      <c r="HT191" s="482">
        <v>0</v>
      </c>
      <c r="HU191" s="482">
        <v>0</v>
      </c>
      <c r="HV191" s="482">
        <v>0</v>
      </c>
      <c r="HW191" s="482">
        <v>0</v>
      </c>
      <c r="HX191" s="482">
        <v>0</v>
      </c>
      <c r="HY191" s="482">
        <v>0</v>
      </c>
      <c r="HZ191" s="482">
        <v>0</v>
      </c>
      <c r="IA191" s="482">
        <v>0</v>
      </c>
      <c r="IB191" s="482">
        <v>0</v>
      </c>
      <c r="IC191" s="482">
        <v>0</v>
      </c>
      <c r="ID191" s="482">
        <v>0</v>
      </c>
      <c r="IE191" s="482">
        <v>0</v>
      </c>
      <c r="IF191" s="482">
        <v>0</v>
      </c>
      <c r="IG191" s="482">
        <v>0</v>
      </c>
      <c r="IH191" s="482">
        <v>0</v>
      </c>
      <c r="II191" s="482">
        <v>0</v>
      </c>
      <c r="IJ191" s="482">
        <v>0</v>
      </c>
      <c r="IK191" s="482">
        <v>0</v>
      </c>
      <c r="IL191" s="482">
        <v>0</v>
      </c>
      <c r="IM191" s="482">
        <v>0</v>
      </c>
      <c r="IN191" s="482">
        <v>0</v>
      </c>
      <c r="IO191" s="482">
        <v>0</v>
      </c>
      <c r="IP191" s="482">
        <v>0</v>
      </c>
      <c r="IQ191" s="482">
        <v>0</v>
      </c>
      <c r="IR191" s="482">
        <v>0</v>
      </c>
      <c r="IS191" s="482">
        <v>0</v>
      </c>
      <c r="IT191" s="482">
        <v>0</v>
      </c>
      <c r="IU191" s="482">
        <v>0</v>
      </c>
      <c r="IV191" s="482">
        <v>0</v>
      </c>
      <c r="IW191" s="482">
        <v>0</v>
      </c>
      <c r="IX191" s="482">
        <v>0</v>
      </c>
      <c r="IY191" s="482">
        <v>0</v>
      </c>
      <c r="IZ191" s="482">
        <v>0</v>
      </c>
      <c r="JA191" s="482">
        <v>0</v>
      </c>
      <c r="JB191" s="482">
        <v>0</v>
      </c>
      <c r="JC191" s="482">
        <v>0</v>
      </c>
      <c r="JD191" s="482">
        <v>0</v>
      </c>
      <c r="JE191" s="482">
        <v>0</v>
      </c>
      <c r="JF191" s="482">
        <v>0</v>
      </c>
      <c r="JG191" s="482">
        <v>0</v>
      </c>
      <c r="JH191" s="482">
        <v>0</v>
      </c>
      <c r="JI191" s="482">
        <v>0</v>
      </c>
      <c r="JJ191" s="482">
        <v>0</v>
      </c>
      <c r="JK191" s="482">
        <v>0</v>
      </c>
      <c r="JL191" s="482">
        <v>0</v>
      </c>
      <c r="JM191" s="482">
        <v>0</v>
      </c>
      <c r="JN191" s="482">
        <v>0</v>
      </c>
      <c r="JO191" s="482">
        <v>0</v>
      </c>
      <c r="JP191" s="482">
        <v>0</v>
      </c>
      <c r="JQ191" s="482">
        <v>0</v>
      </c>
      <c r="JR191" s="482">
        <v>0</v>
      </c>
      <c r="JS191" s="482">
        <v>0</v>
      </c>
      <c r="JT191" s="482">
        <v>0</v>
      </c>
      <c r="JU191" s="482">
        <v>0</v>
      </c>
      <c r="JV191" s="482">
        <v>0</v>
      </c>
      <c r="JW191" s="482">
        <v>0</v>
      </c>
      <c r="JX191" s="482">
        <v>0</v>
      </c>
      <c r="JY191" s="482">
        <v>0</v>
      </c>
      <c r="JZ191" s="482">
        <v>0</v>
      </c>
      <c r="KA191" s="482">
        <v>0</v>
      </c>
      <c r="KB191" s="482">
        <v>0</v>
      </c>
      <c r="KC191" s="482">
        <v>0</v>
      </c>
      <c r="KD191" s="482">
        <v>0</v>
      </c>
      <c r="KE191" s="482">
        <v>0</v>
      </c>
      <c r="KF191" s="482">
        <v>0</v>
      </c>
      <c r="KG191" s="482">
        <v>0</v>
      </c>
      <c r="KH191" s="482">
        <v>0</v>
      </c>
      <c r="KI191" s="482">
        <v>0</v>
      </c>
      <c r="KJ191" s="482">
        <v>0</v>
      </c>
      <c r="KK191" s="482">
        <v>0</v>
      </c>
      <c r="KL191" s="482">
        <v>0</v>
      </c>
      <c r="KM191" s="482">
        <v>0</v>
      </c>
      <c r="KN191" s="482">
        <v>0</v>
      </c>
      <c r="KO191" s="482">
        <v>0</v>
      </c>
      <c r="KP191" s="482">
        <v>0</v>
      </c>
      <c r="KQ191" s="482">
        <v>0</v>
      </c>
      <c r="KR191" s="482">
        <v>0</v>
      </c>
      <c r="KS191" s="482">
        <v>0</v>
      </c>
      <c r="KT191" s="482">
        <v>0</v>
      </c>
      <c r="KU191" s="482">
        <v>0</v>
      </c>
      <c r="KV191" s="482">
        <v>0</v>
      </c>
      <c r="KW191" s="482">
        <v>0</v>
      </c>
      <c r="KX191" s="482">
        <v>0</v>
      </c>
      <c r="KY191" s="482">
        <v>0</v>
      </c>
      <c r="KZ191" s="482">
        <v>0</v>
      </c>
      <c r="LA191" s="482">
        <v>0</v>
      </c>
      <c r="LB191" s="482">
        <v>0</v>
      </c>
      <c r="LC191" s="482">
        <v>0</v>
      </c>
      <c r="LD191" s="482">
        <v>0</v>
      </c>
      <c r="LE191" s="482">
        <v>0</v>
      </c>
      <c r="LF191" s="482">
        <v>0</v>
      </c>
      <c r="LG191" s="482">
        <v>0</v>
      </c>
      <c r="LH191" s="482">
        <v>0</v>
      </c>
      <c r="LI191" s="482">
        <v>0</v>
      </c>
      <c r="LJ191" s="482">
        <v>0</v>
      </c>
      <c r="LK191" s="482">
        <v>0</v>
      </c>
      <c r="LL191" s="482">
        <v>0</v>
      </c>
      <c r="LM191" s="482">
        <v>0</v>
      </c>
      <c r="LN191" s="482">
        <v>0</v>
      </c>
      <c r="LO191" s="482">
        <v>0</v>
      </c>
      <c r="LP191" s="482">
        <v>0</v>
      </c>
      <c r="LQ191" s="482">
        <v>0</v>
      </c>
      <c r="LR191" s="482">
        <v>0</v>
      </c>
      <c r="LS191" s="482">
        <v>0</v>
      </c>
      <c r="LT191" s="482">
        <v>0</v>
      </c>
      <c r="LU191" s="482">
        <v>0</v>
      </c>
      <c r="LV191" s="482">
        <v>0</v>
      </c>
      <c r="LW191" s="482">
        <v>0</v>
      </c>
      <c r="LX191" s="482">
        <v>0</v>
      </c>
      <c r="LY191" s="482">
        <v>0</v>
      </c>
      <c r="LZ191" s="482">
        <v>0</v>
      </c>
      <c r="MA191" s="482">
        <v>0</v>
      </c>
      <c r="MB191" s="482">
        <v>0</v>
      </c>
      <c r="MC191" s="482">
        <v>0</v>
      </c>
      <c r="MD191" s="482">
        <v>0</v>
      </c>
      <c r="ME191" s="482">
        <v>0</v>
      </c>
      <c r="MF191" s="482">
        <v>0</v>
      </c>
      <c r="MG191" s="482">
        <v>0</v>
      </c>
      <c r="MH191" s="482">
        <v>0</v>
      </c>
      <c r="MI191" s="482">
        <v>0</v>
      </c>
      <c r="MJ191" s="482">
        <v>0</v>
      </c>
      <c r="MK191" s="482">
        <v>0</v>
      </c>
      <c r="ML191" s="482">
        <v>0</v>
      </c>
      <c r="MM191" s="482">
        <v>0</v>
      </c>
      <c r="MN191" s="482">
        <v>0</v>
      </c>
      <c r="MO191" s="482">
        <v>0</v>
      </c>
      <c r="MP191" s="482">
        <v>0</v>
      </c>
      <c r="MQ191" s="482">
        <v>0</v>
      </c>
      <c r="MR191" s="482">
        <v>0</v>
      </c>
      <c r="MS191" s="482">
        <v>0</v>
      </c>
      <c r="MT191" s="482">
        <v>0</v>
      </c>
      <c r="MU191" s="482">
        <v>0</v>
      </c>
      <c r="MV191" s="482">
        <v>0</v>
      </c>
      <c r="MW191" s="482">
        <v>0</v>
      </c>
      <c r="MX191" s="482">
        <v>0</v>
      </c>
      <c r="MY191" s="482">
        <v>0</v>
      </c>
      <c r="MZ191" s="482">
        <v>0</v>
      </c>
      <c r="NA191" s="482">
        <v>0</v>
      </c>
      <c r="NB191" s="482">
        <v>0</v>
      </c>
      <c r="NC191" s="482">
        <v>0</v>
      </c>
      <c r="ND191" s="482">
        <v>0</v>
      </c>
      <c r="NE191" s="482">
        <v>0</v>
      </c>
      <c r="NF191" s="482">
        <v>0</v>
      </c>
      <c r="NG191" s="482">
        <v>0</v>
      </c>
      <c r="NH191" s="482">
        <v>0</v>
      </c>
      <c r="NI191" s="482">
        <v>0</v>
      </c>
      <c r="NJ191" s="482">
        <v>0</v>
      </c>
      <c r="NK191" s="482">
        <v>0</v>
      </c>
      <c r="NL191" s="482">
        <v>0</v>
      </c>
      <c r="NM191" s="482">
        <v>0</v>
      </c>
      <c r="NN191" s="482">
        <v>0</v>
      </c>
      <c r="NO191" s="482">
        <v>0</v>
      </c>
      <c r="NP191" s="482">
        <v>0</v>
      </c>
      <c r="NQ191" s="482">
        <v>0</v>
      </c>
      <c r="NR191" s="482">
        <v>0</v>
      </c>
      <c r="NS191" s="482">
        <v>0</v>
      </c>
      <c r="NT191" s="482">
        <v>0</v>
      </c>
      <c r="NU191" s="482">
        <v>0</v>
      </c>
      <c r="NV191" s="482">
        <v>0</v>
      </c>
      <c r="NW191" s="482">
        <v>0</v>
      </c>
      <c r="NX191" s="482">
        <v>0</v>
      </c>
      <c r="NY191" s="482">
        <v>0</v>
      </c>
      <c r="NZ191" s="482">
        <v>0</v>
      </c>
      <c r="OA191" s="482">
        <v>0</v>
      </c>
      <c r="OB191" s="482">
        <v>0</v>
      </c>
      <c r="OC191" s="482">
        <v>0</v>
      </c>
      <c r="OD191" s="482">
        <v>0</v>
      </c>
      <c r="OE191" s="482">
        <v>0</v>
      </c>
      <c r="OF191" s="482">
        <v>0</v>
      </c>
      <c r="OG191" s="482">
        <v>0</v>
      </c>
      <c r="OH191" s="482">
        <v>0</v>
      </c>
      <c r="OI191" s="482">
        <v>0</v>
      </c>
      <c r="OJ191" s="482">
        <v>0</v>
      </c>
      <c r="OK191" s="482">
        <v>0</v>
      </c>
      <c r="OL191" s="482">
        <v>0</v>
      </c>
      <c r="OM191" s="482">
        <v>0</v>
      </c>
      <c r="ON191" s="482">
        <v>0</v>
      </c>
      <c r="OO191" s="482">
        <v>0</v>
      </c>
      <c r="OP191" s="482">
        <v>0</v>
      </c>
      <c r="OQ191" s="482">
        <v>0</v>
      </c>
      <c r="OR191" s="482">
        <v>0</v>
      </c>
      <c r="OS191" s="482">
        <v>0</v>
      </c>
      <c r="OT191" s="482">
        <v>0</v>
      </c>
      <c r="OU191" s="482">
        <v>0</v>
      </c>
      <c r="OV191" s="482">
        <v>0</v>
      </c>
      <c r="OW191" s="482">
        <v>0</v>
      </c>
      <c r="OX191" s="482">
        <v>0</v>
      </c>
      <c r="OY191" s="482">
        <v>0</v>
      </c>
      <c r="OZ191" s="482">
        <v>0</v>
      </c>
      <c r="PA191" s="482">
        <v>0</v>
      </c>
      <c r="PB191" s="482">
        <v>0</v>
      </c>
      <c r="PC191" s="482">
        <v>0</v>
      </c>
      <c r="PD191" s="482">
        <v>0</v>
      </c>
      <c r="PE191" s="482">
        <v>0</v>
      </c>
      <c r="PF191" s="482">
        <v>0</v>
      </c>
      <c r="PG191" s="482">
        <v>0</v>
      </c>
      <c r="PH191" s="482">
        <v>0</v>
      </c>
      <c r="PI191" s="482">
        <v>0</v>
      </c>
      <c r="PJ191" s="482">
        <v>0</v>
      </c>
      <c r="PK191" s="482">
        <v>0</v>
      </c>
      <c r="PL191" s="482">
        <v>0</v>
      </c>
      <c r="PM191" s="482">
        <v>0</v>
      </c>
      <c r="PN191" s="482">
        <v>0</v>
      </c>
      <c r="PO191" s="482">
        <v>0</v>
      </c>
      <c r="PP191" s="482">
        <v>0</v>
      </c>
      <c r="PQ191" s="482">
        <v>0</v>
      </c>
      <c r="PR191" s="482">
        <v>0</v>
      </c>
      <c r="PS191" s="482">
        <v>0</v>
      </c>
      <c r="PT191" s="482">
        <v>0</v>
      </c>
      <c r="PU191" s="482">
        <v>0</v>
      </c>
      <c r="PV191" s="482">
        <v>0</v>
      </c>
      <c r="PW191" s="482">
        <v>0</v>
      </c>
      <c r="PX191" s="482">
        <v>0</v>
      </c>
      <c r="PY191" s="482">
        <v>0</v>
      </c>
      <c r="PZ191" s="482">
        <v>0</v>
      </c>
      <c r="QA191" s="482">
        <v>0</v>
      </c>
      <c r="QB191" s="482">
        <v>0</v>
      </c>
      <c r="QC191" s="482">
        <v>0</v>
      </c>
      <c r="QD191" s="482">
        <v>0</v>
      </c>
      <c r="QE191" s="482">
        <v>0</v>
      </c>
      <c r="QF191" s="482">
        <v>0</v>
      </c>
      <c r="QG191" s="482">
        <v>0</v>
      </c>
      <c r="QH191" s="482">
        <v>0</v>
      </c>
      <c r="QI191" s="482">
        <v>0</v>
      </c>
      <c r="QJ191" s="482">
        <v>0</v>
      </c>
      <c r="QK191" s="482">
        <v>0</v>
      </c>
      <c r="QL191" s="482">
        <v>0</v>
      </c>
      <c r="QM191" s="482">
        <v>0</v>
      </c>
      <c r="QN191" s="482">
        <v>0</v>
      </c>
      <c r="QO191" s="482">
        <v>0</v>
      </c>
      <c r="QP191" s="482">
        <v>0</v>
      </c>
      <c r="QQ191" s="482">
        <v>0</v>
      </c>
      <c r="QR191" s="482">
        <v>0</v>
      </c>
      <c r="QS191" s="482">
        <v>0</v>
      </c>
      <c r="QT191" s="482">
        <v>0</v>
      </c>
      <c r="QU191" s="482">
        <v>0</v>
      </c>
      <c r="QV191" s="482">
        <v>0</v>
      </c>
      <c r="QW191" s="482">
        <v>0</v>
      </c>
      <c r="QX191" s="482">
        <v>0</v>
      </c>
      <c r="QY191" s="482">
        <v>0</v>
      </c>
      <c r="QZ191" s="482">
        <v>0</v>
      </c>
      <c r="RA191" s="482">
        <v>0</v>
      </c>
      <c r="RB191" s="482">
        <v>0</v>
      </c>
      <c r="RC191" s="482">
        <v>0</v>
      </c>
      <c r="RD191" s="482">
        <v>0</v>
      </c>
      <c r="RE191" s="482">
        <v>0</v>
      </c>
      <c r="RF191" s="482">
        <v>0</v>
      </c>
      <c r="RG191" s="482">
        <v>0</v>
      </c>
      <c r="RH191" s="482">
        <v>0</v>
      </c>
      <c r="RI191" s="482">
        <v>0</v>
      </c>
      <c r="RJ191" s="482">
        <v>0</v>
      </c>
      <c r="RK191" s="482">
        <v>0</v>
      </c>
      <c r="RL191" s="482">
        <v>0</v>
      </c>
      <c r="RM191" s="482">
        <v>0</v>
      </c>
      <c r="RN191" s="482">
        <v>0</v>
      </c>
      <c r="RO191" s="482">
        <v>0</v>
      </c>
      <c r="RP191" s="482">
        <v>0</v>
      </c>
      <c r="RQ191" s="482">
        <v>0</v>
      </c>
      <c r="RR191" s="482">
        <v>0</v>
      </c>
      <c r="RS191" s="482">
        <v>0</v>
      </c>
      <c r="RT191" s="482">
        <v>0</v>
      </c>
      <c r="RU191" s="482">
        <v>0</v>
      </c>
      <c r="RV191" s="482">
        <v>0</v>
      </c>
      <c r="RW191" s="482">
        <v>0</v>
      </c>
      <c r="RX191" s="482">
        <v>0</v>
      </c>
      <c r="RY191" s="482">
        <v>0</v>
      </c>
      <c r="RZ191" s="482">
        <v>0</v>
      </c>
      <c r="SA191" s="482">
        <v>0</v>
      </c>
      <c r="SB191" s="482">
        <v>0</v>
      </c>
      <c r="SC191" s="482">
        <v>0</v>
      </c>
      <c r="SD191" s="482">
        <v>0</v>
      </c>
      <c r="SE191" s="482">
        <v>0</v>
      </c>
      <c r="SF191" s="482">
        <v>0</v>
      </c>
      <c r="SG191" s="482">
        <v>0</v>
      </c>
      <c r="SH191" s="482">
        <v>0</v>
      </c>
      <c r="SI191" s="482">
        <v>0</v>
      </c>
      <c r="SJ191" s="460">
        <f t="shared" si="65"/>
        <v>0</v>
      </c>
      <c r="SK191" s="441"/>
      <c r="SL191" s="429"/>
      <c r="SM191" s="429"/>
      <c r="SN191" s="429"/>
    </row>
    <row r="192" spans="1:508" outlineLevel="2" collapsed="1" x14ac:dyDescent="0.3">
      <c r="A192" s="429"/>
      <c r="B192" s="438"/>
      <c r="C192" s="647">
        <f>INT($C$40)+2</f>
        <v>3</v>
      </c>
      <c r="D192" s="460"/>
      <c r="E192" s="518"/>
      <c r="F192" s="518"/>
      <c r="G192" s="460"/>
      <c r="H192" s="871" t="str">
        <f>Sheep!$H$253&amp;" Merino BBT"</f>
        <v>Win Merino BBT</v>
      </c>
      <c r="I192" s="871" t="s">
        <v>164</v>
      </c>
      <c r="J192" s="872">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5"/>
        <v>0</v>
      </c>
      <c r="SK192" s="441"/>
      <c r="SL192" s="429"/>
      <c r="SM192" s="429"/>
      <c r="SN192" s="429"/>
    </row>
    <row r="193" spans="1:508" hidden="1" outlineLevel="3" x14ac:dyDescent="0.3">
      <c r="A193" s="429"/>
      <c r="B193" s="438"/>
      <c r="C193" s="647">
        <f>INT($C$40)+3</f>
        <v>4</v>
      </c>
      <c r="D193" s="460"/>
      <c r="E193" s="518"/>
      <c r="F193" s="518"/>
      <c r="G193" s="460"/>
      <c r="H193" s="873"/>
      <c r="I193" s="873" t="s">
        <v>699</v>
      </c>
      <c r="J193" s="874">
        <f t="shared" ref="J193:J256" si="67">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5"/>
        <v>0</v>
      </c>
      <c r="SK193" s="441"/>
      <c r="SL193" s="429"/>
      <c r="SM193" s="429"/>
      <c r="SN193" s="429"/>
    </row>
    <row r="194" spans="1:508" hidden="1" outlineLevel="3" x14ac:dyDescent="0.3">
      <c r="A194" s="429"/>
      <c r="B194" s="438"/>
      <c r="C194" s="647">
        <f>INT($C$40)+3</f>
        <v>4</v>
      </c>
      <c r="D194" s="460"/>
      <c r="E194" s="518"/>
      <c r="F194" s="518"/>
      <c r="G194" s="460"/>
      <c r="H194" s="873"/>
      <c r="I194" s="873" t="s">
        <v>700</v>
      </c>
      <c r="J194" s="874">
        <f t="shared" si="67"/>
        <v>67</v>
      </c>
      <c r="K194" s="861">
        <v>0</v>
      </c>
      <c r="L194" s="861">
        <v>0</v>
      </c>
      <c r="M194" s="861">
        <v>0</v>
      </c>
      <c r="N194" s="861">
        <v>0</v>
      </c>
      <c r="O194" s="861">
        <v>0</v>
      </c>
      <c r="P194" s="861">
        <v>0</v>
      </c>
      <c r="Q194" s="861">
        <v>0</v>
      </c>
      <c r="R194" s="861">
        <v>0</v>
      </c>
      <c r="S194" s="861">
        <v>0</v>
      </c>
      <c r="T194" s="861">
        <v>0</v>
      </c>
      <c r="U194" s="861">
        <v>0</v>
      </c>
      <c r="V194" s="861">
        <v>0</v>
      </c>
      <c r="W194" s="861">
        <v>0</v>
      </c>
      <c r="X194" s="861">
        <v>0</v>
      </c>
      <c r="Y194" s="861">
        <v>0</v>
      </c>
      <c r="Z194" s="861">
        <v>0</v>
      </c>
      <c r="AA194" s="861">
        <v>0</v>
      </c>
      <c r="AB194" s="861">
        <v>0</v>
      </c>
      <c r="AC194" s="861">
        <v>0</v>
      </c>
      <c r="AD194" s="861">
        <v>0</v>
      </c>
      <c r="AE194" s="861">
        <v>0</v>
      </c>
      <c r="AF194" s="861">
        <v>0</v>
      </c>
      <c r="AG194" s="861">
        <v>0</v>
      </c>
      <c r="AH194" s="861">
        <v>0</v>
      </c>
      <c r="AI194" s="861">
        <v>0</v>
      </c>
      <c r="AJ194" s="861">
        <v>0</v>
      </c>
      <c r="AK194" s="861">
        <v>0</v>
      </c>
      <c r="AL194" s="861">
        <v>0</v>
      </c>
      <c r="AM194" s="861">
        <v>0</v>
      </c>
      <c r="AN194" s="861">
        <v>0</v>
      </c>
      <c r="AO194" s="861">
        <v>0</v>
      </c>
      <c r="AP194" s="861">
        <v>0</v>
      </c>
      <c r="AQ194" s="861">
        <v>0</v>
      </c>
      <c r="AR194" s="861">
        <v>0</v>
      </c>
      <c r="AS194" s="861">
        <v>0</v>
      </c>
      <c r="AT194" s="861">
        <v>0</v>
      </c>
      <c r="AU194" s="861">
        <v>0</v>
      </c>
      <c r="AV194" s="861">
        <v>0</v>
      </c>
      <c r="AW194" s="861">
        <v>0</v>
      </c>
      <c r="AX194" s="861">
        <v>0</v>
      </c>
      <c r="AY194" s="861">
        <v>0</v>
      </c>
      <c r="AZ194" s="861">
        <v>0</v>
      </c>
      <c r="BA194" s="861">
        <v>0</v>
      </c>
      <c r="BB194" s="861">
        <v>0</v>
      </c>
      <c r="BC194" s="861">
        <v>0</v>
      </c>
      <c r="BD194" s="861">
        <v>0</v>
      </c>
      <c r="BE194" s="861">
        <v>0</v>
      </c>
      <c r="BF194" s="861">
        <v>0</v>
      </c>
      <c r="BG194" s="861">
        <v>0</v>
      </c>
      <c r="BH194" s="861">
        <v>0</v>
      </c>
      <c r="BI194" s="861">
        <v>0</v>
      </c>
      <c r="BJ194" s="861">
        <v>0</v>
      </c>
      <c r="BK194" s="861">
        <v>0</v>
      </c>
      <c r="BL194" s="861">
        <v>0</v>
      </c>
      <c r="BM194" s="861">
        <v>0</v>
      </c>
      <c r="BN194" s="861">
        <v>0</v>
      </c>
      <c r="BO194" s="861">
        <v>0</v>
      </c>
      <c r="BP194" s="861">
        <v>0</v>
      </c>
      <c r="BQ194" s="861">
        <v>0</v>
      </c>
      <c r="BR194" s="861">
        <v>0</v>
      </c>
      <c r="BS194" s="861">
        <v>0</v>
      </c>
      <c r="BT194" s="861">
        <v>0</v>
      </c>
      <c r="BU194" s="861">
        <v>0</v>
      </c>
      <c r="BV194" s="861">
        <v>0</v>
      </c>
      <c r="BW194" s="861">
        <v>0</v>
      </c>
      <c r="BX194" s="861">
        <v>0</v>
      </c>
      <c r="BY194" s="861">
        <v>0</v>
      </c>
      <c r="BZ194" s="861">
        <v>0</v>
      </c>
      <c r="CA194" s="861">
        <v>0</v>
      </c>
      <c r="CB194" s="861">
        <v>0</v>
      </c>
      <c r="CC194" s="861">
        <v>0</v>
      </c>
      <c r="CD194" s="861">
        <v>0</v>
      </c>
      <c r="CE194" s="861">
        <v>0</v>
      </c>
      <c r="CF194" s="861">
        <v>0</v>
      </c>
      <c r="CG194" s="861">
        <v>0</v>
      </c>
      <c r="CH194" s="861">
        <v>0</v>
      </c>
      <c r="CI194" s="861">
        <v>0</v>
      </c>
      <c r="CJ194" s="861">
        <v>0</v>
      </c>
      <c r="CK194" s="861">
        <v>0</v>
      </c>
      <c r="CL194" s="861">
        <v>0</v>
      </c>
      <c r="CM194" s="861">
        <v>0</v>
      </c>
      <c r="CN194" s="861">
        <v>0</v>
      </c>
      <c r="CO194" s="861">
        <v>0</v>
      </c>
      <c r="CP194" s="861">
        <v>0</v>
      </c>
      <c r="CQ194" s="861">
        <v>0</v>
      </c>
      <c r="CR194" s="861">
        <v>0</v>
      </c>
      <c r="CS194" s="861">
        <v>0</v>
      </c>
      <c r="CT194" s="861">
        <v>0</v>
      </c>
      <c r="CU194" s="861">
        <v>0</v>
      </c>
      <c r="CV194" s="861">
        <v>0</v>
      </c>
      <c r="CW194" s="861">
        <v>0</v>
      </c>
      <c r="CX194" s="861">
        <v>0</v>
      </c>
      <c r="CY194" s="861">
        <v>0</v>
      </c>
      <c r="CZ194" s="861">
        <v>0</v>
      </c>
      <c r="DA194" s="861">
        <v>0</v>
      </c>
      <c r="DB194" s="861">
        <v>0</v>
      </c>
      <c r="DC194" s="861">
        <v>0</v>
      </c>
      <c r="DD194" s="861">
        <v>0</v>
      </c>
      <c r="DE194" s="861">
        <v>0</v>
      </c>
      <c r="DF194" s="861">
        <v>0</v>
      </c>
      <c r="DG194" s="861">
        <v>0</v>
      </c>
      <c r="DH194" s="861">
        <v>0</v>
      </c>
      <c r="DI194" s="861">
        <v>0</v>
      </c>
      <c r="DJ194" s="861">
        <v>0</v>
      </c>
      <c r="DK194" s="861">
        <v>0</v>
      </c>
      <c r="DL194" s="861">
        <v>0</v>
      </c>
      <c r="DM194" s="861">
        <v>0</v>
      </c>
      <c r="DN194" s="861">
        <v>0</v>
      </c>
      <c r="DO194" s="861">
        <v>0</v>
      </c>
      <c r="DP194" s="861">
        <v>0</v>
      </c>
      <c r="DQ194" s="861">
        <v>0</v>
      </c>
      <c r="DR194" s="861">
        <v>0</v>
      </c>
      <c r="DS194" s="861">
        <v>0</v>
      </c>
      <c r="DT194" s="861">
        <v>0</v>
      </c>
      <c r="DU194" s="861">
        <v>0</v>
      </c>
      <c r="DV194" s="861">
        <v>0</v>
      </c>
      <c r="DW194" s="861">
        <v>0</v>
      </c>
      <c r="DX194" s="861">
        <v>0</v>
      </c>
      <c r="DY194" s="861">
        <v>0</v>
      </c>
      <c r="DZ194" s="861">
        <v>0</v>
      </c>
      <c r="EA194" s="861">
        <v>0</v>
      </c>
      <c r="EB194" s="861">
        <v>0</v>
      </c>
      <c r="EC194" s="861">
        <v>0</v>
      </c>
      <c r="ED194" s="861">
        <v>0</v>
      </c>
      <c r="EE194" s="861">
        <v>0</v>
      </c>
      <c r="EF194" s="861">
        <v>0</v>
      </c>
      <c r="EG194" s="861">
        <v>0</v>
      </c>
      <c r="EH194" s="861">
        <v>0</v>
      </c>
      <c r="EI194" s="861">
        <v>0</v>
      </c>
      <c r="EJ194" s="861">
        <v>0</v>
      </c>
      <c r="EK194" s="861">
        <v>0</v>
      </c>
      <c r="EL194" s="861">
        <v>0</v>
      </c>
      <c r="EM194" s="861">
        <v>0</v>
      </c>
      <c r="EN194" s="861">
        <v>0</v>
      </c>
      <c r="EO194" s="861">
        <v>0</v>
      </c>
      <c r="EP194" s="861">
        <v>0</v>
      </c>
      <c r="EQ194" s="861">
        <v>0</v>
      </c>
      <c r="ER194" s="861">
        <v>0</v>
      </c>
      <c r="ES194" s="861">
        <v>0</v>
      </c>
      <c r="ET194" s="861">
        <v>0</v>
      </c>
      <c r="EU194" s="861">
        <v>0</v>
      </c>
      <c r="EV194" s="861">
        <v>0</v>
      </c>
      <c r="EW194" s="861">
        <v>0</v>
      </c>
      <c r="EX194" s="861">
        <v>0</v>
      </c>
      <c r="EY194" s="861">
        <v>0</v>
      </c>
      <c r="EZ194" s="861">
        <v>0</v>
      </c>
      <c r="FA194" s="861">
        <v>0</v>
      </c>
      <c r="FB194" s="861">
        <v>0</v>
      </c>
      <c r="FC194" s="861">
        <v>0</v>
      </c>
      <c r="FD194" s="861">
        <v>0</v>
      </c>
      <c r="FE194" s="861">
        <v>0</v>
      </c>
      <c r="FF194" s="861">
        <v>0</v>
      </c>
      <c r="FG194" s="861">
        <v>0</v>
      </c>
      <c r="FH194" s="861">
        <v>0</v>
      </c>
      <c r="FI194" s="861">
        <v>0</v>
      </c>
      <c r="FJ194" s="861">
        <v>0</v>
      </c>
      <c r="FK194" s="861">
        <v>0</v>
      </c>
      <c r="FL194" s="861">
        <v>0</v>
      </c>
      <c r="FM194" s="861">
        <v>0</v>
      </c>
      <c r="FN194" s="861">
        <v>0</v>
      </c>
      <c r="FO194" s="861">
        <v>0</v>
      </c>
      <c r="FP194" s="861">
        <v>0</v>
      </c>
      <c r="FQ194" s="861">
        <v>0</v>
      </c>
      <c r="FR194" s="861">
        <v>0</v>
      </c>
      <c r="FS194" s="861">
        <v>0</v>
      </c>
      <c r="FT194" s="861">
        <v>0</v>
      </c>
      <c r="FU194" s="861">
        <v>0</v>
      </c>
      <c r="FV194" s="861">
        <v>0</v>
      </c>
      <c r="FW194" s="861">
        <v>0</v>
      </c>
      <c r="FX194" s="861">
        <v>0</v>
      </c>
      <c r="FY194" s="861">
        <v>0</v>
      </c>
      <c r="FZ194" s="861">
        <v>0</v>
      </c>
      <c r="GA194" s="861">
        <v>0</v>
      </c>
      <c r="GB194" s="861">
        <v>0</v>
      </c>
      <c r="GC194" s="861">
        <v>0</v>
      </c>
      <c r="GD194" s="861">
        <v>0</v>
      </c>
      <c r="GE194" s="861">
        <v>0</v>
      </c>
      <c r="GF194" s="861">
        <v>0</v>
      </c>
      <c r="GG194" s="861">
        <v>0</v>
      </c>
      <c r="GH194" s="861">
        <v>0</v>
      </c>
      <c r="GI194" s="861">
        <v>0</v>
      </c>
      <c r="GJ194" s="861">
        <v>0</v>
      </c>
      <c r="GK194" s="861">
        <v>0</v>
      </c>
      <c r="GL194" s="861">
        <v>0</v>
      </c>
      <c r="GM194" s="861">
        <v>0</v>
      </c>
      <c r="GN194" s="861">
        <v>0</v>
      </c>
      <c r="GO194" s="861">
        <v>0</v>
      </c>
      <c r="GP194" s="861">
        <v>0</v>
      </c>
      <c r="GQ194" s="861">
        <v>0</v>
      </c>
      <c r="GR194" s="861">
        <v>0</v>
      </c>
      <c r="GS194" s="861">
        <v>0</v>
      </c>
      <c r="GT194" s="861">
        <v>0</v>
      </c>
      <c r="GU194" s="861">
        <v>0</v>
      </c>
      <c r="GV194" s="861">
        <v>0</v>
      </c>
      <c r="GW194" s="861">
        <v>0</v>
      </c>
      <c r="GX194" s="861">
        <v>0</v>
      </c>
      <c r="GY194" s="861">
        <v>0</v>
      </c>
      <c r="GZ194" s="861">
        <v>0</v>
      </c>
      <c r="HA194" s="861">
        <v>0</v>
      </c>
      <c r="HB194" s="861">
        <v>0</v>
      </c>
      <c r="HC194" s="861">
        <v>0</v>
      </c>
      <c r="HD194" s="861">
        <v>0</v>
      </c>
      <c r="HE194" s="861">
        <v>0</v>
      </c>
      <c r="HF194" s="861">
        <v>0</v>
      </c>
      <c r="HG194" s="861">
        <v>0</v>
      </c>
      <c r="HH194" s="861">
        <v>0</v>
      </c>
      <c r="HI194" s="861">
        <v>0</v>
      </c>
      <c r="HJ194" s="861">
        <v>0</v>
      </c>
      <c r="HK194" s="861">
        <v>0</v>
      </c>
      <c r="HL194" s="861">
        <v>0</v>
      </c>
      <c r="HM194" s="861">
        <v>0</v>
      </c>
      <c r="HN194" s="861">
        <v>0</v>
      </c>
      <c r="HO194" s="861">
        <v>0</v>
      </c>
      <c r="HP194" s="861">
        <v>0</v>
      </c>
      <c r="HQ194" s="861">
        <v>0</v>
      </c>
      <c r="HR194" s="861">
        <v>0</v>
      </c>
      <c r="HS194" s="861">
        <v>0</v>
      </c>
      <c r="HT194" s="861">
        <v>0</v>
      </c>
      <c r="HU194" s="861">
        <v>0</v>
      </c>
      <c r="HV194" s="861">
        <v>0</v>
      </c>
      <c r="HW194" s="861">
        <v>0</v>
      </c>
      <c r="HX194" s="861">
        <v>0</v>
      </c>
      <c r="HY194" s="861">
        <v>0</v>
      </c>
      <c r="HZ194" s="861">
        <v>0</v>
      </c>
      <c r="IA194" s="861">
        <v>0</v>
      </c>
      <c r="IB194" s="861">
        <v>0</v>
      </c>
      <c r="IC194" s="861">
        <v>0</v>
      </c>
      <c r="ID194" s="861">
        <v>0</v>
      </c>
      <c r="IE194" s="861">
        <v>0</v>
      </c>
      <c r="IF194" s="861">
        <v>0</v>
      </c>
      <c r="IG194" s="861">
        <v>0</v>
      </c>
      <c r="IH194" s="861">
        <v>0</v>
      </c>
      <c r="II194" s="861">
        <v>0</v>
      </c>
      <c r="IJ194" s="861">
        <v>0</v>
      </c>
      <c r="IK194" s="861">
        <v>0</v>
      </c>
      <c r="IL194" s="861">
        <v>0</v>
      </c>
      <c r="IM194" s="861">
        <v>0</v>
      </c>
      <c r="IN194" s="861">
        <v>0</v>
      </c>
      <c r="IO194" s="861">
        <v>0</v>
      </c>
      <c r="IP194" s="861">
        <v>0</v>
      </c>
      <c r="IQ194" s="861">
        <v>0</v>
      </c>
      <c r="IR194" s="861">
        <v>0</v>
      </c>
      <c r="IS194" s="861">
        <v>0</v>
      </c>
      <c r="IT194" s="861">
        <v>0</v>
      </c>
      <c r="IU194" s="861">
        <v>0</v>
      </c>
      <c r="IV194" s="861">
        <v>0</v>
      </c>
      <c r="IW194" s="861">
        <v>0</v>
      </c>
      <c r="IX194" s="861">
        <v>0</v>
      </c>
      <c r="IY194" s="861">
        <v>0</v>
      </c>
      <c r="IZ194" s="861">
        <v>0</v>
      </c>
      <c r="JA194" s="861">
        <v>0</v>
      </c>
      <c r="JB194" s="861">
        <v>0</v>
      </c>
      <c r="JC194" s="861">
        <v>0</v>
      </c>
      <c r="JD194" s="861">
        <v>0</v>
      </c>
      <c r="JE194" s="861">
        <v>0</v>
      </c>
      <c r="JF194" s="861">
        <v>0</v>
      </c>
      <c r="JG194" s="861">
        <v>0</v>
      </c>
      <c r="JH194" s="861">
        <v>0</v>
      </c>
      <c r="JI194" s="861">
        <v>0</v>
      </c>
      <c r="JJ194" s="861">
        <v>0</v>
      </c>
      <c r="JK194" s="861">
        <v>0</v>
      </c>
      <c r="JL194" s="861">
        <v>0</v>
      </c>
      <c r="JM194" s="861">
        <v>0</v>
      </c>
      <c r="JN194" s="861">
        <v>0</v>
      </c>
      <c r="JO194" s="861">
        <v>0</v>
      </c>
      <c r="JP194" s="861">
        <v>0</v>
      </c>
      <c r="JQ194" s="861">
        <v>0</v>
      </c>
      <c r="JR194" s="861">
        <v>0</v>
      </c>
      <c r="JS194" s="861">
        <v>0</v>
      </c>
      <c r="JT194" s="861">
        <v>0</v>
      </c>
      <c r="JU194" s="861">
        <v>0</v>
      </c>
      <c r="JV194" s="861">
        <v>0</v>
      </c>
      <c r="JW194" s="861">
        <v>0</v>
      </c>
      <c r="JX194" s="861">
        <v>0</v>
      </c>
      <c r="JY194" s="861">
        <v>0</v>
      </c>
      <c r="JZ194" s="861">
        <v>0</v>
      </c>
      <c r="KA194" s="861">
        <v>0</v>
      </c>
      <c r="KB194" s="861">
        <v>0</v>
      </c>
      <c r="KC194" s="861">
        <v>0</v>
      </c>
      <c r="KD194" s="861">
        <v>0</v>
      </c>
      <c r="KE194" s="861">
        <v>0</v>
      </c>
      <c r="KF194" s="861">
        <v>0</v>
      </c>
      <c r="KG194" s="861">
        <v>0</v>
      </c>
      <c r="KH194" s="861">
        <v>0</v>
      </c>
      <c r="KI194" s="861">
        <v>0</v>
      </c>
      <c r="KJ194" s="861">
        <v>0</v>
      </c>
      <c r="KK194" s="861">
        <v>0</v>
      </c>
      <c r="KL194" s="861">
        <v>0</v>
      </c>
      <c r="KM194" s="861">
        <v>0</v>
      </c>
      <c r="KN194" s="861">
        <v>0</v>
      </c>
      <c r="KO194" s="861">
        <v>0</v>
      </c>
      <c r="KP194" s="861">
        <v>0</v>
      </c>
      <c r="KQ194" s="861">
        <v>0</v>
      </c>
      <c r="KR194" s="861">
        <v>0</v>
      </c>
      <c r="KS194" s="861">
        <v>0</v>
      </c>
      <c r="KT194" s="861">
        <v>0</v>
      </c>
      <c r="KU194" s="861">
        <v>0</v>
      </c>
      <c r="KV194" s="861">
        <v>0</v>
      </c>
      <c r="KW194" s="861">
        <v>0</v>
      </c>
      <c r="KX194" s="861">
        <v>0</v>
      </c>
      <c r="KY194" s="861">
        <v>0</v>
      </c>
      <c r="KZ194" s="861">
        <v>0</v>
      </c>
      <c r="LA194" s="861">
        <v>0</v>
      </c>
      <c r="LB194" s="861">
        <v>0</v>
      </c>
      <c r="LC194" s="861">
        <v>0</v>
      </c>
      <c r="LD194" s="861">
        <v>0</v>
      </c>
      <c r="LE194" s="861">
        <v>0</v>
      </c>
      <c r="LF194" s="861">
        <v>0</v>
      </c>
      <c r="LG194" s="861">
        <v>0</v>
      </c>
      <c r="LH194" s="861">
        <v>0</v>
      </c>
      <c r="LI194" s="861">
        <v>0</v>
      </c>
      <c r="LJ194" s="861">
        <v>0</v>
      </c>
      <c r="LK194" s="861">
        <v>0</v>
      </c>
      <c r="LL194" s="861">
        <v>0</v>
      </c>
      <c r="LM194" s="861">
        <v>0</v>
      </c>
      <c r="LN194" s="861">
        <v>0</v>
      </c>
      <c r="LO194" s="861">
        <v>0</v>
      </c>
      <c r="LP194" s="861">
        <v>0</v>
      </c>
      <c r="LQ194" s="861">
        <v>0</v>
      </c>
      <c r="LR194" s="861">
        <v>0</v>
      </c>
      <c r="LS194" s="861">
        <v>0</v>
      </c>
      <c r="LT194" s="861">
        <v>0</v>
      </c>
      <c r="LU194" s="861">
        <v>0</v>
      </c>
      <c r="LV194" s="861">
        <v>0</v>
      </c>
      <c r="LW194" s="861">
        <v>0</v>
      </c>
      <c r="LX194" s="861">
        <v>0</v>
      </c>
      <c r="LY194" s="861">
        <v>0</v>
      </c>
      <c r="LZ194" s="861">
        <v>0</v>
      </c>
      <c r="MA194" s="861">
        <v>0</v>
      </c>
      <c r="MB194" s="861">
        <v>0</v>
      </c>
      <c r="MC194" s="861">
        <v>0</v>
      </c>
      <c r="MD194" s="861">
        <v>0</v>
      </c>
      <c r="ME194" s="861">
        <v>0</v>
      </c>
      <c r="MF194" s="861">
        <v>0</v>
      </c>
      <c r="MG194" s="861">
        <v>0</v>
      </c>
      <c r="MH194" s="861">
        <v>0</v>
      </c>
      <c r="MI194" s="861">
        <v>0</v>
      </c>
      <c r="MJ194" s="861">
        <v>0</v>
      </c>
      <c r="MK194" s="861">
        <v>0</v>
      </c>
      <c r="ML194" s="861">
        <v>0</v>
      </c>
      <c r="MM194" s="861">
        <v>0</v>
      </c>
      <c r="MN194" s="861">
        <v>0</v>
      </c>
      <c r="MO194" s="861">
        <v>0</v>
      </c>
      <c r="MP194" s="861">
        <v>0</v>
      </c>
      <c r="MQ194" s="861">
        <v>0</v>
      </c>
      <c r="MR194" s="861">
        <v>0</v>
      </c>
      <c r="MS194" s="861">
        <v>0</v>
      </c>
      <c r="MT194" s="861">
        <v>0</v>
      </c>
      <c r="MU194" s="861">
        <v>0</v>
      </c>
      <c r="MV194" s="861">
        <v>0</v>
      </c>
      <c r="MW194" s="861">
        <v>0</v>
      </c>
      <c r="MX194" s="861">
        <v>0</v>
      </c>
      <c r="MY194" s="861">
        <v>0</v>
      </c>
      <c r="MZ194" s="861">
        <v>0</v>
      </c>
      <c r="NA194" s="861">
        <v>0</v>
      </c>
      <c r="NB194" s="861">
        <v>0</v>
      </c>
      <c r="NC194" s="861">
        <v>0</v>
      </c>
      <c r="ND194" s="861">
        <v>0</v>
      </c>
      <c r="NE194" s="861">
        <v>0</v>
      </c>
      <c r="NF194" s="861">
        <v>0</v>
      </c>
      <c r="NG194" s="861">
        <v>0</v>
      </c>
      <c r="NH194" s="861">
        <v>0</v>
      </c>
      <c r="NI194" s="861">
        <v>0</v>
      </c>
      <c r="NJ194" s="861">
        <v>0</v>
      </c>
      <c r="NK194" s="861">
        <v>0</v>
      </c>
      <c r="NL194" s="861">
        <v>0</v>
      </c>
      <c r="NM194" s="861">
        <v>0</v>
      </c>
      <c r="NN194" s="861">
        <v>0</v>
      </c>
      <c r="NO194" s="861">
        <v>0</v>
      </c>
      <c r="NP194" s="861">
        <v>0</v>
      </c>
      <c r="NQ194" s="861">
        <v>0</v>
      </c>
      <c r="NR194" s="861">
        <v>0</v>
      </c>
      <c r="NS194" s="861">
        <v>0</v>
      </c>
      <c r="NT194" s="861">
        <v>0</v>
      </c>
      <c r="NU194" s="861">
        <v>0</v>
      </c>
      <c r="NV194" s="861">
        <v>0</v>
      </c>
      <c r="NW194" s="861">
        <v>0</v>
      </c>
      <c r="NX194" s="861">
        <v>0</v>
      </c>
      <c r="NY194" s="861">
        <v>0</v>
      </c>
      <c r="NZ194" s="861">
        <v>0</v>
      </c>
      <c r="OA194" s="861">
        <v>0</v>
      </c>
      <c r="OB194" s="861">
        <v>0</v>
      </c>
      <c r="OC194" s="861">
        <v>0</v>
      </c>
      <c r="OD194" s="861">
        <v>0</v>
      </c>
      <c r="OE194" s="861">
        <v>0</v>
      </c>
      <c r="OF194" s="861">
        <v>0</v>
      </c>
      <c r="OG194" s="861">
        <v>0</v>
      </c>
      <c r="OH194" s="861">
        <v>0</v>
      </c>
      <c r="OI194" s="861">
        <v>0</v>
      </c>
      <c r="OJ194" s="861">
        <v>0</v>
      </c>
      <c r="OK194" s="861">
        <v>0</v>
      </c>
      <c r="OL194" s="861">
        <v>0</v>
      </c>
      <c r="OM194" s="861">
        <v>0</v>
      </c>
      <c r="ON194" s="861">
        <v>0</v>
      </c>
      <c r="OO194" s="861">
        <v>0</v>
      </c>
      <c r="OP194" s="861">
        <v>0</v>
      </c>
      <c r="OQ194" s="861">
        <v>0</v>
      </c>
      <c r="OR194" s="861">
        <v>0</v>
      </c>
      <c r="OS194" s="861">
        <v>0</v>
      </c>
      <c r="OT194" s="861">
        <v>0</v>
      </c>
      <c r="OU194" s="861">
        <v>0</v>
      </c>
      <c r="OV194" s="861">
        <v>0</v>
      </c>
      <c r="OW194" s="861">
        <v>0</v>
      </c>
      <c r="OX194" s="861">
        <v>0</v>
      </c>
      <c r="OY194" s="861">
        <v>0</v>
      </c>
      <c r="OZ194" s="861">
        <v>0</v>
      </c>
      <c r="PA194" s="861">
        <v>0</v>
      </c>
      <c r="PB194" s="861">
        <v>0</v>
      </c>
      <c r="PC194" s="861">
        <v>0</v>
      </c>
      <c r="PD194" s="861">
        <v>0</v>
      </c>
      <c r="PE194" s="861">
        <v>0</v>
      </c>
      <c r="PF194" s="861">
        <v>0</v>
      </c>
      <c r="PG194" s="861">
        <v>0</v>
      </c>
      <c r="PH194" s="861">
        <v>0</v>
      </c>
      <c r="PI194" s="861">
        <v>0</v>
      </c>
      <c r="PJ194" s="861">
        <v>0</v>
      </c>
      <c r="PK194" s="861">
        <v>0</v>
      </c>
      <c r="PL194" s="861">
        <v>0</v>
      </c>
      <c r="PM194" s="861">
        <v>0</v>
      </c>
      <c r="PN194" s="861">
        <v>0</v>
      </c>
      <c r="PO194" s="861">
        <v>0</v>
      </c>
      <c r="PP194" s="861">
        <v>0</v>
      </c>
      <c r="PQ194" s="861">
        <v>0</v>
      </c>
      <c r="PR194" s="861">
        <v>0</v>
      </c>
      <c r="PS194" s="861">
        <v>0</v>
      </c>
      <c r="PT194" s="861">
        <v>0</v>
      </c>
      <c r="PU194" s="861">
        <v>0</v>
      </c>
      <c r="PV194" s="861">
        <v>0</v>
      </c>
      <c r="PW194" s="861">
        <v>0</v>
      </c>
      <c r="PX194" s="861">
        <v>0</v>
      </c>
      <c r="PY194" s="861">
        <v>0</v>
      </c>
      <c r="PZ194" s="861">
        <v>0</v>
      </c>
      <c r="QA194" s="861">
        <v>0</v>
      </c>
      <c r="QB194" s="861">
        <v>0</v>
      </c>
      <c r="QC194" s="861">
        <v>0</v>
      </c>
      <c r="QD194" s="861">
        <v>0</v>
      </c>
      <c r="QE194" s="861">
        <v>0</v>
      </c>
      <c r="QF194" s="861">
        <v>0</v>
      </c>
      <c r="QG194" s="861">
        <v>0</v>
      </c>
      <c r="QH194" s="861">
        <v>0</v>
      </c>
      <c r="QI194" s="861">
        <v>0</v>
      </c>
      <c r="QJ194" s="861">
        <v>0</v>
      </c>
      <c r="QK194" s="861">
        <v>0</v>
      </c>
      <c r="QL194" s="861">
        <v>0</v>
      </c>
      <c r="QM194" s="861">
        <v>0</v>
      </c>
      <c r="QN194" s="861">
        <v>0</v>
      </c>
      <c r="QO194" s="861">
        <v>0</v>
      </c>
      <c r="QP194" s="861">
        <v>0</v>
      </c>
      <c r="QQ194" s="861">
        <v>0</v>
      </c>
      <c r="QR194" s="861">
        <v>0</v>
      </c>
      <c r="QS194" s="861">
        <v>0</v>
      </c>
      <c r="QT194" s="861">
        <v>0</v>
      </c>
      <c r="QU194" s="861">
        <v>0</v>
      </c>
      <c r="QV194" s="861">
        <v>0</v>
      </c>
      <c r="QW194" s="861">
        <v>0</v>
      </c>
      <c r="QX194" s="861">
        <v>0</v>
      </c>
      <c r="QY194" s="861">
        <v>0</v>
      </c>
      <c r="QZ194" s="861">
        <v>0</v>
      </c>
      <c r="RA194" s="861">
        <v>0</v>
      </c>
      <c r="RB194" s="861">
        <v>0</v>
      </c>
      <c r="RC194" s="861">
        <v>0</v>
      </c>
      <c r="RD194" s="861">
        <v>0</v>
      </c>
      <c r="RE194" s="861">
        <v>0</v>
      </c>
      <c r="RF194" s="861">
        <v>0</v>
      </c>
      <c r="RG194" s="861">
        <v>0</v>
      </c>
      <c r="RH194" s="861">
        <v>0</v>
      </c>
      <c r="RI194" s="861">
        <v>0</v>
      </c>
      <c r="RJ194" s="861">
        <v>0</v>
      </c>
      <c r="RK194" s="861">
        <v>0</v>
      </c>
      <c r="RL194" s="861">
        <v>0</v>
      </c>
      <c r="RM194" s="861">
        <v>0</v>
      </c>
      <c r="RN194" s="861">
        <v>0</v>
      </c>
      <c r="RO194" s="861">
        <v>0</v>
      </c>
      <c r="RP194" s="861">
        <v>0</v>
      </c>
      <c r="RQ194" s="861">
        <v>0</v>
      </c>
      <c r="RR194" s="861">
        <v>0</v>
      </c>
      <c r="RS194" s="861">
        <v>0</v>
      </c>
      <c r="RT194" s="861">
        <v>0</v>
      </c>
      <c r="RU194" s="861">
        <v>0</v>
      </c>
      <c r="RV194" s="861">
        <v>0</v>
      </c>
      <c r="RW194" s="861">
        <v>0</v>
      </c>
      <c r="RX194" s="861">
        <v>0</v>
      </c>
      <c r="RY194" s="861">
        <v>0</v>
      </c>
      <c r="RZ194" s="861">
        <v>0</v>
      </c>
      <c r="SA194" s="861">
        <v>0</v>
      </c>
      <c r="SB194" s="861">
        <v>0</v>
      </c>
      <c r="SC194" s="861">
        <v>0</v>
      </c>
      <c r="SD194" s="861">
        <v>0</v>
      </c>
      <c r="SE194" s="861">
        <v>0</v>
      </c>
      <c r="SF194" s="861">
        <v>0</v>
      </c>
      <c r="SG194" s="861">
        <v>0</v>
      </c>
      <c r="SH194" s="861">
        <v>0</v>
      </c>
      <c r="SI194" s="861">
        <v>0</v>
      </c>
      <c r="SJ194" s="460">
        <f t="shared" si="65"/>
        <v>0</v>
      </c>
      <c r="SK194" s="441"/>
      <c r="SL194" s="429"/>
      <c r="SM194" s="429"/>
      <c r="SN194" s="429"/>
    </row>
    <row r="195" spans="1:508" hidden="1" outlineLevel="3" x14ac:dyDescent="0.3">
      <c r="A195" s="429"/>
      <c r="B195" s="438"/>
      <c r="C195" s="647">
        <f>INT($C$40)+3</f>
        <v>4</v>
      </c>
      <c r="D195" s="460"/>
      <c r="E195" s="518"/>
      <c r="F195" s="518"/>
      <c r="G195" s="460"/>
      <c r="H195" s="873"/>
      <c r="I195" s="873" t="s">
        <v>701</v>
      </c>
      <c r="J195" s="874">
        <f t="shared" si="67"/>
        <v>68</v>
      </c>
      <c r="K195" s="861">
        <v>0</v>
      </c>
      <c r="L195" s="861">
        <v>0</v>
      </c>
      <c r="M195" s="861">
        <v>0</v>
      </c>
      <c r="N195" s="861">
        <v>0</v>
      </c>
      <c r="O195" s="861">
        <v>0</v>
      </c>
      <c r="P195" s="861">
        <v>0</v>
      </c>
      <c r="Q195" s="861">
        <v>0</v>
      </c>
      <c r="R195" s="861">
        <v>0</v>
      </c>
      <c r="S195" s="861">
        <v>0</v>
      </c>
      <c r="T195" s="861">
        <v>0</v>
      </c>
      <c r="U195" s="861">
        <v>0</v>
      </c>
      <c r="V195" s="861">
        <v>0</v>
      </c>
      <c r="W195" s="861">
        <v>0</v>
      </c>
      <c r="X195" s="861">
        <v>0</v>
      </c>
      <c r="Y195" s="861">
        <v>0</v>
      </c>
      <c r="Z195" s="861">
        <v>0</v>
      </c>
      <c r="AA195" s="861">
        <v>0</v>
      </c>
      <c r="AB195" s="861">
        <v>0</v>
      </c>
      <c r="AC195" s="861">
        <v>0</v>
      </c>
      <c r="AD195" s="861">
        <v>0</v>
      </c>
      <c r="AE195" s="861">
        <v>0</v>
      </c>
      <c r="AF195" s="861">
        <v>0</v>
      </c>
      <c r="AG195" s="861">
        <v>0</v>
      </c>
      <c r="AH195" s="861">
        <v>0</v>
      </c>
      <c r="AI195" s="861">
        <v>0</v>
      </c>
      <c r="AJ195" s="861">
        <v>0</v>
      </c>
      <c r="AK195" s="861">
        <v>0</v>
      </c>
      <c r="AL195" s="861">
        <v>0</v>
      </c>
      <c r="AM195" s="861">
        <v>0</v>
      </c>
      <c r="AN195" s="861">
        <v>0</v>
      </c>
      <c r="AO195" s="861">
        <v>0</v>
      </c>
      <c r="AP195" s="861">
        <v>0</v>
      </c>
      <c r="AQ195" s="861">
        <v>0</v>
      </c>
      <c r="AR195" s="861">
        <v>0</v>
      </c>
      <c r="AS195" s="861">
        <v>0</v>
      </c>
      <c r="AT195" s="861">
        <v>0</v>
      </c>
      <c r="AU195" s="861">
        <v>0</v>
      </c>
      <c r="AV195" s="861">
        <v>0</v>
      </c>
      <c r="AW195" s="861">
        <v>0</v>
      </c>
      <c r="AX195" s="861">
        <v>0</v>
      </c>
      <c r="AY195" s="861">
        <v>0</v>
      </c>
      <c r="AZ195" s="861">
        <v>0</v>
      </c>
      <c r="BA195" s="861">
        <v>0</v>
      </c>
      <c r="BB195" s="861">
        <v>0</v>
      </c>
      <c r="BC195" s="861">
        <v>0</v>
      </c>
      <c r="BD195" s="861">
        <v>0</v>
      </c>
      <c r="BE195" s="861">
        <v>0</v>
      </c>
      <c r="BF195" s="861">
        <v>0</v>
      </c>
      <c r="BG195" s="861">
        <v>0</v>
      </c>
      <c r="BH195" s="861">
        <v>0</v>
      </c>
      <c r="BI195" s="861">
        <v>0</v>
      </c>
      <c r="BJ195" s="861">
        <v>0</v>
      </c>
      <c r="BK195" s="861">
        <v>0</v>
      </c>
      <c r="BL195" s="861">
        <v>0</v>
      </c>
      <c r="BM195" s="861">
        <v>0</v>
      </c>
      <c r="BN195" s="861">
        <v>0</v>
      </c>
      <c r="BO195" s="861">
        <v>0</v>
      </c>
      <c r="BP195" s="861">
        <v>0</v>
      </c>
      <c r="BQ195" s="861">
        <v>0</v>
      </c>
      <c r="BR195" s="861">
        <v>0</v>
      </c>
      <c r="BS195" s="861">
        <v>0</v>
      </c>
      <c r="BT195" s="861">
        <v>0</v>
      </c>
      <c r="BU195" s="861">
        <v>0</v>
      </c>
      <c r="BV195" s="861">
        <v>0</v>
      </c>
      <c r="BW195" s="861">
        <v>0</v>
      </c>
      <c r="BX195" s="861">
        <v>0</v>
      </c>
      <c r="BY195" s="861">
        <v>0</v>
      </c>
      <c r="BZ195" s="861">
        <v>0</v>
      </c>
      <c r="CA195" s="861">
        <v>0</v>
      </c>
      <c r="CB195" s="861">
        <v>0</v>
      </c>
      <c r="CC195" s="861">
        <v>0</v>
      </c>
      <c r="CD195" s="861">
        <v>0</v>
      </c>
      <c r="CE195" s="861">
        <v>0</v>
      </c>
      <c r="CF195" s="861">
        <v>0</v>
      </c>
      <c r="CG195" s="861">
        <v>0</v>
      </c>
      <c r="CH195" s="861">
        <v>0</v>
      </c>
      <c r="CI195" s="861">
        <v>0</v>
      </c>
      <c r="CJ195" s="861">
        <v>0</v>
      </c>
      <c r="CK195" s="861">
        <v>0</v>
      </c>
      <c r="CL195" s="861">
        <v>0</v>
      </c>
      <c r="CM195" s="861">
        <v>0</v>
      </c>
      <c r="CN195" s="861">
        <v>0</v>
      </c>
      <c r="CO195" s="861">
        <v>0</v>
      </c>
      <c r="CP195" s="861">
        <v>0</v>
      </c>
      <c r="CQ195" s="861">
        <v>0</v>
      </c>
      <c r="CR195" s="861">
        <v>0</v>
      </c>
      <c r="CS195" s="861">
        <v>0</v>
      </c>
      <c r="CT195" s="861">
        <v>0</v>
      </c>
      <c r="CU195" s="861">
        <v>0</v>
      </c>
      <c r="CV195" s="861">
        <v>0</v>
      </c>
      <c r="CW195" s="861">
        <v>0</v>
      </c>
      <c r="CX195" s="861">
        <v>0</v>
      </c>
      <c r="CY195" s="861">
        <v>0</v>
      </c>
      <c r="CZ195" s="861">
        <v>0</v>
      </c>
      <c r="DA195" s="861">
        <v>0</v>
      </c>
      <c r="DB195" s="861">
        <v>0</v>
      </c>
      <c r="DC195" s="861">
        <v>0</v>
      </c>
      <c r="DD195" s="861">
        <v>0</v>
      </c>
      <c r="DE195" s="861">
        <v>0</v>
      </c>
      <c r="DF195" s="861">
        <v>0</v>
      </c>
      <c r="DG195" s="861">
        <v>0</v>
      </c>
      <c r="DH195" s="861">
        <v>0</v>
      </c>
      <c r="DI195" s="861">
        <v>0</v>
      </c>
      <c r="DJ195" s="861">
        <v>0</v>
      </c>
      <c r="DK195" s="861">
        <v>0</v>
      </c>
      <c r="DL195" s="861">
        <v>0</v>
      </c>
      <c r="DM195" s="861">
        <v>0</v>
      </c>
      <c r="DN195" s="861">
        <v>0</v>
      </c>
      <c r="DO195" s="861">
        <v>0</v>
      </c>
      <c r="DP195" s="861">
        <v>0</v>
      </c>
      <c r="DQ195" s="861">
        <v>0</v>
      </c>
      <c r="DR195" s="861">
        <v>0</v>
      </c>
      <c r="DS195" s="861">
        <v>0</v>
      </c>
      <c r="DT195" s="861">
        <v>0</v>
      </c>
      <c r="DU195" s="861">
        <v>0</v>
      </c>
      <c r="DV195" s="861">
        <v>0</v>
      </c>
      <c r="DW195" s="861">
        <v>0</v>
      </c>
      <c r="DX195" s="861">
        <v>0</v>
      </c>
      <c r="DY195" s="861">
        <v>0</v>
      </c>
      <c r="DZ195" s="861">
        <v>0</v>
      </c>
      <c r="EA195" s="861">
        <v>0</v>
      </c>
      <c r="EB195" s="861">
        <v>0</v>
      </c>
      <c r="EC195" s="861">
        <v>0</v>
      </c>
      <c r="ED195" s="861">
        <v>0</v>
      </c>
      <c r="EE195" s="861">
        <v>0</v>
      </c>
      <c r="EF195" s="861">
        <v>0</v>
      </c>
      <c r="EG195" s="861">
        <v>0</v>
      </c>
      <c r="EH195" s="861">
        <v>0</v>
      </c>
      <c r="EI195" s="861">
        <v>0</v>
      </c>
      <c r="EJ195" s="861">
        <v>0</v>
      </c>
      <c r="EK195" s="861">
        <v>0</v>
      </c>
      <c r="EL195" s="861">
        <v>0</v>
      </c>
      <c r="EM195" s="861">
        <v>0</v>
      </c>
      <c r="EN195" s="861">
        <v>0</v>
      </c>
      <c r="EO195" s="861">
        <v>0</v>
      </c>
      <c r="EP195" s="861">
        <v>0</v>
      </c>
      <c r="EQ195" s="861">
        <v>0</v>
      </c>
      <c r="ER195" s="861">
        <v>0</v>
      </c>
      <c r="ES195" s="861">
        <v>0</v>
      </c>
      <c r="ET195" s="861">
        <v>0</v>
      </c>
      <c r="EU195" s="861">
        <v>0</v>
      </c>
      <c r="EV195" s="861">
        <v>0</v>
      </c>
      <c r="EW195" s="861">
        <v>0</v>
      </c>
      <c r="EX195" s="861">
        <v>0</v>
      </c>
      <c r="EY195" s="861">
        <v>0</v>
      </c>
      <c r="EZ195" s="861">
        <v>0</v>
      </c>
      <c r="FA195" s="861">
        <v>0</v>
      </c>
      <c r="FB195" s="861">
        <v>0</v>
      </c>
      <c r="FC195" s="861">
        <v>0</v>
      </c>
      <c r="FD195" s="861">
        <v>0</v>
      </c>
      <c r="FE195" s="861">
        <v>0</v>
      </c>
      <c r="FF195" s="861">
        <v>0</v>
      </c>
      <c r="FG195" s="861">
        <v>0</v>
      </c>
      <c r="FH195" s="861">
        <v>0</v>
      </c>
      <c r="FI195" s="861">
        <v>0</v>
      </c>
      <c r="FJ195" s="861">
        <v>0</v>
      </c>
      <c r="FK195" s="861">
        <v>0</v>
      </c>
      <c r="FL195" s="861">
        <v>0</v>
      </c>
      <c r="FM195" s="861">
        <v>0</v>
      </c>
      <c r="FN195" s="861">
        <v>0</v>
      </c>
      <c r="FO195" s="861">
        <v>0</v>
      </c>
      <c r="FP195" s="861">
        <v>0</v>
      </c>
      <c r="FQ195" s="861">
        <v>0</v>
      </c>
      <c r="FR195" s="861">
        <v>0</v>
      </c>
      <c r="FS195" s="861">
        <v>0</v>
      </c>
      <c r="FT195" s="861">
        <v>0</v>
      </c>
      <c r="FU195" s="861">
        <v>0</v>
      </c>
      <c r="FV195" s="861">
        <v>0</v>
      </c>
      <c r="FW195" s="861">
        <v>0</v>
      </c>
      <c r="FX195" s="861">
        <v>0</v>
      </c>
      <c r="FY195" s="861">
        <v>0</v>
      </c>
      <c r="FZ195" s="861">
        <v>0</v>
      </c>
      <c r="GA195" s="861">
        <v>0</v>
      </c>
      <c r="GB195" s="861">
        <v>0</v>
      </c>
      <c r="GC195" s="861">
        <v>0</v>
      </c>
      <c r="GD195" s="861">
        <v>0</v>
      </c>
      <c r="GE195" s="861">
        <v>0</v>
      </c>
      <c r="GF195" s="861">
        <v>0</v>
      </c>
      <c r="GG195" s="861">
        <v>0</v>
      </c>
      <c r="GH195" s="861">
        <v>0</v>
      </c>
      <c r="GI195" s="861">
        <v>0</v>
      </c>
      <c r="GJ195" s="861">
        <v>0</v>
      </c>
      <c r="GK195" s="861">
        <v>0</v>
      </c>
      <c r="GL195" s="861">
        <v>0</v>
      </c>
      <c r="GM195" s="861">
        <v>0</v>
      </c>
      <c r="GN195" s="861">
        <v>0</v>
      </c>
      <c r="GO195" s="861">
        <v>0</v>
      </c>
      <c r="GP195" s="861">
        <v>0</v>
      </c>
      <c r="GQ195" s="861">
        <v>0</v>
      </c>
      <c r="GR195" s="861">
        <v>0</v>
      </c>
      <c r="GS195" s="861">
        <v>0</v>
      </c>
      <c r="GT195" s="861">
        <v>0</v>
      </c>
      <c r="GU195" s="861">
        <v>0</v>
      </c>
      <c r="GV195" s="861">
        <v>0</v>
      </c>
      <c r="GW195" s="861">
        <v>0</v>
      </c>
      <c r="GX195" s="861">
        <v>0</v>
      </c>
      <c r="GY195" s="861">
        <v>0</v>
      </c>
      <c r="GZ195" s="861">
        <v>0</v>
      </c>
      <c r="HA195" s="861">
        <v>0</v>
      </c>
      <c r="HB195" s="861">
        <v>0</v>
      </c>
      <c r="HC195" s="861">
        <v>0</v>
      </c>
      <c r="HD195" s="861">
        <v>0</v>
      </c>
      <c r="HE195" s="861">
        <v>0</v>
      </c>
      <c r="HF195" s="861">
        <v>0</v>
      </c>
      <c r="HG195" s="861">
        <v>0</v>
      </c>
      <c r="HH195" s="861">
        <v>0</v>
      </c>
      <c r="HI195" s="861">
        <v>0</v>
      </c>
      <c r="HJ195" s="861">
        <v>0</v>
      </c>
      <c r="HK195" s="861">
        <v>0</v>
      </c>
      <c r="HL195" s="861">
        <v>0</v>
      </c>
      <c r="HM195" s="861">
        <v>0</v>
      </c>
      <c r="HN195" s="861">
        <v>0</v>
      </c>
      <c r="HO195" s="861">
        <v>0</v>
      </c>
      <c r="HP195" s="861">
        <v>0</v>
      </c>
      <c r="HQ195" s="861">
        <v>0</v>
      </c>
      <c r="HR195" s="861">
        <v>0</v>
      </c>
      <c r="HS195" s="861">
        <v>0</v>
      </c>
      <c r="HT195" s="861">
        <v>0</v>
      </c>
      <c r="HU195" s="861">
        <v>0</v>
      </c>
      <c r="HV195" s="861">
        <v>0</v>
      </c>
      <c r="HW195" s="861">
        <v>0</v>
      </c>
      <c r="HX195" s="861">
        <v>0</v>
      </c>
      <c r="HY195" s="861">
        <v>0</v>
      </c>
      <c r="HZ195" s="861">
        <v>0</v>
      </c>
      <c r="IA195" s="861">
        <v>0</v>
      </c>
      <c r="IB195" s="861">
        <v>0</v>
      </c>
      <c r="IC195" s="861">
        <v>0</v>
      </c>
      <c r="ID195" s="861">
        <v>0</v>
      </c>
      <c r="IE195" s="861">
        <v>0</v>
      </c>
      <c r="IF195" s="861">
        <v>0</v>
      </c>
      <c r="IG195" s="861">
        <v>0</v>
      </c>
      <c r="IH195" s="861">
        <v>0</v>
      </c>
      <c r="II195" s="861">
        <v>0</v>
      </c>
      <c r="IJ195" s="861">
        <v>0</v>
      </c>
      <c r="IK195" s="861">
        <v>0</v>
      </c>
      <c r="IL195" s="861">
        <v>0</v>
      </c>
      <c r="IM195" s="861">
        <v>0</v>
      </c>
      <c r="IN195" s="861">
        <v>0</v>
      </c>
      <c r="IO195" s="861">
        <v>0</v>
      </c>
      <c r="IP195" s="861">
        <v>0</v>
      </c>
      <c r="IQ195" s="861">
        <v>0</v>
      </c>
      <c r="IR195" s="861">
        <v>0</v>
      </c>
      <c r="IS195" s="861">
        <v>0</v>
      </c>
      <c r="IT195" s="861">
        <v>0</v>
      </c>
      <c r="IU195" s="861">
        <v>0</v>
      </c>
      <c r="IV195" s="861">
        <v>0</v>
      </c>
      <c r="IW195" s="861">
        <v>0</v>
      </c>
      <c r="IX195" s="861">
        <v>0</v>
      </c>
      <c r="IY195" s="861">
        <v>0</v>
      </c>
      <c r="IZ195" s="861">
        <v>0</v>
      </c>
      <c r="JA195" s="861">
        <v>0</v>
      </c>
      <c r="JB195" s="861">
        <v>0</v>
      </c>
      <c r="JC195" s="861">
        <v>0</v>
      </c>
      <c r="JD195" s="861">
        <v>0</v>
      </c>
      <c r="JE195" s="861">
        <v>0</v>
      </c>
      <c r="JF195" s="861">
        <v>0</v>
      </c>
      <c r="JG195" s="861">
        <v>0</v>
      </c>
      <c r="JH195" s="861">
        <v>0</v>
      </c>
      <c r="JI195" s="861">
        <v>0</v>
      </c>
      <c r="JJ195" s="861">
        <v>0</v>
      </c>
      <c r="JK195" s="861">
        <v>0</v>
      </c>
      <c r="JL195" s="861">
        <v>0</v>
      </c>
      <c r="JM195" s="861">
        <v>0</v>
      </c>
      <c r="JN195" s="861">
        <v>0</v>
      </c>
      <c r="JO195" s="861">
        <v>0</v>
      </c>
      <c r="JP195" s="861">
        <v>0</v>
      </c>
      <c r="JQ195" s="861">
        <v>0</v>
      </c>
      <c r="JR195" s="861">
        <v>0</v>
      </c>
      <c r="JS195" s="861">
        <v>0</v>
      </c>
      <c r="JT195" s="861">
        <v>0</v>
      </c>
      <c r="JU195" s="861">
        <v>0</v>
      </c>
      <c r="JV195" s="861">
        <v>0</v>
      </c>
      <c r="JW195" s="861">
        <v>0</v>
      </c>
      <c r="JX195" s="861">
        <v>0</v>
      </c>
      <c r="JY195" s="861">
        <v>0</v>
      </c>
      <c r="JZ195" s="861">
        <v>0</v>
      </c>
      <c r="KA195" s="861">
        <v>0</v>
      </c>
      <c r="KB195" s="861">
        <v>0</v>
      </c>
      <c r="KC195" s="861">
        <v>0</v>
      </c>
      <c r="KD195" s="861">
        <v>0</v>
      </c>
      <c r="KE195" s="861">
        <v>0</v>
      </c>
      <c r="KF195" s="861">
        <v>0</v>
      </c>
      <c r="KG195" s="861">
        <v>0</v>
      </c>
      <c r="KH195" s="861">
        <v>0</v>
      </c>
      <c r="KI195" s="861">
        <v>0</v>
      </c>
      <c r="KJ195" s="861">
        <v>0</v>
      </c>
      <c r="KK195" s="861">
        <v>0</v>
      </c>
      <c r="KL195" s="861">
        <v>0</v>
      </c>
      <c r="KM195" s="861">
        <v>0</v>
      </c>
      <c r="KN195" s="861">
        <v>0</v>
      </c>
      <c r="KO195" s="861">
        <v>0</v>
      </c>
      <c r="KP195" s="861">
        <v>0</v>
      </c>
      <c r="KQ195" s="861">
        <v>0</v>
      </c>
      <c r="KR195" s="861">
        <v>0</v>
      </c>
      <c r="KS195" s="861">
        <v>0</v>
      </c>
      <c r="KT195" s="861">
        <v>0</v>
      </c>
      <c r="KU195" s="861">
        <v>0</v>
      </c>
      <c r="KV195" s="861">
        <v>0</v>
      </c>
      <c r="KW195" s="861">
        <v>0</v>
      </c>
      <c r="KX195" s="861">
        <v>0</v>
      </c>
      <c r="KY195" s="861">
        <v>0</v>
      </c>
      <c r="KZ195" s="861">
        <v>0</v>
      </c>
      <c r="LA195" s="861">
        <v>0</v>
      </c>
      <c r="LB195" s="861">
        <v>0</v>
      </c>
      <c r="LC195" s="861">
        <v>0</v>
      </c>
      <c r="LD195" s="861">
        <v>0</v>
      </c>
      <c r="LE195" s="861">
        <v>0</v>
      </c>
      <c r="LF195" s="861">
        <v>0</v>
      </c>
      <c r="LG195" s="861">
        <v>0</v>
      </c>
      <c r="LH195" s="861">
        <v>0</v>
      </c>
      <c r="LI195" s="861">
        <v>0</v>
      </c>
      <c r="LJ195" s="861">
        <v>0</v>
      </c>
      <c r="LK195" s="861">
        <v>0</v>
      </c>
      <c r="LL195" s="861">
        <v>0</v>
      </c>
      <c r="LM195" s="861">
        <v>0</v>
      </c>
      <c r="LN195" s="861">
        <v>0</v>
      </c>
      <c r="LO195" s="861">
        <v>0</v>
      </c>
      <c r="LP195" s="861">
        <v>0</v>
      </c>
      <c r="LQ195" s="861">
        <v>0</v>
      </c>
      <c r="LR195" s="861">
        <v>0</v>
      </c>
      <c r="LS195" s="861">
        <v>0</v>
      </c>
      <c r="LT195" s="861">
        <v>0</v>
      </c>
      <c r="LU195" s="861">
        <v>0</v>
      </c>
      <c r="LV195" s="861">
        <v>0</v>
      </c>
      <c r="LW195" s="861">
        <v>0</v>
      </c>
      <c r="LX195" s="861">
        <v>0</v>
      </c>
      <c r="LY195" s="861">
        <v>0</v>
      </c>
      <c r="LZ195" s="861">
        <v>0</v>
      </c>
      <c r="MA195" s="861">
        <v>0</v>
      </c>
      <c r="MB195" s="861">
        <v>0</v>
      </c>
      <c r="MC195" s="861">
        <v>0</v>
      </c>
      <c r="MD195" s="861">
        <v>0</v>
      </c>
      <c r="ME195" s="861">
        <v>0</v>
      </c>
      <c r="MF195" s="861">
        <v>0</v>
      </c>
      <c r="MG195" s="861">
        <v>0</v>
      </c>
      <c r="MH195" s="861">
        <v>0</v>
      </c>
      <c r="MI195" s="861">
        <v>0</v>
      </c>
      <c r="MJ195" s="861">
        <v>0</v>
      </c>
      <c r="MK195" s="861">
        <v>0</v>
      </c>
      <c r="ML195" s="861">
        <v>0</v>
      </c>
      <c r="MM195" s="861">
        <v>0</v>
      </c>
      <c r="MN195" s="861">
        <v>0</v>
      </c>
      <c r="MO195" s="861">
        <v>0</v>
      </c>
      <c r="MP195" s="861">
        <v>0</v>
      </c>
      <c r="MQ195" s="861">
        <v>0</v>
      </c>
      <c r="MR195" s="861">
        <v>0</v>
      </c>
      <c r="MS195" s="861">
        <v>0</v>
      </c>
      <c r="MT195" s="861">
        <v>0</v>
      </c>
      <c r="MU195" s="861">
        <v>0</v>
      </c>
      <c r="MV195" s="861">
        <v>0</v>
      </c>
      <c r="MW195" s="861">
        <v>0</v>
      </c>
      <c r="MX195" s="861">
        <v>0</v>
      </c>
      <c r="MY195" s="861">
        <v>0</v>
      </c>
      <c r="MZ195" s="861">
        <v>0</v>
      </c>
      <c r="NA195" s="861">
        <v>0</v>
      </c>
      <c r="NB195" s="861">
        <v>0</v>
      </c>
      <c r="NC195" s="861">
        <v>0</v>
      </c>
      <c r="ND195" s="861">
        <v>0</v>
      </c>
      <c r="NE195" s="861">
        <v>0</v>
      </c>
      <c r="NF195" s="861">
        <v>0</v>
      </c>
      <c r="NG195" s="861">
        <v>0</v>
      </c>
      <c r="NH195" s="861">
        <v>0</v>
      </c>
      <c r="NI195" s="861">
        <v>0</v>
      </c>
      <c r="NJ195" s="861">
        <v>0</v>
      </c>
      <c r="NK195" s="861">
        <v>0</v>
      </c>
      <c r="NL195" s="861">
        <v>0</v>
      </c>
      <c r="NM195" s="861">
        <v>0</v>
      </c>
      <c r="NN195" s="861">
        <v>0</v>
      </c>
      <c r="NO195" s="861">
        <v>0</v>
      </c>
      <c r="NP195" s="861">
        <v>0</v>
      </c>
      <c r="NQ195" s="861">
        <v>0</v>
      </c>
      <c r="NR195" s="861">
        <v>0</v>
      </c>
      <c r="NS195" s="861">
        <v>0</v>
      </c>
      <c r="NT195" s="861">
        <v>0</v>
      </c>
      <c r="NU195" s="861">
        <v>0</v>
      </c>
      <c r="NV195" s="861">
        <v>0</v>
      </c>
      <c r="NW195" s="861">
        <v>0</v>
      </c>
      <c r="NX195" s="861">
        <v>0</v>
      </c>
      <c r="NY195" s="861">
        <v>0</v>
      </c>
      <c r="NZ195" s="861">
        <v>0</v>
      </c>
      <c r="OA195" s="861">
        <v>0</v>
      </c>
      <c r="OB195" s="861">
        <v>0</v>
      </c>
      <c r="OC195" s="861">
        <v>0</v>
      </c>
      <c r="OD195" s="861">
        <v>0</v>
      </c>
      <c r="OE195" s="861">
        <v>0</v>
      </c>
      <c r="OF195" s="861">
        <v>0</v>
      </c>
      <c r="OG195" s="861">
        <v>0</v>
      </c>
      <c r="OH195" s="861">
        <v>0</v>
      </c>
      <c r="OI195" s="861">
        <v>0</v>
      </c>
      <c r="OJ195" s="861">
        <v>0</v>
      </c>
      <c r="OK195" s="861">
        <v>0</v>
      </c>
      <c r="OL195" s="861">
        <v>0</v>
      </c>
      <c r="OM195" s="861">
        <v>0</v>
      </c>
      <c r="ON195" s="861">
        <v>0</v>
      </c>
      <c r="OO195" s="861">
        <v>0</v>
      </c>
      <c r="OP195" s="861">
        <v>0</v>
      </c>
      <c r="OQ195" s="861">
        <v>0</v>
      </c>
      <c r="OR195" s="861">
        <v>0</v>
      </c>
      <c r="OS195" s="861">
        <v>0</v>
      </c>
      <c r="OT195" s="861">
        <v>0</v>
      </c>
      <c r="OU195" s="861">
        <v>0</v>
      </c>
      <c r="OV195" s="861">
        <v>0</v>
      </c>
      <c r="OW195" s="861">
        <v>0</v>
      </c>
      <c r="OX195" s="861">
        <v>0</v>
      </c>
      <c r="OY195" s="861">
        <v>0</v>
      </c>
      <c r="OZ195" s="861">
        <v>0</v>
      </c>
      <c r="PA195" s="861">
        <v>0</v>
      </c>
      <c r="PB195" s="861">
        <v>0</v>
      </c>
      <c r="PC195" s="861">
        <v>0</v>
      </c>
      <c r="PD195" s="861">
        <v>0</v>
      </c>
      <c r="PE195" s="861">
        <v>0</v>
      </c>
      <c r="PF195" s="861">
        <v>0</v>
      </c>
      <c r="PG195" s="861">
        <v>0</v>
      </c>
      <c r="PH195" s="861">
        <v>0</v>
      </c>
      <c r="PI195" s="861">
        <v>0</v>
      </c>
      <c r="PJ195" s="861">
        <v>0</v>
      </c>
      <c r="PK195" s="861">
        <v>0</v>
      </c>
      <c r="PL195" s="861">
        <v>0</v>
      </c>
      <c r="PM195" s="861">
        <v>0</v>
      </c>
      <c r="PN195" s="861">
        <v>0</v>
      </c>
      <c r="PO195" s="861">
        <v>0</v>
      </c>
      <c r="PP195" s="861">
        <v>0</v>
      </c>
      <c r="PQ195" s="861">
        <v>0</v>
      </c>
      <c r="PR195" s="861">
        <v>0</v>
      </c>
      <c r="PS195" s="861">
        <v>0</v>
      </c>
      <c r="PT195" s="861">
        <v>0</v>
      </c>
      <c r="PU195" s="861">
        <v>0</v>
      </c>
      <c r="PV195" s="861">
        <v>0</v>
      </c>
      <c r="PW195" s="861">
        <v>0</v>
      </c>
      <c r="PX195" s="861">
        <v>0</v>
      </c>
      <c r="PY195" s="861">
        <v>0</v>
      </c>
      <c r="PZ195" s="861">
        <v>0</v>
      </c>
      <c r="QA195" s="861">
        <v>0</v>
      </c>
      <c r="QB195" s="861">
        <v>0</v>
      </c>
      <c r="QC195" s="861">
        <v>0</v>
      </c>
      <c r="QD195" s="861">
        <v>0</v>
      </c>
      <c r="QE195" s="861">
        <v>0</v>
      </c>
      <c r="QF195" s="861">
        <v>0</v>
      </c>
      <c r="QG195" s="861">
        <v>0</v>
      </c>
      <c r="QH195" s="861">
        <v>0</v>
      </c>
      <c r="QI195" s="861">
        <v>0</v>
      </c>
      <c r="QJ195" s="861">
        <v>0</v>
      </c>
      <c r="QK195" s="861">
        <v>0</v>
      </c>
      <c r="QL195" s="861">
        <v>0</v>
      </c>
      <c r="QM195" s="861">
        <v>0</v>
      </c>
      <c r="QN195" s="861">
        <v>0</v>
      </c>
      <c r="QO195" s="861">
        <v>0</v>
      </c>
      <c r="QP195" s="861">
        <v>0</v>
      </c>
      <c r="QQ195" s="861">
        <v>0</v>
      </c>
      <c r="QR195" s="861">
        <v>0</v>
      </c>
      <c r="QS195" s="861">
        <v>0</v>
      </c>
      <c r="QT195" s="861">
        <v>0</v>
      </c>
      <c r="QU195" s="861">
        <v>0</v>
      </c>
      <c r="QV195" s="861">
        <v>0</v>
      </c>
      <c r="QW195" s="861">
        <v>0</v>
      </c>
      <c r="QX195" s="861">
        <v>0</v>
      </c>
      <c r="QY195" s="861">
        <v>0</v>
      </c>
      <c r="QZ195" s="861">
        <v>0</v>
      </c>
      <c r="RA195" s="861">
        <v>0</v>
      </c>
      <c r="RB195" s="861">
        <v>0</v>
      </c>
      <c r="RC195" s="861">
        <v>0</v>
      </c>
      <c r="RD195" s="861">
        <v>0</v>
      </c>
      <c r="RE195" s="861">
        <v>0</v>
      </c>
      <c r="RF195" s="861">
        <v>0</v>
      </c>
      <c r="RG195" s="861">
        <v>0</v>
      </c>
      <c r="RH195" s="861">
        <v>0</v>
      </c>
      <c r="RI195" s="861">
        <v>0</v>
      </c>
      <c r="RJ195" s="861">
        <v>0</v>
      </c>
      <c r="RK195" s="861">
        <v>0</v>
      </c>
      <c r="RL195" s="861">
        <v>0</v>
      </c>
      <c r="RM195" s="861">
        <v>0</v>
      </c>
      <c r="RN195" s="861">
        <v>0</v>
      </c>
      <c r="RO195" s="861">
        <v>0</v>
      </c>
      <c r="RP195" s="861">
        <v>0</v>
      </c>
      <c r="RQ195" s="861">
        <v>0</v>
      </c>
      <c r="RR195" s="861">
        <v>0</v>
      </c>
      <c r="RS195" s="861">
        <v>0</v>
      </c>
      <c r="RT195" s="861">
        <v>0</v>
      </c>
      <c r="RU195" s="861">
        <v>0</v>
      </c>
      <c r="RV195" s="861">
        <v>0</v>
      </c>
      <c r="RW195" s="861">
        <v>0</v>
      </c>
      <c r="RX195" s="861">
        <v>0</v>
      </c>
      <c r="RY195" s="861">
        <v>0</v>
      </c>
      <c r="RZ195" s="861">
        <v>0</v>
      </c>
      <c r="SA195" s="861">
        <v>0</v>
      </c>
      <c r="SB195" s="861">
        <v>0</v>
      </c>
      <c r="SC195" s="861">
        <v>0</v>
      </c>
      <c r="SD195" s="861">
        <v>0</v>
      </c>
      <c r="SE195" s="861">
        <v>0</v>
      </c>
      <c r="SF195" s="861">
        <v>0</v>
      </c>
      <c r="SG195" s="861">
        <v>0</v>
      </c>
      <c r="SH195" s="861">
        <v>0</v>
      </c>
      <c r="SI195" s="861">
        <v>0</v>
      </c>
      <c r="SJ195" s="460">
        <f t="shared" si="65"/>
        <v>0</v>
      </c>
      <c r="SK195" s="441"/>
      <c r="SL195" s="429"/>
      <c r="SM195" s="429"/>
      <c r="SN195" s="429"/>
    </row>
    <row r="196" spans="1:508" hidden="1" outlineLevel="3" x14ac:dyDescent="0.3">
      <c r="A196" s="429"/>
      <c r="B196" s="438"/>
      <c r="C196" s="647">
        <f>INT($C$40)+3</f>
        <v>4</v>
      </c>
      <c r="D196" s="460"/>
      <c r="E196" s="518"/>
      <c r="F196" s="518"/>
      <c r="G196" s="460"/>
      <c r="H196" s="873"/>
      <c r="I196" s="873" t="s">
        <v>702</v>
      </c>
      <c r="J196" s="874">
        <f t="shared" si="67"/>
        <v>69</v>
      </c>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60">
        <f t="shared" si="65"/>
        <v>0</v>
      </c>
      <c r="SK196" s="441"/>
      <c r="SL196" s="429"/>
      <c r="SM196" s="429"/>
      <c r="SN196" s="429"/>
    </row>
    <row r="197" spans="1:508" hidden="1" outlineLevel="3" x14ac:dyDescent="0.3">
      <c r="A197" s="429"/>
      <c r="B197" s="438"/>
      <c r="C197" s="647">
        <f>INT($C$40)+3</f>
        <v>4</v>
      </c>
      <c r="D197" s="460"/>
      <c r="E197" s="518"/>
      <c r="F197" s="518"/>
      <c r="G197" s="460"/>
      <c r="H197" s="875"/>
      <c r="I197" s="875" t="s">
        <v>667</v>
      </c>
      <c r="J197" s="876">
        <f t="shared" si="67"/>
        <v>70</v>
      </c>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60">
        <f t="shared" si="65"/>
        <v>0</v>
      </c>
      <c r="SK197" s="441"/>
      <c r="SL197" s="429"/>
      <c r="SM197" s="429"/>
      <c r="SN197" s="429"/>
    </row>
    <row r="198" spans="1:508" outlineLevel="2" collapsed="1" x14ac:dyDescent="0.3">
      <c r="A198" s="429"/>
      <c r="B198" s="438"/>
      <c r="C198" s="647">
        <f>INT($C$40)+2</f>
        <v>3</v>
      </c>
      <c r="D198" s="460"/>
      <c r="E198" s="518"/>
      <c r="F198" s="518"/>
      <c r="G198" s="460"/>
      <c r="H198" s="871"/>
      <c r="I198" s="871" t="s">
        <v>695</v>
      </c>
      <c r="J198" s="872">
        <f t="shared" si="67"/>
        <v>71</v>
      </c>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60">
        <f t="shared" si="65"/>
        <v>0</v>
      </c>
      <c r="SK198" s="441"/>
      <c r="SL198" s="429"/>
      <c r="SM198" s="429"/>
      <c r="SN198" s="429"/>
    </row>
    <row r="199" spans="1:508" hidden="1" outlineLevel="3" x14ac:dyDescent="0.3">
      <c r="A199" s="429"/>
      <c r="B199" s="438"/>
      <c r="C199" s="647">
        <f t="shared" si="66"/>
        <v>4</v>
      </c>
      <c r="D199" s="460"/>
      <c r="E199" s="518"/>
      <c r="F199" s="518"/>
      <c r="G199" s="460"/>
      <c r="H199" s="873"/>
      <c r="I199" s="873" t="s">
        <v>696</v>
      </c>
      <c r="J199" s="874">
        <f t="shared" si="67"/>
        <v>72</v>
      </c>
      <c r="K199" s="861">
        <v>0</v>
      </c>
      <c r="L199" s="861">
        <v>0</v>
      </c>
      <c r="M199" s="861">
        <v>0</v>
      </c>
      <c r="N199" s="861">
        <v>0</v>
      </c>
      <c r="O199" s="861">
        <v>0</v>
      </c>
      <c r="P199" s="861">
        <v>0</v>
      </c>
      <c r="Q199" s="861">
        <v>0</v>
      </c>
      <c r="R199" s="861">
        <v>0</v>
      </c>
      <c r="S199" s="861">
        <v>0</v>
      </c>
      <c r="T199" s="861">
        <v>0</v>
      </c>
      <c r="U199" s="861">
        <v>0</v>
      </c>
      <c r="V199" s="861">
        <v>0</v>
      </c>
      <c r="W199" s="861">
        <v>0</v>
      </c>
      <c r="X199" s="861">
        <v>0</v>
      </c>
      <c r="Y199" s="861">
        <v>0</v>
      </c>
      <c r="Z199" s="861">
        <v>0</v>
      </c>
      <c r="AA199" s="861">
        <v>0</v>
      </c>
      <c r="AB199" s="861">
        <v>0</v>
      </c>
      <c r="AC199" s="861">
        <v>0</v>
      </c>
      <c r="AD199" s="861">
        <v>0</v>
      </c>
      <c r="AE199" s="861">
        <v>0</v>
      </c>
      <c r="AF199" s="861">
        <v>0</v>
      </c>
      <c r="AG199" s="861">
        <v>0</v>
      </c>
      <c r="AH199" s="861">
        <v>0</v>
      </c>
      <c r="AI199" s="861">
        <v>0</v>
      </c>
      <c r="AJ199" s="861">
        <v>0</v>
      </c>
      <c r="AK199" s="861">
        <v>0</v>
      </c>
      <c r="AL199" s="861">
        <v>0</v>
      </c>
      <c r="AM199" s="861">
        <v>0</v>
      </c>
      <c r="AN199" s="861">
        <v>0</v>
      </c>
      <c r="AO199" s="861">
        <v>0</v>
      </c>
      <c r="AP199" s="861">
        <v>0</v>
      </c>
      <c r="AQ199" s="861">
        <v>0</v>
      </c>
      <c r="AR199" s="861">
        <v>0</v>
      </c>
      <c r="AS199" s="861">
        <v>0</v>
      </c>
      <c r="AT199" s="861">
        <v>0</v>
      </c>
      <c r="AU199" s="861">
        <v>0</v>
      </c>
      <c r="AV199" s="861">
        <v>0</v>
      </c>
      <c r="AW199" s="861">
        <v>0</v>
      </c>
      <c r="AX199" s="861">
        <v>0</v>
      </c>
      <c r="AY199" s="861">
        <v>0</v>
      </c>
      <c r="AZ199" s="861">
        <v>0</v>
      </c>
      <c r="BA199" s="861">
        <v>0</v>
      </c>
      <c r="BB199" s="861">
        <v>0</v>
      </c>
      <c r="BC199" s="861">
        <v>0</v>
      </c>
      <c r="BD199" s="861">
        <v>0</v>
      </c>
      <c r="BE199" s="861">
        <v>0</v>
      </c>
      <c r="BF199" s="861">
        <v>0</v>
      </c>
      <c r="BG199" s="861">
        <v>0</v>
      </c>
      <c r="BH199" s="861">
        <v>0</v>
      </c>
      <c r="BI199" s="861">
        <v>0</v>
      </c>
      <c r="BJ199" s="861">
        <v>0</v>
      </c>
      <c r="BK199" s="861">
        <v>0</v>
      </c>
      <c r="BL199" s="861">
        <v>0</v>
      </c>
      <c r="BM199" s="861">
        <v>0</v>
      </c>
      <c r="BN199" s="861">
        <v>0</v>
      </c>
      <c r="BO199" s="861">
        <v>0</v>
      </c>
      <c r="BP199" s="861">
        <v>0</v>
      </c>
      <c r="BQ199" s="861">
        <v>0</v>
      </c>
      <c r="BR199" s="861">
        <v>0</v>
      </c>
      <c r="BS199" s="861">
        <v>0</v>
      </c>
      <c r="BT199" s="861">
        <v>0</v>
      </c>
      <c r="BU199" s="861">
        <v>0</v>
      </c>
      <c r="BV199" s="861">
        <v>0</v>
      </c>
      <c r="BW199" s="861">
        <v>0</v>
      </c>
      <c r="BX199" s="861">
        <v>0</v>
      </c>
      <c r="BY199" s="861">
        <v>0</v>
      </c>
      <c r="BZ199" s="861">
        <v>0</v>
      </c>
      <c r="CA199" s="861">
        <v>0</v>
      </c>
      <c r="CB199" s="861">
        <v>0</v>
      </c>
      <c r="CC199" s="861">
        <v>0</v>
      </c>
      <c r="CD199" s="861">
        <v>0</v>
      </c>
      <c r="CE199" s="861">
        <v>0</v>
      </c>
      <c r="CF199" s="861">
        <v>0</v>
      </c>
      <c r="CG199" s="861">
        <v>0</v>
      </c>
      <c r="CH199" s="861">
        <v>0</v>
      </c>
      <c r="CI199" s="861">
        <v>0</v>
      </c>
      <c r="CJ199" s="861">
        <v>0</v>
      </c>
      <c r="CK199" s="861">
        <v>0</v>
      </c>
      <c r="CL199" s="861">
        <v>0</v>
      </c>
      <c r="CM199" s="861">
        <v>0</v>
      </c>
      <c r="CN199" s="861">
        <v>0</v>
      </c>
      <c r="CO199" s="861">
        <v>0</v>
      </c>
      <c r="CP199" s="861">
        <v>0</v>
      </c>
      <c r="CQ199" s="861">
        <v>0</v>
      </c>
      <c r="CR199" s="861">
        <v>0</v>
      </c>
      <c r="CS199" s="861">
        <v>0</v>
      </c>
      <c r="CT199" s="861">
        <v>0</v>
      </c>
      <c r="CU199" s="861">
        <v>0</v>
      </c>
      <c r="CV199" s="861">
        <v>0</v>
      </c>
      <c r="CW199" s="861">
        <v>0</v>
      </c>
      <c r="CX199" s="861">
        <v>0</v>
      </c>
      <c r="CY199" s="861">
        <v>0</v>
      </c>
      <c r="CZ199" s="861">
        <v>0</v>
      </c>
      <c r="DA199" s="861">
        <v>0</v>
      </c>
      <c r="DB199" s="861">
        <v>0</v>
      </c>
      <c r="DC199" s="861">
        <v>0</v>
      </c>
      <c r="DD199" s="861">
        <v>0</v>
      </c>
      <c r="DE199" s="861">
        <v>0</v>
      </c>
      <c r="DF199" s="861">
        <v>0</v>
      </c>
      <c r="DG199" s="861">
        <v>0</v>
      </c>
      <c r="DH199" s="861">
        <v>0</v>
      </c>
      <c r="DI199" s="861">
        <v>0</v>
      </c>
      <c r="DJ199" s="861">
        <v>0</v>
      </c>
      <c r="DK199" s="861">
        <v>0</v>
      </c>
      <c r="DL199" s="861">
        <v>0</v>
      </c>
      <c r="DM199" s="861">
        <v>0</v>
      </c>
      <c r="DN199" s="861">
        <v>0</v>
      </c>
      <c r="DO199" s="861">
        <v>0</v>
      </c>
      <c r="DP199" s="861">
        <v>0</v>
      </c>
      <c r="DQ199" s="861">
        <v>0</v>
      </c>
      <c r="DR199" s="861">
        <v>0</v>
      </c>
      <c r="DS199" s="861">
        <v>0</v>
      </c>
      <c r="DT199" s="861">
        <v>0</v>
      </c>
      <c r="DU199" s="861">
        <v>0</v>
      </c>
      <c r="DV199" s="861">
        <v>0</v>
      </c>
      <c r="DW199" s="861">
        <v>0</v>
      </c>
      <c r="DX199" s="861">
        <v>0</v>
      </c>
      <c r="DY199" s="861">
        <v>0</v>
      </c>
      <c r="DZ199" s="861">
        <v>0</v>
      </c>
      <c r="EA199" s="861">
        <v>0</v>
      </c>
      <c r="EB199" s="861">
        <v>0</v>
      </c>
      <c r="EC199" s="861">
        <v>0</v>
      </c>
      <c r="ED199" s="861">
        <v>0</v>
      </c>
      <c r="EE199" s="861">
        <v>0</v>
      </c>
      <c r="EF199" s="861">
        <v>0</v>
      </c>
      <c r="EG199" s="861">
        <v>0</v>
      </c>
      <c r="EH199" s="861">
        <v>0</v>
      </c>
      <c r="EI199" s="861">
        <v>0</v>
      </c>
      <c r="EJ199" s="861">
        <v>0</v>
      </c>
      <c r="EK199" s="861">
        <v>0</v>
      </c>
      <c r="EL199" s="861">
        <v>0</v>
      </c>
      <c r="EM199" s="861">
        <v>0</v>
      </c>
      <c r="EN199" s="861">
        <v>0</v>
      </c>
      <c r="EO199" s="861">
        <v>0</v>
      </c>
      <c r="EP199" s="861">
        <v>0</v>
      </c>
      <c r="EQ199" s="861">
        <v>0</v>
      </c>
      <c r="ER199" s="861">
        <v>0</v>
      </c>
      <c r="ES199" s="861">
        <v>0</v>
      </c>
      <c r="ET199" s="861">
        <v>0</v>
      </c>
      <c r="EU199" s="861">
        <v>0</v>
      </c>
      <c r="EV199" s="861">
        <v>0</v>
      </c>
      <c r="EW199" s="861">
        <v>0</v>
      </c>
      <c r="EX199" s="861">
        <v>0</v>
      </c>
      <c r="EY199" s="861">
        <v>0</v>
      </c>
      <c r="EZ199" s="861">
        <v>0</v>
      </c>
      <c r="FA199" s="861">
        <v>0</v>
      </c>
      <c r="FB199" s="861">
        <v>0</v>
      </c>
      <c r="FC199" s="861">
        <v>0</v>
      </c>
      <c r="FD199" s="861">
        <v>0</v>
      </c>
      <c r="FE199" s="861">
        <v>0</v>
      </c>
      <c r="FF199" s="861">
        <v>0</v>
      </c>
      <c r="FG199" s="861">
        <v>0</v>
      </c>
      <c r="FH199" s="861">
        <v>0</v>
      </c>
      <c r="FI199" s="861">
        <v>0</v>
      </c>
      <c r="FJ199" s="861">
        <v>0</v>
      </c>
      <c r="FK199" s="861">
        <v>0</v>
      </c>
      <c r="FL199" s="861">
        <v>0</v>
      </c>
      <c r="FM199" s="861">
        <v>0</v>
      </c>
      <c r="FN199" s="861">
        <v>0</v>
      </c>
      <c r="FO199" s="861">
        <v>0</v>
      </c>
      <c r="FP199" s="861">
        <v>0</v>
      </c>
      <c r="FQ199" s="861">
        <v>0</v>
      </c>
      <c r="FR199" s="861">
        <v>0</v>
      </c>
      <c r="FS199" s="861">
        <v>0</v>
      </c>
      <c r="FT199" s="861">
        <v>0</v>
      </c>
      <c r="FU199" s="861">
        <v>0</v>
      </c>
      <c r="FV199" s="861">
        <v>0</v>
      </c>
      <c r="FW199" s="861">
        <v>0</v>
      </c>
      <c r="FX199" s="861">
        <v>0</v>
      </c>
      <c r="FY199" s="861">
        <v>0</v>
      </c>
      <c r="FZ199" s="861">
        <v>0</v>
      </c>
      <c r="GA199" s="861">
        <v>0</v>
      </c>
      <c r="GB199" s="861">
        <v>0</v>
      </c>
      <c r="GC199" s="861">
        <v>0</v>
      </c>
      <c r="GD199" s="861">
        <v>0</v>
      </c>
      <c r="GE199" s="861">
        <v>0</v>
      </c>
      <c r="GF199" s="861">
        <v>0</v>
      </c>
      <c r="GG199" s="861">
        <v>0</v>
      </c>
      <c r="GH199" s="861">
        <v>0</v>
      </c>
      <c r="GI199" s="861">
        <v>0</v>
      </c>
      <c r="GJ199" s="861">
        <v>0</v>
      </c>
      <c r="GK199" s="861">
        <v>0</v>
      </c>
      <c r="GL199" s="861">
        <v>0</v>
      </c>
      <c r="GM199" s="861">
        <v>0</v>
      </c>
      <c r="GN199" s="861">
        <v>0</v>
      </c>
      <c r="GO199" s="861">
        <v>0</v>
      </c>
      <c r="GP199" s="861">
        <v>0</v>
      </c>
      <c r="GQ199" s="861">
        <v>0</v>
      </c>
      <c r="GR199" s="861">
        <v>0</v>
      </c>
      <c r="GS199" s="861">
        <v>0</v>
      </c>
      <c r="GT199" s="861">
        <v>0</v>
      </c>
      <c r="GU199" s="861">
        <v>0</v>
      </c>
      <c r="GV199" s="861">
        <v>0</v>
      </c>
      <c r="GW199" s="861">
        <v>0</v>
      </c>
      <c r="GX199" s="861">
        <v>0</v>
      </c>
      <c r="GY199" s="861">
        <v>0</v>
      </c>
      <c r="GZ199" s="861">
        <v>0</v>
      </c>
      <c r="HA199" s="861">
        <v>0</v>
      </c>
      <c r="HB199" s="861">
        <v>0</v>
      </c>
      <c r="HC199" s="861">
        <v>0</v>
      </c>
      <c r="HD199" s="861">
        <v>0</v>
      </c>
      <c r="HE199" s="861">
        <v>0</v>
      </c>
      <c r="HF199" s="861">
        <v>0</v>
      </c>
      <c r="HG199" s="861">
        <v>0</v>
      </c>
      <c r="HH199" s="861">
        <v>0</v>
      </c>
      <c r="HI199" s="861">
        <v>0</v>
      </c>
      <c r="HJ199" s="861">
        <v>0</v>
      </c>
      <c r="HK199" s="861">
        <v>0</v>
      </c>
      <c r="HL199" s="861">
        <v>0</v>
      </c>
      <c r="HM199" s="861">
        <v>0</v>
      </c>
      <c r="HN199" s="861">
        <v>0</v>
      </c>
      <c r="HO199" s="861">
        <v>0</v>
      </c>
      <c r="HP199" s="861">
        <v>0</v>
      </c>
      <c r="HQ199" s="861">
        <v>0</v>
      </c>
      <c r="HR199" s="861">
        <v>0</v>
      </c>
      <c r="HS199" s="861">
        <v>0</v>
      </c>
      <c r="HT199" s="861">
        <v>0</v>
      </c>
      <c r="HU199" s="861">
        <v>0</v>
      </c>
      <c r="HV199" s="861">
        <v>0</v>
      </c>
      <c r="HW199" s="861">
        <v>0</v>
      </c>
      <c r="HX199" s="861">
        <v>0</v>
      </c>
      <c r="HY199" s="861">
        <v>0</v>
      </c>
      <c r="HZ199" s="861">
        <v>0</v>
      </c>
      <c r="IA199" s="861">
        <v>0</v>
      </c>
      <c r="IB199" s="861">
        <v>0</v>
      </c>
      <c r="IC199" s="861">
        <v>0</v>
      </c>
      <c r="ID199" s="861">
        <v>0</v>
      </c>
      <c r="IE199" s="861">
        <v>0</v>
      </c>
      <c r="IF199" s="861">
        <v>0</v>
      </c>
      <c r="IG199" s="861">
        <v>0</v>
      </c>
      <c r="IH199" s="861">
        <v>0</v>
      </c>
      <c r="II199" s="861">
        <v>0</v>
      </c>
      <c r="IJ199" s="861">
        <v>0</v>
      </c>
      <c r="IK199" s="861">
        <v>0</v>
      </c>
      <c r="IL199" s="861">
        <v>0</v>
      </c>
      <c r="IM199" s="861">
        <v>0</v>
      </c>
      <c r="IN199" s="861">
        <v>0</v>
      </c>
      <c r="IO199" s="861">
        <v>0</v>
      </c>
      <c r="IP199" s="861">
        <v>0</v>
      </c>
      <c r="IQ199" s="861">
        <v>0</v>
      </c>
      <c r="IR199" s="861">
        <v>0</v>
      </c>
      <c r="IS199" s="861">
        <v>0</v>
      </c>
      <c r="IT199" s="861">
        <v>0</v>
      </c>
      <c r="IU199" s="861">
        <v>0</v>
      </c>
      <c r="IV199" s="861">
        <v>0</v>
      </c>
      <c r="IW199" s="861">
        <v>0</v>
      </c>
      <c r="IX199" s="861">
        <v>0</v>
      </c>
      <c r="IY199" s="861">
        <v>0</v>
      </c>
      <c r="IZ199" s="861">
        <v>0</v>
      </c>
      <c r="JA199" s="861">
        <v>0</v>
      </c>
      <c r="JB199" s="861">
        <v>0</v>
      </c>
      <c r="JC199" s="861">
        <v>0</v>
      </c>
      <c r="JD199" s="861">
        <v>0</v>
      </c>
      <c r="JE199" s="861">
        <v>0</v>
      </c>
      <c r="JF199" s="861">
        <v>0</v>
      </c>
      <c r="JG199" s="861">
        <v>0</v>
      </c>
      <c r="JH199" s="861">
        <v>0</v>
      </c>
      <c r="JI199" s="861">
        <v>0</v>
      </c>
      <c r="JJ199" s="861">
        <v>0</v>
      </c>
      <c r="JK199" s="861">
        <v>0</v>
      </c>
      <c r="JL199" s="861">
        <v>0</v>
      </c>
      <c r="JM199" s="861">
        <v>0</v>
      </c>
      <c r="JN199" s="861">
        <v>0</v>
      </c>
      <c r="JO199" s="861">
        <v>0</v>
      </c>
      <c r="JP199" s="861">
        <v>0</v>
      </c>
      <c r="JQ199" s="861">
        <v>0</v>
      </c>
      <c r="JR199" s="861">
        <v>0</v>
      </c>
      <c r="JS199" s="861">
        <v>0</v>
      </c>
      <c r="JT199" s="861">
        <v>0</v>
      </c>
      <c r="JU199" s="861">
        <v>0</v>
      </c>
      <c r="JV199" s="861">
        <v>0</v>
      </c>
      <c r="JW199" s="861">
        <v>0</v>
      </c>
      <c r="JX199" s="861">
        <v>0</v>
      </c>
      <c r="JY199" s="861">
        <v>0</v>
      </c>
      <c r="JZ199" s="861">
        <v>0</v>
      </c>
      <c r="KA199" s="861">
        <v>0</v>
      </c>
      <c r="KB199" s="861">
        <v>0</v>
      </c>
      <c r="KC199" s="861">
        <v>0</v>
      </c>
      <c r="KD199" s="861">
        <v>0</v>
      </c>
      <c r="KE199" s="861">
        <v>0</v>
      </c>
      <c r="KF199" s="861">
        <v>0</v>
      </c>
      <c r="KG199" s="861">
        <v>0</v>
      </c>
      <c r="KH199" s="861">
        <v>0</v>
      </c>
      <c r="KI199" s="861">
        <v>0</v>
      </c>
      <c r="KJ199" s="861">
        <v>0</v>
      </c>
      <c r="KK199" s="861">
        <v>0</v>
      </c>
      <c r="KL199" s="861">
        <v>0</v>
      </c>
      <c r="KM199" s="861">
        <v>0</v>
      </c>
      <c r="KN199" s="861">
        <v>0</v>
      </c>
      <c r="KO199" s="861">
        <v>0</v>
      </c>
      <c r="KP199" s="861">
        <v>0</v>
      </c>
      <c r="KQ199" s="861">
        <v>0</v>
      </c>
      <c r="KR199" s="861">
        <v>0</v>
      </c>
      <c r="KS199" s="861">
        <v>0</v>
      </c>
      <c r="KT199" s="861">
        <v>0</v>
      </c>
      <c r="KU199" s="861">
        <v>0</v>
      </c>
      <c r="KV199" s="861">
        <v>0</v>
      </c>
      <c r="KW199" s="861">
        <v>0</v>
      </c>
      <c r="KX199" s="861">
        <v>0</v>
      </c>
      <c r="KY199" s="861">
        <v>0</v>
      </c>
      <c r="KZ199" s="861">
        <v>0</v>
      </c>
      <c r="LA199" s="861">
        <v>0</v>
      </c>
      <c r="LB199" s="861">
        <v>0</v>
      </c>
      <c r="LC199" s="861">
        <v>0</v>
      </c>
      <c r="LD199" s="861">
        <v>0</v>
      </c>
      <c r="LE199" s="861">
        <v>0</v>
      </c>
      <c r="LF199" s="861">
        <v>0</v>
      </c>
      <c r="LG199" s="861">
        <v>0</v>
      </c>
      <c r="LH199" s="861">
        <v>0</v>
      </c>
      <c r="LI199" s="861">
        <v>0</v>
      </c>
      <c r="LJ199" s="861">
        <v>0</v>
      </c>
      <c r="LK199" s="861">
        <v>0</v>
      </c>
      <c r="LL199" s="861">
        <v>0</v>
      </c>
      <c r="LM199" s="861">
        <v>0</v>
      </c>
      <c r="LN199" s="861">
        <v>0</v>
      </c>
      <c r="LO199" s="861">
        <v>0</v>
      </c>
      <c r="LP199" s="861">
        <v>0</v>
      </c>
      <c r="LQ199" s="861">
        <v>0</v>
      </c>
      <c r="LR199" s="861">
        <v>0</v>
      </c>
      <c r="LS199" s="861">
        <v>0</v>
      </c>
      <c r="LT199" s="861">
        <v>0</v>
      </c>
      <c r="LU199" s="861">
        <v>0</v>
      </c>
      <c r="LV199" s="861">
        <v>0</v>
      </c>
      <c r="LW199" s="861">
        <v>0</v>
      </c>
      <c r="LX199" s="861">
        <v>0</v>
      </c>
      <c r="LY199" s="861">
        <v>0</v>
      </c>
      <c r="LZ199" s="861">
        <v>0</v>
      </c>
      <c r="MA199" s="861">
        <v>0</v>
      </c>
      <c r="MB199" s="861">
        <v>0</v>
      </c>
      <c r="MC199" s="861">
        <v>0</v>
      </c>
      <c r="MD199" s="861">
        <v>0</v>
      </c>
      <c r="ME199" s="861">
        <v>0</v>
      </c>
      <c r="MF199" s="861">
        <v>0</v>
      </c>
      <c r="MG199" s="861">
        <v>0</v>
      </c>
      <c r="MH199" s="861">
        <v>0</v>
      </c>
      <c r="MI199" s="861">
        <v>0</v>
      </c>
      <c r="MJ199" s="861">
        <v>0</v>
      </c>
      <c r="MK199" s="861">
        <v>0</v>
      </c>
      <c r="ML199" s="861">
        <v>0</v>
      </c>
      <c r="MM199" s="861">
        <v>0</v>
      </c>
      <c r="MN199" s="861">
        <v>0</v>
      </c>
      <c r="MO199" s="861">
        <v>0</v>
      </c>
      <c r="MP199" s="861">
        <v>0</v>
      </c>
      <c r="MQ199" s="861">
        <v>0</v>
      </c>
      <c r="MR199" s="861">
        <v>0</v>
      </c>
      <c r="MS199" s="861">
        <v>0</v>
      </c>
      <c r="MT199" s="861">
        <v>0</v>
      </c>
      <c r="MU199" s="861">
        <v>0</v>
      </c>
      <c r="MV199" s="861">
        <v>0</v>
      </c>
      <c r="MW199" s="861">
        <v>0</v>
      </c>
      <c r="MX199" s="861">
        <v>0</v>
      </c>
      <c r="MY199" s="861">
        <v>0</v>
      </c>
      <c r="MZ199" s="861">
        <v>0</v>
      </c>
      <c r="NA199" s="861">
        <v>0</v>
      </c>
      <c r="NB199" s="861">
        <v>0</v>
      </c>
      <c r="NC199" s="861">
        <v>0</v>
      </c>
      <c r="ND199" s="861">
        <v>0</v>
      </c>
      <c r="NE199" s="861">
        <v>0</v>
      </c>
      <c r="NF199" s="861">
        <v>0</v>
      </c>
      <c r="NG199" s="861">
        <v>0</v>
      </c>
      <c r="NH199" s="861">
        <v>0</v>
      </c>
      <c r="NI199" s="861">
        <v>0</v>
      </c>
      <c r="NJ199" s="861">
        <v>0</v>
      </c>
      <c r="NK199" s="861">
        <v>0</v>
      </c>
      <c r="NL199" s="861">
        <v>0</v>
      </c>
      <c r="NM199" s="861">
        <v>0</v>
      </c>
      <c r="NN199" s="861">
        <v>0</v>
      </c>
      <c r="NO199" s="861">
        <v>0</v>
      </c>
      <c r="NP199" s="861">
        <v>0</v>
      </c>
      <c r="NQ199" s="861">
        <v>0</v>
      </c>
      <c r="NR199" s="861">
        <v>0</v>
      </c>
      <c r="NS199" s="861">
        <v>0</v>
      </c>
      <c r="NT199" s="861">
        <v>0</v>
      </c>
      <c r="NU199" s="861">
        <v>0</v>
      </c>
      <c r="NV199" s="861">
        <v>0</v>
      </c>
      <c r="NW199" s="861">
        <v>0</v>
      </c>
      <c r="NX199" s="861">
        <v>0</v>
      </c>
      <c r="NY199" s="861">
        <v>0</v>
      </c>
      <c r="NZ199" s="861">
        <v>0</v>
      </c>
      <c r="OA199" s="861">
        <v>0</v>
      </c>
      <c r="OB199" s="861">
        <v>0</v>
      </c>
      <c r="OC199" s="861">
        <v>0</v>
      </c>
      <c r="OD199" s="861">
        <v>0</v>
      </c>
      <c r="OE199" s="861">
        <v>0</v>
      </c>
      <c r="OF199" s="861">
        <v>0</v>
      </c>
      <c r="OG199" s="861">
        <v>0</v>
      </c>
      <c r="OH199" s="861">
        <v>0</v>
      </c>
      <c r="OI199" s="861">
        <v>0</v>
      </c>
      <c r="OJ199" s="861">
        <v>0</v>
      </c>
      <c r="OK199" s="861">
        <v>0</v>
      </c>
      <c r="OL199" s="861">
        <v>0</v>
      </c>
      <c r="OM199" s="861">
        <v>0</v>
      </c>
      <c r="ON199" s="861">
        <v>0</v>
      </c>
      <c r="OO199" s="861">
        <v>0</v>
      </c>
      <c r="OP199" s="861">
        <v>0</v>
      </c>
      <c r="OQ199" s="861">
        <v>0</v>
      </c>
      <c r="OR199" s="861">
        <v>0</v>
      </c>
      <c r="OS199" s="861">
        <v>0</v>
      </c>
      <c r="OT199" s="861">
        <v>0</v>
      </c>
      <c r="OU199" s="861">
        <v>0</v>
      </c>
      <c r="OV199" s="861">
        <v>0</v>
      </c>
      <c r="OW199" s="861">
        <v>0</v>
      </c>
      <c r="OX199" s="861">
        <v>0</v>
      </c>
      <c r="OY199" s="861">
        <v>0</v>
      </c>
      <c r="OZ199" s="861">
        <v>0</v>
      </c>
      <c r="PA199" s="861">
        <v>0</v>
      </c>
      <c r="PB199" s="861">
        <v>0</v>
      </c>
      <c r="PC199" s="861">
        <v>0</v>
      </c>
      <c r="PD199" s="861">
        <v>0</v>
      </c>
      <c r="PE199" s="861">
        <v>0</v>
      </c>
      <c r="PF199" s="861">
        <v>0</v>
      </c>
      <c r="PG199" s="861">
        <v>0</v>
      </c>
      <c r="PH199" s="861">
        <v>0</v>
      </c>
      <c r="PI199" s="861">
        <v>0</v>
      </c>
      <c r="PJ199" s="861">
        <v>0</v>
      </c>
      <c r="PK199" s="861">
        <v>0</v>
      </c>
      <c r="PL199" s="861">
        <v>0</v>
      </c>
      <c r="PM199" s="861">
        <v>0</v>
      </c>
      <c r="PN199" s="861">
        <v>0</v>
      </c>
      <c r="PO199" s="861">
        <v>0</v>
      </c>
      <c r="PP199" s="861">
        <v>0</v>
      </c>
      <c r="PQ199" s="861">
        <v>0</v>
      </c>
      <c r="PR199" s="861">
        <v>0</v>
      </c>
      <c r="PS199" s="861">
        <v>0</v>
      </c>
      <c r="PT199" s="861">
        <v>0</v>
      </c>
      <c r="PU199" s="861">
        <v>0</v>
      </c>
      <c r="PV199" s="861">
        <v>0</v>
      </c>
      <c r="PW199" s="861">
        <v>0</v>
      </c>
      <c r="PX199" s="861">
        <v>0</v>
      </c>
      <c r="PY199" s="861">
        <v>0</v>
      </c>
      <c r="PZ199" s="861">
        <v>0</v>
      </c>
      <c r="QA199" s="861">
        <v>0</v>
      </c>
      <c r="QB199" s="861">
        <v>0</v>
      </c>
      <c r="QC199" s="861">
        <v>0</v>
      </c>
      <c r="QD199" s="861">
        <v>0</v>
      </c>
      <c r="QE199" s="861">
        <v>0</v>
      </c>
      <c r="QF199" s="861">
        <v>0</v>
      </c>
      <c r="QG199" s="861">
        <v>0</v>
      </c>
      <c r="QH199" s="861">
        <v>0</v>
      </c>
      <c r="QI199" s="861">
        <v>0</v>
      </c>
      <c r="QJ199" s="861">
        <v>0</v>
      </c>
      <c r="QK199" s="861">
        <v>0</v>
      </c>
      <c r="QL199" s="861">
        <v>0</v>
      </c>
      <c r="QM199" s="861">
        <v>0</v>
      </c>
      <c r="QN199" s="861">
        <v>0</v>
      </c>
      <c r="QO199" s="861">
        <v>0</v>
      </c>
      <c r="QP199" s="861">
        <v>0</v>
      </c>
      <c r="QQ199" s="861">
        <v>0</v>
      </c>
      <c r="QR199" s="861">
        <v>0</v>
      </c>
      <c r="QS199" s="861">
        <v>0</v>
      </c>
      <c r="QT199" s="861">
        <v>0</v>
      </c>
      <c r="QU199" s="861">
        <v>0</v>
      </c>
      <c r="QV199" s="861">
        <v>0</v>
      </c>
      <c r="QW199" s="861">
        <v>0</v>
      </c>
      <c r="QX199" s="861">
        <v>0</v>
      </c>
      <c r="QY199" s="861">
        <v>0</v>
      </c>
      <c r="QZ199" s="861">
        <v>0</v>
      </c>
      <c r="RA199" s="861">
        <v>0</v>
      </c>
      <c r="RB199" s="861">
        <v>0</v>
      </c>
      <c r="RC199" s="861">
        <v>0</v>
      </c>
      <c r="RD199" s="861">
        <v>0</v>
      </c>
      <c r="RE199" s="861">
        <v>0</v>
      </c>
      <c r="RF199" s="861">
        <v>0</v>
      </c>
      <c r="RG199" s="861">
        <v>0</v>
      </c>
      <c r="RH199" s="861">
        <v>0</v>
      </c>
      <c r="RI199" s="861">
        <v>0</v>
      </c>
      <c r="RJ199" s="861">
        <v>0</v>
      </c>
      <c r="RK199" s="861">
        <v>0</v>
      </c>
      <c r="RL199" s="861">
        <v>0</v>
      </c>
      <c r="RM199" s="861">
        <v>0</v>
      </c>
      <c r="RN199" s="861">
        <v>0</v>
      </c>
      <c r="RO199" s="861">
        <v>0</v>
      </c>
      <c r="RP199" s="861">
        <v>0</v>
      </c>
      <c r="RQ199" s="861">
        <v>0</v>
      </c>
      <c r="RR199" s="861">
        <v>0</v>
      </c>
      <c r="RS199" s="861">
        <v>0</v>
      </c>
      <c r="RT199" s="861">
        <v>0</v>
      </c>
      <c r="RU199" s="861">
        <v>0</v>
      </c>
      <c r="RV199" s="861">
        <v>0</v>
      </c>
      <c r="RW199" s="861">
        <v>0</v>
      </c>
      <c r="RX199" s="861">
        <v>0</v>
      </c>
      <c r="RY199" s="861">
        <v>0</v>
      </c>
      <c r="RZ199" s="861">
        <v>0</v>
      </c>
      <c r="SA199" s="861">
        <v>0</v>
      </c>
      <c r="SB199" s="861">
        <v>0</v>
      </c>
      <c r="SC199" s="861">
        <v>0</v>
      </c>
      <c r="SD199" s="861">
        <v>0</v>
      </c>
      <c r="SE199" s="861">
        <v>0</v>
      </c>
      <c r="SF199" s="861">
        <v>0</v>
      </c>
      <c r="SG199" s="861">
        <v>0</v>
      </c>
      <c r="SH199" s="861">
        <v>0</v>
      </c>
      <c r="SI199" s="861">
        <v>0</v>
      </c>
      <c r="SJ199" s="460">
        <f t="shared" si="65"/>
        <v>0</v>
      </c>
      <c r="SK199" s="441"/>
      <c r="SL199" s="429"/>
      <c r="SM199" s="429"/>
      <c r="SN199" s="429"/>
    </row>
    <row r="200" spans="1:508" hidden="1" outlineLevel="3" x14ac:dyDescent="0.3">
      <c r="A200" s="429"/>
      <c r="B200" s="438"/>
      <c r="C200" s="647">
        <f t="shared" si="66"/>
        <v>4</v>
      </c>
      <c r="D200" s="460"/>
      <c r="E200" s="518"/>
      <c r="F200" s="518"/>
      <c r="G200" s="460"/>
      <c r="H200" s="873"/>
      <c r="I200" s="873" t="s">
        <v>697</v>
      </c>
      <c r="J200" s="874">
        <f t="shared" si="67"/>
        <v>73</v>
      </c>
      <c r="K200" s="861">
        <v>0</v>
      </c>
      <c r="L200" s="861">
        <v>0</v>
      </c>
      <c r="M200" s="861">
        <v>0</v>
      </c>
      <c r="N200" s="861">
        <v>0</v>
      </c>
      <c r="O200" s="861">
        <v>0</v>
      </c>
      <c r="P200" s="861">
        <v>0</v>
      </c>
      <c r="Q200" s="861">
        <v>0</v>
      </c>
      <c r="R200" s="861">
        <v>0</v>
      </c>
      <c r="S200" s="861">
        <v>0</v>
      </c>
      <c r="T200" s="861">
        <v>0</v>
      </c>
      <c r="U200" s="861">
        <v>0</v>
      </c>
      <c r="V200" s="861">
        <v>0</v>
      </c>
      <c r="W200" s="861">
        <v>0</v>
      </c>
      <c r="X200" s="861">
        <v>0</v>
      </c>
      <c r="Y200" s="861">
        <v>0</v>
      </c>
      <c r="Z200" s="861">
        <v>0</v>
      </c>
      <c r="AA200" s="861">
        <v>0</v>
      </c>
      <c r="AB200" s="861">
        <v>0</v>
      </c>
      <c r="AC200" s="861">
        <v>0</v>
      </c>
      <c r="AD200" s="861">
        <v>0</v>
      </c>
      <c r="AE200" s="861">
        <v>0</v>
      </c>
      <c r="AF200" s="861">
        <v>0</v>
      </c>
      <c r="AG200" s="861">
        <v>0</v>
      </c>
      <c r="AH200" s="861">
        <v>0</v>
      </c>
      <c r="AI200" s="861">
        <v>0</v>
      </c>
      <c r="AJ200" s="861">
        <v>0</v>
      </c>
      <c r="AK200" s="861">
        <v>0</v>
      </c>
      <c r="AL200" s="861">
        <v>0</v>
      </c>
      <c r="AM200" s="861">
        <v>0</v>
      </c>
      <c r="AN200" s="861">
        <v>0</v>
      </c>
      <c r="AO200" s="861">
        <v>0</v>
      </c>
      <c r="AP200" s="861">
        <v>0</v>
      </c>
      <c r="AQ200" s="861">
        <v>0</v>
      </c>
      <c r="AR200" s="861">
        <v>0</v>
      </c>
      <c r="AS200" s="861">
        <v>0</v>
      </c>
      <c r="AT200" s="861">
        <v>0</v>
      </c>
      <c r="AU200" s="861">
        <v>0</v>
      </c>
      <c r="AV200" s="861">
        <v>0</v>
      </c>
      <c r="AW200" s="861">
        <v>0</v>
      </c>
      <c r="AX200" s="861">
        <v>0</v>
      </c>
      <c r="AY200" s="861">
        <v>0</v>
      </c>
      <c r="AZ200" s="861">
        <v>0</v>
      </c>
      <c r="BA200" s="861">
        <v>0</v>
      </c>
      <c r="BB200" s="861">
        <v>0</v>
      </c>
      <c r="BC200" s="861">
        <v>0</v>
      </c>
      <c r="BD200" s="861">
        <v>0</v>
      </c>
      <c r="BE200" s="861">
        <v>0</v>
      </c>
      <c r="BF200" s="861">
        <v>0</v>
      </c>
      <c r="BG200" s="861">
        <v>0</v>
      </c>
      <c r="BH200" s="861">
        <v>0</v>
      </c>
      <c r="BI200" s="861">
        <v>0</v>
      </c>
      <c r="BJ200" s="861">
        <v>0</v>
      </c>
      <c r="BK200" s="861">
        <v>0</v>
      </c>
      <c r="BL200" s="861">
        <v>0</v>
      </c>
      <c r="BM200" s="861">
        <v>0</v>
      </c>
      <c r="BN200" s="861">
        <v>0</v>
      </c>
      <c r="BO200" s="861">
        <v>0</v>
      </c>
      <c r="BP200" s="861">
        <v>0</v>
      </c>
      <c r="BQ200" s="861">
        <v>0</v>
      </c>
      <c r="BR200" s="861">
        <v>0</v>
      </c>
      <c r="BS200" s="861">
        <v>0</v>
      </c>
      <c r="BT200" s="861">
        <v>0</v>
      </c>
      <c r="BU200" s="861">
        <v>0</v>
      </c>
      <c r="BV200" s="861">
        <v>0</v>
      </c>
      <c r="BW200" s="861">
        <v>0</v>
      </c>
      <c r="BX200" s="861">
        <v>0</v>
      </c>
      <c r="BY200" s="861">
        <v>0</v>
      </c>
      <c r="BZ200" s="861">
        <v>0</v>
      </c>
      <c r="CA200" s="861">
        <v>0</v>
      </c>
      <c r="CB200" s="861">
        <v>0</v>
      </c>
      <c r="CC200" s="861">
        <v>0</v>
      </c>
      <c r="CD200" s="861">
        <v>0</v>
      </c>
      <c r="CE200" s="861">
        <v>0</v>
      </c>
      <c r="CF200" s="861">
        <v>0</v>
      </c>
      <c r="CG200" s="861">
        <v>0</v>
      </c>
      <c r="CH200" s="861">
        <v>0</v>
      </c>
      <c r="CI200" s="861">
        <v>0</v>
      </c>
      <c r="CJ200" s="861">
        <v>0</v>
      </c>
      <c r="CK200" s="861">
        <v>0</v>
      </c>
      <c r="CL200" s="861">
        <v>0</v>
      </c>
      <c r="CM200" s="861">
        <v>0</v>
      </c>
      <c r="CN200" s="861">
        <v>0</v>
      </c>
      <c r="CO200" s="861">
        <v>0</v>
      </c>
      <c r="CP200" s="861">
        <v>0</v>
      </c>
      <c r="CQ200" s="861">
        <v>0</v>
      </c>
      <c r="CR200" s="861">
        <v>0</v>
      </c>
      <c r="CS200" s="861">
        <v>0</v>
      </c>
      <c r="CT200" s="861">
        <v>0</v>
      </c>
      <c r="CU200" s="861">
        <v>0</v>
      </c>
      <c r="CV200" s="861">
        <v>0</v>
      </c>
      <c r="CW200" s="861">
        <v>0</v>
      </c>
      <c r="CX200" s="861">
        <v>0</v>
      </c>
      <c r="CY200" s="861">
        <v>0</v>
      </c>
      <c r="CZ200" s="861">
        <v>0</v>
      </c>
      <c r="DA200" s="861">
        <v>0</v>
      </c>
      <c r="DB200" s="861">
        <v>0</v>
      </c>
      <c r="DC200" s="861">
        <v>0</v>
      </c>
      <c r="DD200" s="861">
        <v>0</v>
      </c>
      <c r="DE200" s="861">
        <v>0</v>
      </c>
      <c r="DF200" s="861">
        <v>0</v>
      </c>
      <c r="DG200" s="861">
        <v>0</v>
      </c>
      <c r="DH200" s="861">
        <v>0</v>
      </c>
      <c r="DI200" s="861">
        <v>0</v>
      </c>
      <c r="DJ200" s="861">
        <v>0</v>
      </c>
      <c r="DK200" s="861">
        <v>0</v>
      </c>
      <c r="DL200" s="861">
        <v>0</v>
      </c>
      <c r="DM200" s="861">
        <v>0</v>
      </c>
      <c r="DN200" s="861">
        <v>0</v>
      </c>
      <c r="DO200" s="861">
        <v>0</v>
      </c>
      <c r="DP200" s="861">
        <v>0</v>
      </c>
      <c r="DQ200" s="861">
        <v>0</v>
      </c>
      <c r="DR200" s="861">
        <v>0</v>
      </c>
      <c r="DS200" s="861">
        <v>0</v>
      </c>
      <c r="DT200" s="861">
        <v>0</v>
      </c>
      <c r="DU200" s="861">
        <v>0</v>
      </c>
      <c r="DV200" s="861">
        <v>0</v>
      </c>
      <c r="DW200" s="861">
        <v>0</v>
      </c>
      <c r="DX200" s="861">
        <v>0</v>
      </c>
      <c r="DY200" s="861">
        <v>0</v>
      </c>
      <c r="DZ200" s="861">
        <v>0</v>
      </c>
      <c r="EA200" s="861">
        <v>0</v>
      </c>
      <c r="EB200" s="861">
        <v>0</v>
      </c>
      <c r="EC200" s="861">
        <v>0</v>
      </c>
      <c r="ED200" s="861">
        <v>0</v>
      </c>
      <c r="EE200" s="861">
        <v>0</v>
      </c>
      <c r="EF200" s="861">
        <v>0</v>
      </c>
      <c r="EG200" s="861">
        <v>0</v>
      </c>
      <c r="EH200" s="861">
        <v>0</v>
      </c>
      <c r="EI200" s="861">
        <v>0</v>
      </c>
      <c r="EJ200" s="861">
        <v>0</v>
      </c>
      <c r="EK200" s="861">
        <v>0</v>
      </c>
      <c r="EL200" s="861">
        <v>0</v>
      </c>
      <c r="EM200" s="861">
        <v>0</v>
      </c>
      <c r="EN200" s="861">
        <v>0</v>
      </c>
      <c r="EO200" s="861">
        <v>0</v>
      </c>
      <c r="EP200" s="861">
        <v>0</v>
      </c>
      <c r="EQ200" s="861">
        <v>0</v>
      </c>
      <c r="ER200" s="861">
        <v>0</v>
      </c>
      <c r="ES200" s="861">
        <v>0</v>
      </c>
      <c r="ET200" s="861">
        <v>0</v>
      </c>
      <c r="EU200" s="861">
        <v>0</v>
      </c>
      <c r="EV200" s="861">
        <v>0</v>
      </c>
      <c r="EW200" s="861">
        <v>0</v>
      </c>
      <c r="EX200" s="861">
        <v>0</v>
      </c>
      <c r="EY200" s="861">
        <v>0</v>
      </c>
      <c r="EZ200" s="861">
        <v>0</v>
      </c>
      <c r="FA200" s="861">
        <v>0</v>
      </c>
      <c r="FB200" s="861">
        <v>0</v>
      </c>
      <c r="FC200" s="861">
        <v>0</v>
      </c>
      <c r="FD200" s="861">
        <v>0</v>
      </c>
      <c r="FE200" s="861">
        <v>0</v>
      </c>
      <c r="FF200" s="861">
        <v>0</v>
      </c>
      <c r="FG200" s="861">
        <v>0</v>
      </c>
      <c r="FH200" s="861">
        <v>0</v>
      </c>
      <c r="FI200" s="861">
        <v>0</v>
      </c>
      <c r="FJ200" s="861">
        <v>0</v>
      </c>
      <c r="FK200" s="861">
        <v>0</v>
      </c>
      <c r="FL200" s="861">
        <v>0</v>
      </c>
      <c r="FM200" s="861">
        <v>0</v>
      </c>
      <c r="FN200" s="861">
        <v>0</v>
      </c>
      <c r="FO200" s="861">
        <v>0</v>
      </c>
      <c r="FP200" s="861">
        <v>0</v>
      </c>
      <c r="FQ200" s="861">
        <v>0</v>
      </c>
      <c r="FR200" s="861">
        <v>0</v>
      </c>
      <c r="FS200" s="861">
        <v>0</v>
      </c>
      <c r="FT200" s="861">
        <v>0</v>
      </c>
      <c r="FU200" s="861">
        <v>0</v>
      </c>
      <c r="FV200" s="861">
        <v>0</v>
      </c>
      <c r="FW200" s="861">
        <v>0</v>
      </c>
      <c r="FX200" s="861">
        <v>0</v>
      </c>
      <c r="FY200" s="861">
        <v>0</v>
      </c>
      <c r="FZ200" s="861">
        <v>0</v>
      </c>
      <c r="GA200" s="861">
        <v>0</v>
      </c>
      <c r="GB200" s="861">
        <v>0</v>
      </c>
      <c r="GC200" s="861">
        <v>0</v>
      </c>
      <c r="GD200" s="861">
        <v>0</v>
      </c>
      <c r="GE200" s="861">
        <v>0</v>
      </c>
      <c r="GF200" s="861">
        <v>0</v>
      </c>
      <c r="GG200" s="861">
        <v>0</v>
      </c>
      <c r="GH200" s="861">
        <v>0</v>
      </c>
      <c r="GI200" s="861">
        <v>0</v>
      </c>
      <c r="GJ200" s="861">
        <v>0</v>
      </c>
      <c r="GK200" s="861">
        <v>0</v>
      </c>
      <c r="GL200" s="861">
        <v>0</v>
      </c>
      <c r="GM200" s="861">
        <v>0</v>
      </c>
      <c r="GN200" s="861">
        <v>0</v>
      </c>
      <c r="GO200" s="861">
        <v>0</v>
      </c>
      <c r="GP200" s="861">
        <v>0</v>
      </c>
      <c r="GQ200" s="861">
        <v>0</v>
      </c>
      <c r="GR200" s="861">
        <v>0</v>
      </c>
      <c r="GS200" s="861">
        <v>0</v>
      </c>
      <c r="GT200" s="861">
        <v>0</v>
      </c>
      <c r="GU200" s="861">
        <v>0</v>
      </c>
      <c r="GV200" s="861">
        <v>0</v>
      </c>
      <c r="GW200" s="861">
        <v>0</v>
      </c>
      <c r="GX200" s="861">
        <v>0</v>
      </c>
      <c r="GY200" s="861">
        <v>0</v>
      </c>
      <c r="GZ200" s="861">
        <v>0</v>
      </c>
      <c r="HA200" s="861">
        <v>0</v>
      </c>
      <c r="HB200" s="861">
        <v>0</v>
      </c>
      <c r="HC200" s="861">
        <v>0</v>
      </c>
      <c r="HD200" s="861">
        <v>0</v>
      </c>
      <c r="HE200" s="861">
        <v>0</v>
      </c>
      <c r="HF200" s="861">
        <v>0</v>
      </c>
      <c r="HG200" s="861">
        <v>0</v>
      </c>
      <c r="HH200" s="861">
        <v>0</v>
      </c>
      <c r="HI200" s="861">
        <v>0</v>
      </c>
      <c r="HJ200" s="861">
        <v>0</v>
      </c>
      <c r="HK200" s="861">
        <v>0</v>
      </c>
      <c r="HL200" s="861">
        <v>0</v>
      </c>
      <c r="HM200" s="861">
        <v>0</v>
      </c>
      <c r="HN200" s="861">
        <v>0</v>
      </c>
      <c r="HO200" s="861">
        <v>0</v>
      </c>
      <c r="HP200" s="861">
        <v>0</v>
      </c>
      <c r="HQ200" s="861">
        <v>0</v>
      </c>
      <c r="HR200" s="861">
        <v>0</v>
      </c>
      <c r="HS200" s="861">
        <v>0</v>
      </c>
      <c r="HT200" s="861">
        <v>0</v>
      </c>
      <c r="HU200" s="861">
        <v>0</v>
      </c>
      <c r="HV200" s="861">
        <v>0</v>
      </c>
      <c r="HW200" s="861">
        <v>0</v>
      </c>
      <c r="HX200" s="861">
        <v>0</v>
      </c>
      <c r="HY200" s="861">
        <v>0</v>
      </c>
      <c r="HZ200" s="861">
        <v>0</v>
      </c>
      <c r="IA200" s="861">
        <v>0</v>
      </c>
      <c r="IB200" s="861">
        <v>0</v>
      </c>
      <c r="IC200" s="861">
        <v>0</v>
      </c>
      <c r="ID200" s="861">
        <v>0</v>
      </c>
      <c r="IE200" s="861">
        <v>0</v>
      </c>
      <c r="IF200" s="861">
        <v>0</v>
      </c>
      <c r="IG200" s="861">
        <v>0</v>
      </c>
      <c r="IH200" s="861">
        <v>0</v>
      </c>
      <c r="II200" s="861">
        <v>0</v>
      </c>
      <c r="IJ200" s="861">
        <v>0</v>
      </c>
      <c r="IK200" s="861">
        <v>0</v>
      </c>
      <c r="IL200" s="861">
        <v>0</v>
      </c>
      <c r="IM200" s="861">
        <v>0</v>
      </c>
      <c r="IN200" s="861">
        <v>0</v>
      </c>
      <c r="IO200" s="861">
        <v>0</v>
      </c>
      <c r="IP200" s="861">
        <v>0</v>
      </c>
      <c r="IQ200" s="861">
        <v>0</v>
      </c>
      <c r="IR200" s="861">
        <v>0</v>
      </c>
      <c r="IS200" s="861">
        <v>0</v>
      </c>
      <c r="IT200" s="861">
        <v>0</v>
      </c>
      <c r="IU200" s="861">
        <v>0</v>
      </c>
      <c r="IV200" s="861">
        <v>0</v>
      </c>
      <c r="IW200" s="861">
        <v>0</v>
      </c>
      <c r="IX200" s="861">
        <v>0</v>
      </c>
      <c r="IY200" s="861">
        <v>0</v>
      </c>
      <c r="IZ200" s="861">
        <v>0</v>
      </c>
      <c r="JA200" s="861">
        <v>0</v>
      </c>
      <c r="JB200" s="861">
        <v>0</v>
      </c>
      <c r="JC200" s="861">
        <v>0</v>
      </c>
      <c r="JD200" s="861">
        <v>0</v>
      </c>
      <c r="JE200" s="861">
        <v>0</v>
      </c>
      <c r="JF200" s="861">
        <v>0</v>
      </c>
      <c r="JG200" s="861">
        <v>0</v>
      </c>
      <c r="JH200" s="861">
        <v>0</v>
      </c>
      <c r="JI200" s="861">
        <v>0</v>
      </c>
      <c r="JJ200" s="861">
        <v>0</v>
      </c>
      <c r="JK200" s="861">
        <v>0</v>
      </c>
      <c r="JL200" s="861">
        <v>0</v>
      </c>
      <c r="JM200" s="861">
        <v>0</v>
      </c>
      <c r="JN200" s="861">
        <v>0</v>
      </c>
      <c r="JO200" s="861">
        <v>0</v>
      </c>
      <c r="JP200" s="861">
        <v>0</v>
      </c>
      <c r="JQ200" s="861">
        <v>0</v>
      </c>
      <c r="JR200" s="861">
        <v>0</v>
      </c>
      <c r="JS200" s="861">
        <v>0</v>
      </c>
      <c r="JT200" s="861">
        <v>0</v>
      </c>
      <c r="JU200" s="861">
        <v>0</v>
      </c>
      <c r="JV200" s="861">
        <v>0</v>
      </c>
      <c r="JW200" s="861">
        <v>0</v>
      </c>
      <c r="JX200" s="861">
        <v>0</v>
      </c>
      <c r="JY200" s="861">
        <v>0</v>
      </c>
      <c r="JZ200" s="861">
        <v>0</v>
      </c>
      <c r="KA200" s="861">
        <v>0</v>
      </c>
      <c r="KB200" s="861">
        <v>0</v>
      </c>
      <c r="KC200" s="861">
        <v>0</v>
      </c>
      <c r="KD200" s="861">
        <v>0</v>
      </c>
      <c r="KE200" s="861">
        <v>0</v>
      </c>
      <c r="KF200" s="861">
        <v>0</v>
      </c>
      <c r="KG200" s="861">
        <v>0</v>
      </c>
      <c r="KH200" s="861">
        <v>0</v>
      </c>
      <c r="KI200" s="861">
        <v>0</v>
      </c>
      <c r="KJ200" s="861">
        <v>0</v>
      </c>
      <c r="KK200" s="861">
        <v>0</v>
      </c>
      <c r="KL200" s="861">
        <v>0</v>
      </c>
      <c r="KM200" s="861">
        <v>0</v>
      </c>
      <c r="KN200" s="861">
        <v>0</v>
      </c>
      <c r="KO200" s="861">
        <v>0</v>
      </c>
      <c r="KP200" s="861">
        <v>0</v>
      </c>
      <c r="KQ200" s="861">
        <v>0</v>
      </c>
      <c r="KR200" s="861">
        <v>0</v>
      </c>
      <c r="KS200" s="861">
        <v>0</v>
      </c>
      <c r="KT200" s="861">
        <v>0</v>
      </c>
      <c r="KU200" s="861">
        <v>0</v>
      </c>
      <c r="KV200" s="861">
        <v>0</v>
      </c>
      <c r="KW200" s="861">
        <v>0</v>
      </c>
      <c r="KX200" s="861">
        <v>0</v>
      </c>
      <c r="KY200" s="861">
        <v>0</v>
      </c>
      <c r="KZ200" s="861">
        <v>0</v>
      </c>
      <c r="LA200" s="861">
        <v>0</v>
      </c>
      <c r="LB200" s="861">
        <v>0</v>
      </c>
      <c r="LC200" s="861">
        <v>0</v>
      </c>
      <c r="LD200" s="861">
        <v>0</v>
      </c>
      <c r="LE200" s="861">
        <v>0</v>
      </c>
      <c r="LF200" s="861">
        <v>0</v>
      </c>
      <c r="LG200" s="861">
        <v>0</v>
      </c>
      <c r="LH200" s="861">
        <v>0</v>
      </c>
      <c r="LI200" s="861">
        <v>0</v>
      </c>
      <c r="LJ200" s="861">
        <v>0</v>
      </c>
      <c r="LK200" s="861">
        <v>0</v>
      </c>
      <c r="LL200" s="861">
        <v>0</v>
      </c>
      <c r="LM200" s="861">
        <v>0</v>
      </c>
      <c r="LN200" s="861">
        <v>0</v>
      </c>
      <c r="LO200" s="861">
        <v>0</v>
      </c>
      <c r="LP200" s="861">
        <v>0</v>
      </c>
      <c r="LQ200" s="861">
        <v>0</v>
      </c>
      <c r="LR200" s="861">
        <v>0</v>
      </c>
      <c r="LS200" s="861">
        <v>0</v>
      </c>
      <c r="LT200" s="861">
        <v>0</v>
      </c>
      <c r="LU200" s="861">
        <v>0</v>
      </c>
      <c r="LV200" s="861">
        <v>0</v>
      </c>
      <c r="LW200" s="861">
        <v>0</v>
      </c>
      <c r="LX200" s="861">
        <v>0</v>
      </c>
      <c r="LY200" s="861">
        <v>0</v>
      </c>
      <c r="LZ200" s="861">
        <v>0</v>
      </c>
      <c r="MA200" s="861">
        <v>0</v>
      </c>
      <c r="MB200" s="861">
        <v>0</v>
      </c>
      <c r="MC200" s="861">
        <v>0</v>
      </c>
      <c r="MD200" s="861">
        <v>0</v>
      </c>
      <c r="ME200" s="861">
        <v>0</v>
      </c>
      <c r="MF200" s="861">
        <v>0</v>
      </c>
      <c r="MG200" s="861">
        <v>0</v>
      </c>
      <c r="MH200" s="861">
        <v>0</v>
      </c>
      <c r="MI200" s="861">
        <v>0</v>
      </c>
      <c r="MJ200" s="861">
        <v>0</v>
      </c>
      <c r="MK200" s="861">
        <v>0</v>
      </c>
      <c r="ML200" s="861">
        <v>0</v>
      </c>
      <c r="MM200" s="861">
        <v>0</v>
      </c>
      <c r="MN200" s="861">
        <v>0</v>
      </c>
      <c r="MO200" s="861">
        <v>0</v>
      </c>
      <c r="MP200" s="861">
        <v>0</v>
      </c>
      <c r="MQ200" s="861">
        <v>0</v>
      </c>
      <c r="MR200" s="861">
        <v>0</v>
      </c>
      <c r="MS200" s="861">
        <v>0</v>
      </c>
      <c r="MT200" s="861">
        <v>0</v>
      </c>
      <c r="MU200" s="861">
        <v>0</v>
      </c>
      <c r="MV200" s="861">
        <v>0</v>
      </c>
      <c r="MW200" s="861">
        <v>0</v>
      </c>
      <c r="MX200" s="861">
        <v>0</v>
      </c>
      <c r="MY200" s="861">
        <v>0</v>
      </c>
      <c r="MZ200" s="861">
        <v>0</v>
      </c>
      <c r="NA200" s="861">
        <v>0</v>
      </c>
      <c r="NB200" s="861">
        <v>0</v>
      </c>
      <c r="NC200" s="861">
        <v>0</v>
      </c>
      <c r="ND200" s="861">
        <v>0</v>
      </c>
      <c r="NE200" s="861">
        <v>0</v>
      </c>
      <c r="NF200" s="861">
        <v>0</v>
      </c>
      <c r="NG200" s="861">
        <v>0</v>
      </c>
      <c r="NH200" s="861">
        <v>0</v>
      </c>
      <c r="NI200" s="861">
        <v>0</v>
      </c>
      <c r="NJ200" s="861">
        <v>0</v>
      </c>
      <c r="NK200" s="861">
        <v>0</v>
      </c>
      <c r="NL200" s="861">
        <v>0</v>
      </c>
      <c r="NM200" s="861">
        <v>0</v>
      </c>
      <c r="NN200" s="861">
        <v>0</v>
      </c>
      <c r="NO200" s="861">
        <v>0</v>
      </c>
      <c r="NP200" s="861">
        <v>0</v>
      </c>
      <c r="NQ200" s="861">
        <v>0</v>
      </c>
      <c r="NR200" s="861">
        <v>0</v>
      </c>
      <c r="NS200" s="861">
        <v>0</v>
      </c>
      <c r="NT200" s="861">
        <v>0</v>
      </c>
      <c r="NU200" s="861">
        <v>0</v>
      </c>
      <c r="NV200" s="861">
        <v>0</v>
      </c>
      <c r="NW200" s="861">
        <v>0</v>
      </c>
      <c r="NX200" s="861">
        <v>0</v>
      </c>
      <c r="NY200" s="861">
        <v>0</v>
      </c>
      <c r="NZ200" s="861">
        <v>0</v>
      </c>
      <c r="OA200" s="861">
        <v>0</v>
      </c>
      <c r="OB200" s="861">
        <v>0</v>
      </c>
      <c r="OC200" s="861">
        <v>0</v>
      </c>
      <c r="OD200" s="861">
        <v>0</v>
      </c>
      <c r="OE200" s="861">
        <v>0</v>
      </c>
      <c r="OF200" s="861">
        <v>0</v>
      </c>
      <c r="OG200" s="861">
        <v>0</v>
      </c>
      <c r="OH200" s="861">
        <v>0</v>
      </c>
      <c r="OI200" s="861">
        <v>0</v>
      </c>
      <c r="OJ200" s="861">
        <v>0</v>
      </c>
      <c r="OK200" s="861">
        <v>0</v>
      </c>
      <c r="OL200" s="861">
        <v>0</v>
      </c>
      <c r="OM200" s="861">
        <v>0</v>
      </c>
      <c r="ON200" s="861">
        <v>0</v>
      </c>
      <c r="OO200" s="861">
        <v>0</v>
      </c>
      <c r="OP200" s="861">
        <v>0</v>
      </c>
      <c r="OQ200" s="861">
        <v>0</v>
      </c>
      <c r="OR200" s="861">
        <v>0</v>
      </c>
      <c r="OS200" s="861">
        <v>0</v>
      </c>
      <c r="OT200" s="861">
        <v>0</v>
      </c>
      <c r="OU200" s="861">
        <v>0</v>
      </c>
      <c r="OV200" s="861">
        <v>0</v>
      </c>
      <c r="OW200" s="861">
        <v>0</v>
      </c>
      <c r="OX200" s="861">
        <v>0</v>
      </c>
      <c r="OY200" s="861">
        <v>0</v>
      </c>
      <c r="OZ200" s="861">
        <v>0</v>
      </c>
      <c r="PA200" s="861">
        <v>0</v>
      </c>
      <c r="PB200" s="861">
        <v>0</v>
      </c>
      <c r="PC200" s="861">
        <v>0</v>
      </c>
      <c r="PD200" s="861">
        <v>0</v>
      </c>
      <c r="PE200" s="861">
        <v>0</v>
      </c>
      <c r="PF200" s="861">
        <v>0</v>
      </c>
      <c r="PG200" s="861">
        <v>0</v>
      </c>
      <c r="PH200" s="861">
        <v>0</v>
      </c>
      <c r="PI200" s="861">
        <v>0</v>
      </c>
      <c r="PJ200" s="861">
        <v>0</v>
      </c>
      <c r="PK200" s="861">
        <v>0</v>
      </c>
      <c r="PL200" s="861">
        <v>0</v>
      </c>
      <c r="PM200" s="861">
        <v>0</v>
      </c>
      <c r="PN200" s="861">
        <v>0</v>
      </c>
      <c r="PO200" s="861">
        <v>0</v>
      </c>
      <c r="PP200" s="861">
        <v>0</v>
      </c>
      <c r="PQ200" s="861">
        <v>0</v>
      </c>
      <c r="PR200" s="861">
        <v>0</v>
      </c>
      <c r="PS200" s="861">
        <v>0</v>
      </c>
      <c r="PT200" s="861">
        <v>0</v>
      </c>
      <c r="PU200" s="861">
        <v>0</v>
      </c>
      <c r="PV200" s="861">
        <v>0</v>
      </c>
      <c r="PW200" s="861">
        <v>0</v>
      </c>
      <c r="PX200" s="861">
        <v>0</v>
      </c>
      <c r="PY200" s="861">
        <v>0</v>
      </c>
      <c r="PZ200" s="861">
        <v>0</v>
      </c>
      <c r="QA200" s="861">
        <v>0</v>
      </c>
      <c r="QB200" s="861">
        <v>0</v>
      </c>
      <c r="QC200" s="861">
        <v>0</v>
      </c>
      <c r="QD200" s="861">
        <v>0</v>
      </c>
      <c r="QE200" s="861">
        <v>0</v>
      </c>
      <c r="QF200" s="861">
        <v>0</v>
      </c>
      <c r="QG200" s="861">
        <v>0</v>
      </c>
      <c r="QH200" s="861">
        <v>0</v>
      </c>
      <c r="QI200" s="861">
        <v>0</v>
      </c>
      <c r="QJ200" s="861">
        <v>0</v>
      </c>
      <c r="QK200" s="861">
        <v>0</v>
      </c>
      <c r="QL200" s="861">
        <v>0</v>
      </c>
      <c r="QM200" s="861">
        <v>0</v>
      </c>
      <c r="QN200" s="861">
        <v>0</v>
      </c>
      <c r="QO200" s="861">
        <v>0</v>
      </c>
      <c r="QP200" s="861">
        <v>0</v>
      </c>
      <c r="QQ200" s="861">
        <v>0</v>
      </c>
      <c r="QR200" s="861">
        <v>0</v>
      </c>
      <c r="QS200" s="861">
        <v>0</v>
      </c>
      <c r="QT200" s="861">
        <v>0</v>
      </c>
      <c r="QU200" s="861">
        <v>0</v>
      </c>
      <c r="QV200" s="861">
        <v>0</v>
      </c>
      <c r="QW200" s="861">
        <v>0</v>
      </c>
      <c r="QX200" s="861">
        <v>0</v>
      </c>
      <c r="QY200" s="861">
        <v>0</v>
      </c>
      <c r="QZ200" s="861">
        <v>0</v>
      </c>
      <c r="RA200" s="861">
        <v>0</v>
      </c>
      <c r="RB200" s="861">
        <v>0</v>
      </c>
      <c r="RC200" s="861">
        <v>0</v>
      </c>
      <c r="RD200" s="861">
        <v>0</v>
      </c>
      <c r="RE200" s="861">
        <v>0</v>
      </c>
      <c r="RF200" s="861">
        <v>0</v>
      </c>
      <c r="RG200" s="861">
        <v>0</v>
      </c>
      <c r="RH200" s="861">
        <v>0</v>
      </c>
      <c r="RI200" s="861">
        <v>0</v>
      </c>
      <c r="RJ200" s="861">
        <v>0</v>
      </c>
      <c r="RK200" s="861">
        <v>0</v>
      </c>
      <c r="RL200" s="861">
        <v>0</v>
      </c>
      <c r="RM200" s="861">
        <v>0</v>
      </c>
      <c r="RN200" s="861">
        <v>0</v>
      </c>
      <c r="RO200" s="861">
        <v>0</v>
      </c>
      <c r="RP200" s="861">
        <v>0</v>
      </c>
      <c r="RQ200" s="861">
        <v>0</v>
      </c>
      <c r="RR200" s="861">
        <v>0</v>
      </c>
      <c r="RS200" s="861">
        <v>0</v>
      </c>
      <c r="RT200" s="861">
        <v>0</v>
      </c>
      <c r="RU200" s="861">
        <v>0</v>
      </c>
      <c r="RV200" s="861">
        <v>0</v>
      </c>
      <c r="RW200" s="861">
        <v>0</v>
      </c>
      <c r="RX200" s="861">
        <v>0</v>
      </c>
      <c r="RY200" s="861">
        <v>0</v>
      </c>
      <c r="RZ200" s="861">
        <v>0</v>
      </c>
      <c r="SA200" s="861">
        <v>0</v>
      </c>
      <c r="SB200" s="861">
        <v>0</v>
      </c>
      <c r="SC200" s="861">
        <v>0</v>
      </c>
      <c r="SD200" s="861">
        <v>0</v>
      </c>
      <c r="SE200" s="861">
        <v>0</v>
      </c>
      <c r="SF200" s="861">
        <v>0</v>
      </c>
      <c r="SG200" s="861">
        <v>0</v>
      </c>
      <c r="SH200" s="861">
        <v>0</v>
      </c>
      <c r="SI200" s="861">
        <v>0</v>
      </c>
      <c r="SJ200" s="460">
        <f t="shared" si="65"/>
        <v>0</v>
      </c>
      <c r="SK200" s="441"/>
      <c r="SL200" s="429"/>
      <c r="SM200" s="429"/>
      <c r="SN200" s="429"/>
    </row>
    <row r="201" spans="1:508" hidden="1" outlineLevel="3" x14ac:dyDescent="0.3">
      <c r="A201" s="429"/>
      <c r="B201" s="438"/>
      <c r="C201" s="647">
        <f t="shared" si="66"/>
        <v>4</v>
      </c>
      <c r="D201" s="460"/>
      <c r="E201" s="518"/>
      <c r="F201" s="518"/>
      <c r="G201" s="460"/>
      <c r="H201" s="877"/>
      <c r="I201" s="877" t="s">
        <v>849</v>
      </c>
      <c r="J201" s="878">
        <f t="shared" si="67"/>
        <v>74</v>
      </c>
      <c r="K201" s="862">
        <v>0</v>
      </c>
      <c r="L201" s="862">
        <v>0</v>
      </c>
      <c r="M201" s="862">
        <v>0</v>
      </c>
      <c r="N201" s="862">
        <v>0</v>
      </c>
      <c r="O201" s="862">
        <v>0</v>
      </c>
      <c r="P201" s="862">
        <v>0</v>
      </c>
      <c r="Q201" s="862">
        <v>0</v>
      </c>
      <c r="R201" s="862">
        <v>0</v>
      </c>
      <c r="S201" s="862">
        <v>0</v>
      </c>
      <c r="T201" s="862">
        <v>0</v>
      </c>
      <c r="U201" s="862">
        <v>0</v>
      </c>
      <c r="V201" s="862">
        <v>0</v>
      </c>
      <c r="W201" s="862">
        <v>0</v>
      </c>
      <c r="X201" s="862">
        <v>0</v>
      </c>
      <c r="Y201" s="862">
        <v>0</v>
      </c>
      <c r="Z201" s="862">
        <v>0</v>
      </c>
      <c r="AA201" s="862">
        <v>0</v>
      </c>
      <c r="AB201" s="862">
        <v>0</v>
      </c>
      <c r="AC201" s="862">
        <v>0</v>
      </c>
      <c r="AD201" s="862">
        <v>0</v>
      </c>
      <c r="AE201" s="862">
        <v>0</v>
      </c>
      <c r="AF201" s="862">
        <v>0</v>
      </c>
      <c r="AG201" s="862">
        <v>0</v>
      </c>
      <c r="AH201" s="862">
        <v>0</v>
      </c>
      <c r="AI201" s="862">
        <v>0</v>
      </c>
      <c r="AJ201" s="862">
        <v>0</v>
      </c>
      <c r="AK201" s="862">
        <v>0</v>
      </c>
      <c r="AL201" s="862">
        <v>0</v>
      </c>
      <c r="AM201" s="862">
        <v>0</v>
      </c>
      <c r="AN201" s="862">
        <v>0</v>
      </c>
      <c r="AO201" s="862">
        <v>0</v>
      </c>
      <c r="AP201" s="862">
        <v>0</v>
      </c>
      <c r="AQ201" s="862">
        <v>0</v>
      </c>
      <c r="AR201" s="862">
        <v>0</v>
      </c>
      <c r="AS201" s="862">
        <v>0</v>
      </c>
      <c r="AT201" s="862">
        <v>0</v>
      </c>
      <c r="AU201" s="862">
        <v>0</v>
      </c>
      <c r="AV201" s="862">
        <v>0</v>
      </c>
      <c r="AW201" s="862">
        <v>0</v>
      </c>
      <c r="AX201" s="862">
        <v>0</v>
      </c>
      <c r="AY201" s="862">
        <v>0</v>
      </c>
      <c r="AZ201" s="862">
        <v>0</v>
      </c>
      <c r="BA201" s="862">
        <v>0</v>
      </c>
      <c r="BB201" s="862">
        <v>0</v>
      </c>
      <c r="BC201" s="862">
        <v>0</v>
      </c>
      <c r="BD201" s="862">
        <v>0</v>
      </c>
      <c r="BE201" s="862">
        <v>0</v>
      </c>
      <c r="BF201" s="862">
        <v>0</v>
      </c>
      <c r="BG201" s="862">
        <v>0</v>
      </c>
      <c r="BH201" s="862">
        <v>0</v>
      </c>
      <c r="BI201" s="862">
        <v>0</v>
      </c>
      <c r="BJ201" s="862">
        <v>0</v>
      </c>
      <c r="BK201" s="862">
        <v>0</v>
      </c>
      <c r="BL201" s="862">
        <v>0</v>
      </c>
      <c r="BM201" s="862">
        <v>0</v>
      </c>
      <c r="BN201" s="862">
        <v>0</v>
      </c>
      <c r="BO201" s="862">
        <v>0</v>
      </c>
      <c r="BP201" s="862">
        <v>0</v>
      </c>
      <c r="BQ201" s="862">
        <v>0</v>
      </c>
      <c r="BR201" s="862">
        <v>0</v>
      </c>
      <c r="BS201" s="862">
        <v>0</v>
      </c>
      <c r="BT201" s="862">
        <v>0</v>
      </c>
      <c r="BU201" s="862">
        <v>0</v>
      </c>
      <c r="BV201" s="862">
        <v>0</v>
      </c>
      <c r="BW201" s="862">
        <v>0</v>
      </c>
      <c r="BX201" s="862">
        <v>0</v>
      </c>
      <c r="BY201" s="862">
        <v>0</v>
      </c>
      <c r="BZ201" s="862">
        <v>0</v>
      </c>
      <c r="CA201" s="862">
        <v>0</v>
      </c>
      <c r="CB201" s="862">
        <v>0</v>
      </c>
      <c r="CC201" s="862">
        <v>0</v>
      </c>
      <c r="CD201" s="862">
        <v>0</v>
      </c>
      <c r="CE201" s="862">
        <v>0</v>
      </c>
      <c r="CF201" s="862">
        <v>0</v>
      </c>
      <c r="CG201" s="862">
        <v>0</v>
      </c>
      <c r="CH201" s="862">
        <v>0</v>
      </c>
      <c r="CI201" s="862">
        <v>0</v>
      </c>
      <c r="CJ201" s="862">
        <v>0</v>
      </c>
      <c r="CK201" s="862">
        <v>0</v>
      </c>
      <c r="CL201" s="862">
        <v>0</v>
      </c>
      <c r="CM201" s="862">
        <v>0</v>
      </c>
      <c r="CN201" s="862">
        <v>0</v>
      </c>
      <c r="CO201" s="862">
        <v>0</v>
      </c>
      <c r="CP201" s="862">
        <v>0</v>
      </c>
      <c r="CQ201" s="862">
        <v>0</v>
      </c>
      <c r="CR201" s="862">
        <v>0</v>
      </c>
      <c r="CS201" s="862">
        <v>0</v>
      </c>
      <c r="CT201" s="862">
        <v>0</v>
      </c>
      <c r="CU201" s="862">
        <v>0</v>
      </c>
      <c r="CV201" s="862">
        <v>0</v>
      </c>
      <c r="CW201" s="862">
        <v>0</v>
      </c>
      <c r="CX201" s="862">
        <v>0</v>
      </c>
      <c r="CY201" s="862">
        <v>0</v>
      </c>
      <c r="CZ201" s="862">
        <v>0</v>
      </c>
      <c r="DA201" s="862">
        <v>0</v>
      </c>
      <c r="DB201" s="862">
        <v>0</v>
      </c>
      <c r="DC201" s="862">
        <v>0</v>
      </c>
      <c r="DD201" s="862">
        <v>0</v>
      </c>
      <c r="DE201" s="862">
        <v>0</v>
      </c>
      <c r="DF201" s="862">
        <v>0</v>
      </c>
      <c r="DG201" s="862">
        <v>0</v>
      </c>
      <c r="DH201" s="862">
        <v>0</v>
      </c>
      <c r="DI201" s="862">
        <v>0</v>
      </c>
      <c r="DJ201" s="862">
        <v>0</v>
      </c>
      <c r="DK201" s="862">
        <v>0</v>
      </c>
      <c r="DL201" s="862">
        <v>0</v>
      </c>
      <c r="DM201" s="862">
        <v>0</v>
      </c>
      <c r="DN201" s="862">
        <v>0</v>
      </c>
      <c r="DO201" s="862">
        <v>0</v>
      </c>
      <c r="DP201" s="862">
        <v>0</v>
      </c>
      <c r="DQ201" s="862">
        <v>0</v>
      </c>
      <c r="DR201" s="862">
        <v>0</v>
      </c>
      <c r="DS201" s="862">
        <v>0</v>
      </c>
      <c r="DT201" s="862">
        <v>0</v>
      </c>
      <c r="DU201" s="862">
        <v>0</v>
      </c>
      <c r="DV201" s="862">
        <v>0</v>
      </c>
      <c r="DW201" s="862">
        <v>0</v>
      </c>
      <c r="DX201" s="862">
        <v>0</v>
      </c>
      <c r="DY201" s="862">
        <v>0</v>
      </c>
      <c r="DZ201" s="862">
        <v>0</v>
      </c>
      <c r="EA201" s="862">
        <v>0</v>
      </c>
      <c r="EB201" s="862">
        <v>0</v>
      </c>
      <c r="EC201" s="862">
        <v>0</v>
      </c>
      <c r="ED201" s="862">
        <v>0</v>
      </c>
      <c r="EE201" s="862">
        <v>0</v>
      </c>
      <c r="EF201" s="862">
        <v>0</v>
      </c>
      <c r="EG201" s="862">
        <v>0</v>
      </c>
      <c r="EH201" s="862">
        <v>0</v>
      </c>
      <c r="EI201" s="862">
        <v>0</v>
      </c>
      <c r="EJ201" s="862">
        <v>0</v>
      </c>
      <c r="EK201" s="862">
        <v>0</v>
      </c>
      <c r="EL201" s="862">
        <v>0</v>
      </c>
      <c r="EM201" s="862">
        <v>0</v>
      </c>
      <c r="EN201" s="862">
        <v>0</v>
      </c>
      <c r="EO201" s="862">
        <v>0</v>
      </c>
      <c r="EP201" s="862">
        <v>0</v>
      </c>
      <c r="EQ201" s="862">
        <v>0</v>
      </c>
      <c r="ER201" s="862">
        <v>0</v>
      </c>
      <c r="ES201" s="862">
        <v>0</v>
      </c>
      <c r="ET201" s="862">
        <v>0</v>
      </c>
      <c r="EU201" s="862">
        <v>0</v>
      </c>
      <c r="EV201" s="862">
        <v>0</v>
      </c>
      <c r="EW201" s="862">
        <v>0</v>
      </c>
      <c r="EX201" s="862">
        <v>0</v>
      </c>
      <c r="EY201" s="862">
        <v>0</v>
      </c>
      <c r="EZ201" s="862">
        <v>0</v>
      </c>
      <c r="FA201" s="862">
        <v>0</v>
      </c>
      <c r="FB201" s="862">
        <v>0</v>
      </c>
      <c r="FC201" s="862">
        <v>0</v>
      </c>
      <c r="FD201" s="862">
        <v>0</v>
      </c>
      <c r="FE201" s="862">
        <v>0</v>
      </c>
      <c r="FF201" s="862">
        <v>0</v>
      </c>
      <c r="FG201" s="862">
        <v>0</v>
      </c>
      <c r="FH201" s="862">
        <v>0</v>
      </c>
      <c r="FI201" s="862">
        <v>0</v>
      </c>
      <c r="FJ201" s="862">
        <v>0</v>
      </c>
      <c r="FK201" s="862">
        <v>0</v>
      </c>
      <c r="FL201" s="862">
        <v>0</v>
      </c>
      <c r="FM201" s="862">
        <v>0</v>
      </c>
      <c r="FN201" s="862">
        <v>0</v>
      </c>
      <c r="FO201" s="862">
        <v>0</v>
      </c>
      <c r="FP201" s="862">
        <v>0</v>
      </c>
      <c r="FQ201" s="862">
        <v>0</v>
      </c>
      <c r="FR201" s="862">
        <v>0</v>
      </c>
      <c r="FS201" s="862">
        <v>0</v>
      </c>
      <c r="FT201" s="862">
        <v>0</v>
      </c>
      <c r="FU201" s="862">
        <v>0</v>
      </c>
      <c r="FV201" s="862">
        <v>0</v>
      </c>
      <c r="FW201" s="862">
        <v>0</v>
      </c>
      <c r="FX201" s="862">
        <v>0</v>
      </c>
      <c r="FY201" s="862">
        <v>0</v>
      </c>
      <c r="FZ201" s="862">
        <v>0</v>
      </c>
      <c r="GA201" s="862">
        <v>0</v>
      </c>
      <c r="GB201" s="862">
        <v>0</v>
      </c>
      <c r="GC201" s="862">
        <v>0</v>
      </c>
      <c r="GD201" s="862">
        <v>0</v>
      </c>
      <c r="GE201" s="862">
        <v>0</v>
      </c>
      <c r="GF201" s="862">
        <v>0</v>
      </c>
      <c r="GG201" s="862">
        <v>0</v>
      </c>
      <c r="GH201" s="862">
        <v>0</v>
      </c>
      <c r="GI201" s="862">
        <v>0</v>
      </c>
      <c r="GJ201" s="862">
        <v>0</v>
      </c>
      <c r="GK201" s="862">
        <v>0</v>
      </c>
      <c r="GL201" s="862">
        <v>0</v>
      </c>
      <c r="GM201" s="862">
        <v>0</v>
      </c>
      <c r="GN201" s="862">
        <v>0</v>
      </c>
      <c r="GO201" s="862">
        <v>0</v>
      </c>
      <c r="GP201" s="862">
        <v>0</v>
      </c>
      <c r="GQ201" s="862">
        <v>0</v>
      </c>
      <c r="GR201" s="862">
        <v>0</v>
      </c>
      <c r="GS201" s="862">
        <v>0</v>
      </c>
      <c r="GT201" s="862">
        <v>0</v>
      </c>
      <c r="GU201" s="862">
        <v>0</v>
      </c>
      <c r="GV201" s="862">
        <v>0</v>
      </c>
      <c r="GW201" s="862">
        <v>0</v>
      </c>
      <c r="GX201" s="862">
        <v>0</v>
      </c>
      <c r="GY201" s="862">
        <v>0</v>
      </c>
      <c r="GZ201" s="862">
        <v>0</v>
      </c>
      <c r="HA201" s="862">
        <v>0</v>
      </c>
      <c r="HB201" s="862">
        <v>0</v>
      </c>
      <c r="HC201" s="862">
        <v>0</v>
      </c>
      <c r="HD201" s="862">
        <v>0</v>
      </c>
      <c r="HE201" s="862">
        <v>0</v>
      </c>
      <c r="HF201" s="862">
        <v>0</v>
      </c>
      <c r="HG201" s="862">
        <v>0</v>
      </c>
      <c r="HH201" s="862">
        <v>0</v>
      </c>
      <c r="HI201" s="862">
        <v>0</v>
      </c>
      <c r="HJ201" s="862">
        <v>0</v>
      </c>
      <c r="HK201" s="862">
        <v>0</v>
      </c>
      <c r="HL201" s="862">
        <v>0</v>
      </c>
      <c r="HM201" s="862">
        <v>0</v>
      </c>
      <c r="HN201" s="862">
        <v>0</v>
      </c>
      <c r="HO201" s="862">
        <v>0</v>
      </c>
      <c r="HP201" s="862">
        <v>0</v>
      </c>
      <c r="HQ201" s="862">
        <v>0</v>
      </c>
      <c r="HR201" s="862">
        <v>0</v>
      </c>
      <c r="HS201" s="862">
        <v>0</v>
      </c>
      <c r="HT201" s="862">
        <v>0</v>
      </c>
      <c r="HU201" s="862">
        <v>0</v>
      </c>
      <c r="HV201" s="862">
        <v>0</v>
      </c>
      <c r="HW201" s="862">
        <v>0</v>
      </c>
      <c r="HX201" s="862">
        <v>0</v>
      </c>
      <c r="HY201" s="862">
        <v>0</v>
      </c>
      <c r="HZ201" s="862">
        <v>0</v>
      </c>
      <c r="IA201" s="862">
        <v>0</v>
      </c>
      <c r="IB201" s="862">
        <v>0</v>
      </c>
      <c r="IC201" s="862">
        <v>0</v>
      </c>
      <c r="ID201" s="862">
        <v>0</v>
      </c>
      <c r="IE201" s="862">
        <v>0</v>
      </c>
      <c r="IF201" s="862">
        <v>0</v>
      </c>
      <c r="IG201" s="862">
        <v>0</v>
      </c>
      <c r="IH201" s="862">
        <v>0</v>
      </c>
      <c r="II201" s="862">
        <v>0</v>
      </c>
      <c r="IJ201" s="862">
        <v>0</v>
      </c>
      <c r="IK201" s="862">
        <v>0</v>
      </c>
      <c r="IL201" s="862">
        <v>0</v>
      </c>
      <c r="IM201" s="862">
        <v>0</v>
      </c>
      <c r="IN201" s="862">
        <v>0</v>
      </c>
      <c r="IO201" s="862">
        <v>0</v>
      </c>
      <c r="IP201" s="862">
        <v>0</v>
      </c>
      <c r="IQ201" s="862">
        <v>0</v>
      </c>
      <c r="IR201" s="862">
        <v>0</v>
      </c>
      <c r="IS201" s="862">
        <v>0</v>
      </c>
      <c r="IT201" s="862">
        <v>0</v>
      </c>
      <c r="IU201" s="862">
        <v>0</v>
      </c>
      <c r="IV201" s="862">
        <v>0</v>
      </c>
      <c r="IW201" s="862">
        <v>0</v>
      </c>
      <c r="IX201" s="862">
        <v>0</v>
      </c>
      <c r="IY201" s="862">
        <v>0</v>
      </c>
      <c r="IZ201" s="862">
        <v>0</v>
      </c>
      <c r="JA201" s="862">
        <v>0</v>
      </c>
      <c r="JB201" s="862">
        <v>0</v>
      </c>
      <c r="JC201" s="862">
        <v>0</v>
      </c>
      <c r="JD201" s="862">
        <v>0</v>
      </c>
      <c r="JE201" s="862">
        <v>0</v>
      </c>
      <c r="JF201" s="862">
        <v>0</v>
      </c>
      <c r="JG201" s="862">
        <v>0</v>
      </c>
      <c r="JH201" s="862">
        <v>0</v>
      </c>
      <c r="JI201" s="862">
        <v>0</v>
      </c>
      <c r="JJ201" s="862">
        <v>0</v>
      </c>
      <c r="JK201" s="862">
        <v>0</v>
      </c>
      <c r="JL201" s="862">
        <v>0</v>
      </c>
      <c r="JM201" s="862">
        <v>0</v>
      </c>
      <c r="JN201" s="862">
        <v>0</v>
      </c>
      <c r="JO201" s="862">
        <v>0</v>
      </c>
      <c r="JP201" s="862">
        <v>0</v>
      </c>
      <c r="JQ201" s="862">
        <v>0</v>
      </c>
      <c r="JR201" s="862">
        <v>0</v>
      </c>
      <c r="JS201" s="862">
        <v>0</v>
      </c>
      <c r="JT201" s="862">
        <v>0</v>
      </c>
      <c r="JU201" s="862">
        <v>0</v>
      </c>
      <c r="JV201" s="862">
        <v>0</v>
      </c>
      <c r="JW201" s="862">
        <v>0</v>
      </c>
      <c r="JX201" s="862">
        <v>0</v>
      </c>
      <c r="JY201" s="862">
        <v>0</v>
      </c>
      <c r="JZ201" s="862">
        <v>0</v>
      </c>
      <c r="KA201" s="862">
        <v>0</v>
      </c>
      <c r="KB201" s="862">
        <v>0</v>
      </c>
      <c r="KC201" s="862">
        <v>0</v>
      </c>
      <c r="KD201" s="862">
        <v>0</v>
      </c>
      <c r="KE201" s="862">
        <v>0</v>
      </c>
      <c r="KF201" s="862">
        <v>0</v>
      </c>
      <c r="KG201" s="862">
        <v>0</v>
      </c>
      <c r="KH201" s="862">
        <v>0</v>
      </c>
      <c r="KI201" s="862">
        <v>0</v>
      </c>
      <c r="KJ201" s="862">
        <v>0</v>
      </c>
      <c r="KK201" s="862">
        <v>0</v>
      </c>
      <c r="KL201" s="862">
        <v>0</v>
      </c>
      <c r="KM201" s="862">
        <v>0</v>
      </c>
      <c r="KN201" s="862">
        <v>0</v>
      </c>
      <c r="KO201" s="862">
        <v>0</v>
      </c>
      <c r="KP201" s="862">
        <v>0</v>
      </c>
      <c r="KQ201" s="862">
        <v>0</v>
      </c>
      <c r="KR201" s="862">
        <v>0</v>
      </c>
      <c r="KS201" s="862">
        <v>0</v>
      </c>
      <c r="KT201" s="862">
        <v>0</v>
      </c>
      <c r="KU201" s="862">
        <v>0</v>
      </c>
      <c r="KV201" s="862">
        <v>0</v>
      </c>
      <c r="KW201" s="862">
        <v>0</v>
      </c>
      <c r="KX201" s="862">
        <v>0</v>
      </c>
      <c r="KY201" s="862">
        <v>0</v>
      </c>
      <c r="KZ201" s="862">
        <v>0</v>
      </c>
      <c r="LA201" s="862">
        <v>0</v>
      </c>
      <c r="LB201" s="862">
        <v>0</v>
      </c>
      <c r="LC201" s="862">
        <v>0</v>
      </c>
      <c r="LD201" s="862">
        <v>0</v>
      </c>
      <c r="LE201" s="862">
        <v>0</v>
      </c>
      <c r="LF201" s="862">
        <v>0</v>
      </c>
      <c r="LG201" s="862">
        <v>0</v>
      </c>
      <c r="LH201" s="862">
        <v>0</v>
      </c>
      <c r="LI201" s="862">
        <v>0</v>
      </c>
      <c r="LJ201" s="862">
        <v>0</v>
      </c>
      <c r="LK201" s="862">
        <v>0</v>
      </c>
      <c r="LL201" s="862">
        <v>0</v>
      </c>
      <c r="LM201" s="862">
        <v>0</v>
      </c>
      <c r="LN201" s="862">
        <v>0</v>
      </c>
      <c r="LO201" s="862">
        <v>0</v>
      </c>
      <c r="LP201" s="862">
        <v>0</v>
      </c>
      <c r="LQ201" s="862">
        <v>0</v>
      </c>
      <c r="LR201" s="862">
        <v>0</v>
      </c>
      <c r="LS201" s="862">
        <v>0</v>
      </c>
      <c r="LT201" s="862">
        <v>0</v>
      </c>
      <c r="LU201" s="862">
        <v>0</v>
      </c>
      <c r="LV201" s="862">
        <v>0</v>
      </c>
      <c r="LW201" s="862">
        <v>0</v>
      </c>
      <c r="LX201" s="862">
        <v>0</v>
      </c>
      <c r="LY201" s="862">
        <v>0</v>
      </c>
      <c r="LZ201" s="862">
        <v>0</v>
      </c>
      <c r="MA201" s="862">
        <v>0</v>
      </c>
      <c r="MB201" s="862">
        <v>0</v>
      </c>
      <c r="MC201" s="862">
        <v>0</v>
      </c>
      <c r="MD201" s="862">
        <v>0</v>
      </c>
      <c r="ME201" s="862">
        <v>0</v>
      </c>
      <c r="MF201" s="862">
        <v>0</v>
      </c>
      <c r="MG201" s="862">
        <v>0</v>
      </c>
      <c r="MH201" s="862">
        <v>0</v>
      </c>
      <c r="MI201" s="862">
        <v>0</v>
      </c>
      <c r="MJ201" s="862">
        <v>0</v>
      </c>
      <c r="MK201" s="862">
        <v>0</v>
      </c>
      <c r="ML201" s="862">
        <v>0</v>
      </c>
      <c r="MM201" s="862">
        <v>0</v>
      </c>
      <c r="MN201" s="862">
        <v>0</v>
      </c>
      <c r="MO201" s="862">
        <v>0</v>
      </c>
      <c r="MP201" s="862">
        <v>0</v>
      </c>
      <c r="MQ201" s="862">
        <v>0</v>
      </c>
      <c r="MR201" s="862">
        <v>0</v>
      </c>
      <c r="MS201" s="862">
        <v>0</v>
      </c>
      <c r="MT201" s="862">
        <v>0</v>
      </c>
      <c r="MU201" s="862">
        <v>0</v>
      </c>
      <c r="MV201" s="862">
        <v>0</v>
      </c>
      <c r="MW201" s="862">
        <v>0</v>
      </c>
      <c r="MX201" s="862">
        <v>0</v>
      </c>
      <c r="MY201" s="862">
        <v>0</v>
      </c>
      <c r="MZ201" s="862">
        <v>0</v>
      </c>
      <c r="NA201" s="862">
        <v>0</v>
      </c>
      <c r="NB201" s="862">
        <v>0</v>
      </c>
      <c r="NC201" s="862">
        <v>0</v>
      </c>
      <c r="ND201" s="862">
        <v>0</v>
      </c>
      <c r="NE201" s="862">
        <v>0</v>
      </c>
      <c r="NF201" s="862">
        <v>0</v>
      </c>
      <c r="NG201" s="862">
        <v>0</v>
      </c>
      <c r="NH201" s="862">
        <v>0</v>
      </c>
      <c r="NI201" s="862">
        <v>0</v>
      </c>
      <c r="NJ201" s="862">
        <v>0</v>
      </c>
      <c r="NK201" s="862">
        <v>0</v>
      </c>
      <c r="NL201" s="862">
        <v>0</v>
      </c>
      <c r="NM201" s="862">
        <v>0</v>
      </c>
      <c r="NN201" s="862">
        <v>0</v>
      </c>
      <c r="NO201" s="862">
        <v>0</v>
      </c>
      <c r="NP201" s="862">
        <v>0</v>
      </c>
      <c r="NQ201" s="862">
        <v>0</v>
      </c>
      <c r="NR201" s="862">
        <v>0</v>
      </c>
      <c r="NS201" s="862">
        <v>0</v>
      </c>
      <c r="NT201" s="862">
        <v>0</v>
      </c>
      <c r="NU201" s="862">
        <v>0</v>
      </c>
      <c r="NV201" s="862">
        <v>0</v>
      </c>
      <c r="NW201" s="862">
        <v>0</v>
      </c>
      <c r="NX201" s="862">
        <v>0</v>
      </c>
      <c r="NY201" s="862">
        <v>0</v>
      </c>
      <c r="NZ201" s="862">
        <v>0</v>
      </c>
      <c r="OA201" s="862">
        <v>0</v>
      </c>
      <c r="OB201" s="862">
        <v>0</v>
      </c>
      <c r="OC201" s="862">
        <v>0</v>
      </c>
      <c r="OD201" s="862">
        <v>0</v>
      </c>
      <c r="OE201" s="862">
        <v>0</v>
      </c>
      <c r="OF201" s="862">
        <v>0</v>
      </c>
      <c r="OG201" s="862">
        <v>0</v>
      </c>
      <c r="OH201" s="862">
        <v>0</v>
      </c>
      <c r="OI201" s="862">
        <v>0</v>
      </c>
      <c r="OJ201" s="862">
        <v>0</v>
      </c>
      <c r="OK201" s="862">
        <v>0</v>
      </c>
      <c r="OL201" s="862">
        <v>0</v>
      </c>
      <c r="OM201" s="862">
        <v>0</v>
      </c>
      <c r="ON201" s="862">
        <v>0</v>
      </c>
      <c r="OO201" s="862">
        <v>0</v>
      </c>
      <c r="OP201" s="862">
        <v>0</v>
      </c>
      <c r="OQ201" s="862">
        <v>0</v>
      </c>
      <c r="OR201" s="862">
        <v>0</v>
      </c>
      <c r="OS201" s="862">
        <v>0</v>
      </c>
      <c r="OT201" s="862">
        <v>0</v>
      </c>
      <c r="OU201" s="862">
        <v>0</v>
      </c>
      <c r="OV201" s="862">
        <v>0</v>
      </c>
      <c r="OW201" s="862">
        <v>0</v>
      </c>
      <c r="OX201" s="862">
        <v>0</v>
      </c>
      <c r="OY201" s="862">
        <v>0</v>
      </c>
      <c r="OZ201" s="862">
        <v>0</v>
      </c>
      <c r="PA201" s="862">
        <v>0</v>
      </c>
      <c r="PB201" s="862">
        <v>0</v>
      </c>
      <c r="PC201" s="862">
        <v>0</v>
      </c>
      <c r="PD201" s="862">
        <v>0</v>
      </c>
      <c r="PE201" s="862">
        <v>0</v>
      </c>
      <c r="PF201" s="862">
        <v>0</v>
      </c>
      <c r="PG201" s="862">
        <v>0</v>
      </c>
      <c r="PH201" s="862">
        <v>0</v>
      </c>
      <c r="PI201" s="862">
        <v>0</v>
      </c>
      <c r="PJ201" s="862">
        <v>0</v>
      </c>
      <c r="PK201" s="862">
        <v>0</v>
      </c>
      <c r="PL201" s="862">
        <v>0</v>
      </c>
      <c r="PM201" s="862">
        <v>0</v>
      </c>
      <c r="PN201" s="862">
        <v>0</v>
      </c>
      <c r="PO201" s="862">
        <v>0</v>
      </c>
      <c r="PP201" s="862">
        <v>0</v>
      </c>
      <c r="PQ201" s="862">
        <v>0</v>
      </c>
      <c r="PR201" s="862">
        <v>0</v>
      </c>
      <c r="PS201" s="862">
        <v>0</v>
      </c>
      <c r="PT201" s="862">
        <v>0</v>
      </c>
      <c r="PU201" s="862">
        <v>0</v>
      </c>
      <c r="PV201" s="862">
        <v>0</v>
      </c>
      <c r="PW201" s="862">
        <v>0</v>
      </c>
      <c r="PX201" s="862">
        <v>0</v>
      </c>
      <c r="PY201" s="862">
        <v>0</v>
      </c>
      <c r="PZ201" s="862">
        <v>0</v>
      </c>
      <c r="QA201" s="862">
        <v>0</v>
      </c>
      <c r="QB201" s="862">
        <v>0</v>
      </c>
      <c r="QC201" s="862">
        <v>0</v>
      </c>
      <c r="QD201" s="862">
        <v>0</v>
      </c>
      <c r="QE201" s="862">
        <v>0</v>
      </c>
      <c r="QF201" s="862">
        <v>0</v>
      </c>
      <c r="QG201" s="862">
        <v>0</v>
      </c>
      <c r="QH201" s="862">
        <v>0</v>
      </c>
      <c r="QI201" s="862">
        <v>0</v>
      </c>
      <c r="QJ201" s="862">
        <v>0</v>
      </c>
      <c r="QK201" s="862">
        <v>0</v>
      </c>
      <c r="QL201" s="862">
        <v>0</v>
      </c>
      <c r="QM201" s="862">
        <v>0</v>
      </c>
      <c r="QN201" s="862">
        <v>0</v>
      </c>
      <c r="QO201" s="862">
        <v>0</v>
      </c>
      <c r="QP201" s="862">
        <v>0</v>
      </c>
      <c r="QQ201" s="862">
        <v>0</v>
      </c>
      <c r="QR201" s="862">
        <v>0</v>
      </c>
      <c r="QS201" s="862">
        <v>0</v>
      </c>
      <c r="QT201" s="862">
        <v>0</v>
      </c>
      <c r="QU201" s="862">
        <v>0</v>
      </c>
      <c r="QV201" s="862">
        <v>0</v>
      </c>
      <c r="QW201" s="862">
        <v>0</v>
      </c>
      <c r="QX201" s="862">
        <v>0</v>
      </c>
      <c r="QY201" s="862">
        <v>0</v>
      </c>
      <c r="QZ201" s="862">
        <v>0</v>
      </c>
      <c r="RA201" s="862">
        <v>0</v>
      </c>
      <c r="RB201" s="862">
        <v>0</v>
      </c>
      <c r="RC201" s="862">
        <v>0</v>
      </c>
      <c r="RD201" s="862">
        <v>0</v>
      </c>
      <c r="RE201" s="862">
        <v>0</v>
      </c>
      <c r="RF201" s="862">
        <v>0</v>
      </c>
      <c r="RG201" s="862">
        <v>0</v>
      </c>
      <c r="RH201" s="862">
        <v>0</v>
      </c>
      <c r="RI201" s="862">
        <v>0</v>
      </c>
      <c r="RJ201" s="862">
        <v>0</v>
      </c>
      <c r="RK201" s="862">
        <v>0</v>
      </c>
      <c r="RL201" s="862">
        <v>0</v>
      </c>
      <c r="RM201" s="862">
        <v>0</v>
      </c>
      <c r="RN201" s="862">
        <v>0</v>
      </c>
      <c r="RO201" s="862">
        <v>0</v>
      </c>
      <c r="RP201" s="862">
        <v>0</v>
      </c>
      <c r="RQ201" s="862">
        <v>0</v>
      </c>
      <c r="RR201" s="862">
        <v>0</v>
      </c>
      <c r="RS201" s="862">
        <v>0</v>
      </c>
      <c r="RT201" s="862">
        <v>0</v>
      </c>
      <c r="RU201" s="862">
        <v>0</v>
      </c>
      <c r="RV201" s="862">
        <v>0</v>
      </c>
      <c r="RW201" s="862">
        <v>0</v>
      </c>
      <c r="RX201" s="862">
        <v>0</v>
      </c>
      <c r="RY201" s="862">
        <v>0</v>
      </c>
      <c r="RZ201" s="862">
        <v>0</v>
      </c>
      <c r="SA201" s="862">
        <v>0</v>
      </c>
      <c r="SB201" s="862">
        <v>0</v>
      </c>
      <c r="SC201" s="862">
        <v>0</v>
      </c>
      <c r="SD201" s="862">
        <v>0</v>
      </c>
      <c r="SE201" s="862">
        <v>0</v>
      </c>
      <c r="SF201" s="862">
        <v>0</v>
      </c>
      <c r="SG201" s="862">
        <v>0</v>
      </c>
      <c r="SH201" s="862">
        <v>0</v>
      </c>
      <c r="SI201" s="862">
        <v>0</v>
      </c>
      <c r="SJ201" s="460">
        <f t="shared" si="65"/>
        <v>0</v>
      </c>
      <c r="SK201" s="441"/>
      <c r="SL201" s="429"/>
      <c r="SM201" s="429"/>
      <c r="SN201" s="429"/>
    </row>
    <row r="202" spans="1:508" outlineLevel="2" x14ac:dyDescent="0.3">
      <c r="A202" s="429"/>
      <c r="B202" s="438"/>
      <c r="C202" s="647">
        <f>INT($C$40)+3</f>
        <v>4</v>
      </c>
      <c r="D202" s="460"/>
      <c r="E202" s="518"/>
      <c r="F202" s="518"/>
      <c r="G202" s="460"/>
      <c r="H202" s="879"/>
      <c r="I202" s="879" t="s">
        <v>851</v>
      </c>
      <c r="J202" s="880">
        <f t="shared" si="67"/>
        <v>75</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0">
        <f t="shared" si="65"/>
        <v>0</v>
      </c>
      <c r="SK202" s="441"/>
      <c r="SL202" s="429"/>
      <c r="SM202" s="429"/>
      <c r="SN202" s="429"/>
    </row>
    <row r="203" spans="1:508" outlineLevel="2" collapsed="1" x14ac:dyDescent="0.3">
      <c r="A203" s="429"/>
      <c r="B203" s="438"/>
      <c r="C203" s="647">
        <f>INT($C$40)+2</f>
        <v>3</v>
      </c>
      <c r="D203" s="460"/>
      <c r="E203" s="518"/>
      <c r="F203" s="518"/>
      <c r="G203" s="460"/>
      <c r="H203" s="667"/>
      <c r="I203" s="667" t="s">
        <v>852</v>
      </c>
      <c r="J203" s="667">
        <f t="shared" si="67"/>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65"/>
        <v>0</v>
      </c>
      <c r="SK203" s="441"/>
      <c r="SL203" s="429"/>
      <c r="SM203" s="429"/>
      <c r="SN203" s="429"/>
    </row>
    <row r="204" spans="1:508" hidden="1" outlineLevel="3" x14ac:dyDescent="0.3">
      <c r="A204" s="429"/>
      <c r="B204" s="438"/>
      <c r="C204" s="647">
        <f t="shared" si="66"/>
        <v>4</v>
      </c>
      <c r="D204" s="460"/>
      <c r="E204" s="518"/>
      <c r="F204" s="518"/>
      <c r="G204" s="460"/>
      <c r="H204" s="735"/>
      <c r="I204" s="735" t="s">
        <v>853</v>
      </c>
      <c r="J204" s="735">
        <f t="shared" si="67"/>
        <v>77</v>
      </c>
      <c r="K204" s="863">
        <v>0</v>
      </c>
      <c r="L204" s="863">
        <v>0</v>
      </c>
      <c r="M204" s="863">
        <v>0</v>
      </c>
      <c r="N204" s="863">
        <v>0</v>
      </c>
      <c r="O204" s="863">
        <v>0</v>
      </c>
      <c r="P204" s="863">
        <v>0</v>
      </c>
      <c r="Q204" s="863">
        <v>0</v>
      </c>
      <c r="R204" s="863">
        <v>0</v>
      </c>
      <c r="S204" s="863">
        <v>0</v>
      </c>
      <c r="T204" s="863">
        <v>0</v>
      </c>
      <c r="U204" s="863">
        <v>0</v>
      </c>
      <c r="V204" s="863">
        <v>0</v>
      </c>
      <c r="W204" s="863">
        <v>0</v>
      </c>
      <c r="X204" s="863">
        <v>0</v>
      </c>
      <c r="Y204" s="863">
        <v>0</v>
      </c>
      <c r="Z204" s="863">
        <v>0</v>
      </c>
      <c r="AA204" s="863">
        <v>0</v>
      </c>
      <c r="AB204" s="863">
        <v>0</v>
      </c>
      <c r="AC204" s="863">
        <v>0</v>
      </c>
      <c r="AD204" s="863">
        <v>0</v>
      </c>
      <c r="AE204" s="863">
        <v>0</v>
      </c>
      <c r="AF204" s="863">
        <v>0</v>
      </c>
      <c r="AG204" s="863">
        <v>0</v>
      </c>
      <c r="AH204" s="863">
        <v>0</v>
      </c>
      <c r="AI204" s="863">
        <v>0</v>
      </c>
      <c r="AJ204" s="863">
        <v>0</v>
      </c>
      <c r="AK204" s="863">
        <v>0</v>
      </c>
      <c r="AL204" s="863">
        <v>0</v>
      </c>
      <c r="AM204" s="863">
        <v>0</v>
      </c>
      <c r="AN204" s="863">
        <v>0</v>
      </c>
      <c r="AO204" s="863">
        <v>0</v>
      </c>
      <c r="AP204" s="863">
        <v>0</v>
      </c>
      <c r="AQ204" s="863">
        <v>0</v>
      </c>
      <c r="AR204" s="863">
        <v>0</v>
      </c>
      <c r="AS204" s="863">
        <v>0</v>
      </c>
      <c r="AT204" s="863">
        <v>0</v>
      </c>
      <c r="AU204" s="863">
        <v>0</v>
      </c>
      <c r="AV204" s="863">
        <v>0</v>
      </c>
      <c r="AW204" s="863">
        <v>0</v>
      </c>
      <c r="AX204" s="863">
        <v>0</v>
      </c>
      <c r="AY204" s="863">
        <v>0</v>
      </c>
      <c r="AZ204" s="863">
        <v>0</v>
      </c>
      <c r="BA204" s="863">
        <v>0</v>
      </c>
      <c r="BB204" s="863">
        <v>0</v>
      </c>
      <c r="BC204" s="863">
        <v>0</v>
      </c>
      <c r="BD204" s="863">
        <v>0</v>
      </c>
      <c r="BE204" s="863">
        <v>0</v>
      </c>
      <c r="BF204" s="863">
        <v>0</v>
      </c>
      <c r="BG204" s="863">
        <v>0</v>
      </c>
      <c r="BH204" s="863">
        <v>0</v>
      </c>
      <c r="BI204" s="863">
        <v>0</v>
      </c>
      <c r="BJ204" s="863">
        <v>0</v>
      </c>
      <c r="BK204" s="863">
        <v>0</v>
      </c>
      <c r="BL204" s="863">
        <v>0</v>
      </c>
      <c r="BM204" s="863">
        <v>0</v>
      </c>
      <c r="BN204" s="863">
        <v>0</v>
      </c>
      <c r="BO204" s="863">
        <v>0</v>
      </c>
      <c r="BP204" s="863">
        <v>0</v>
      </c>
      <c r="BQ204" s="863">
        <v>0</v>
      </c>
      <c r="BR204" s="863">
        <v>0</v>
      </c>
      <c r="BS204" s="863">
        <v>0</v>
      </c>
      <c r="BT204" s="863">
        <v>0</v>
      </c>
      <c r="BU204" s="863">
        <v>0</v>
      </c>
      <c r="BV204" s="863">
        <v>0</v>
      </c>
      <c r="BW204" s="863">
        <v>0</v>
      </c>
      <c r="BX204" s="863">
        <v>0</v>
      </c>
      <c r="BY204" s="863">
        <v>0</v>
      </c>
      <c r="BZ204" s="863">
        <v>0</v>
      </c>
      <c r="CA204" s="863">
        <v>0</v>
      </c>
      <c r="CB204" s="863">
        <v>0</v>
      </c>
      <c r="CC204" s="863">
        <v>0</v>
      </c>
      <c r="CD204" s="863">
        <v>0</v>
      </c>
      <c r="CE204" s="863">
        <v>0</v>
      </c>
      <c r="CF204" s="863">
        <v>0</v>
      </c>
      <c r="CG204" s="863">
        <v>0</v>
      </c>
      <c r="CH204" s="863">
        <v>0</v>
      </c>
      <c r="CI204" s="863">
        <v>0</v>
      </c>
      <c r="CJ204" s="863">
        <v>0</v>
      </c>
      <c r="CK204" s="863">
        <v>0</v>
      </c>
      <c r="CL204" s="863">
        <v>0</v>
      </c>
      <c r="CM204" s="863">
        <v>0</v>
      </c>
      <c r="CN204" s="863">
        <v>0</v>
      </c>
      <c r="CO204" s="863">
        <v>0</v>
      </c>
      <c r="CP204" s="863">
        <v>0</v>
      </c>
      <c r="CQ204" s="863">
        <v>0</v>
      </c>
      <c r="CR204" s="863">
        <v>0</v>
      </c>
      <c r="CS204" s="863">
        <v>0</v>
      </c>
      <c r="CT204" s="863">
        <v>0</v>
      </c>
      <c r="CU204" s="863">
        <v>0</v>
      </c>
      <c r="CV204" s="863">
        <v>0</v>
      </c>
      <c r="CW204" s="863">
        <v>0</v>
      </c>
      <c r="CX204" s="863">
        <v>0</v>
      </c>
      <c r="CY204" s="863">
        <v>0</v>
      </c>
      <c r="CZ204" s="863">
        <v>0</v>
      </c>
      <c r="DA204" s="863">
        <v>0</v>
      </c>
      <c r="DB204" s="863">
        <v>0</v>
      </c>
      <c r="DC204" s="863">
        <v>0</v>
      </c>
      <c r="DD204" s="863">
        <v>0</v>
      </c>
      <c r="DE204" s="863">
        <v>0</v>
      </c>
      <c r="DF204" s="863">
        <v>0</v>
      </c>
      <c r="DG204" s="863">
        <v>0</v>
      </c>
      <c r="DH204" s="863">
        <v>0</v>
      </c>
      <c r="DI204" s="863">
        <v>0</v>
      </c>
      <c r="DJ204" s="863">
        <v>0</v>
      </c>
      <c r="DK204" s="863">
        <v>0</v>
      </c>
      <c r="DL204" s="863">
        <v>0</v>
      </c>
      <c r="DM204" s="863">
        <v>0</v>
      </c>
      <c r="DN204" s="863">
        <v>0</v>
      </c>
      <c r="DO204" s="863">
        <v>0</v>
      </c>
      <c r="DP204" s="863">
        <v>0</v>
      </c>
      <c r="DQ204" s="863">
        <v>0</v>
      </c>
      <c r="DR204" s="863">
        <v>0</v>
      </c>
      <c r="DS204" s="863">
        <v>0</v>
      </c>
      <c r="DT204" s="863">
        <v>0</v>
      </c>
      <c r="DU204" s="863">
        <v>0</v>
      </c>
      <c r="DV204" s="863">
        <v>0</v>
      </c>
      <c r="DW204" s="863">
        <v>0</v>
      </c>
      <c r="DX204" s="863">
        <v>0</v>
      </c>
      <c r="DY204" s="863">
        <v>0</v>
      </c>
      <c r="DZ204" s="863">
        <v>0</v>
      </c>
      <c r="EA204" s="863">
        <v>0</v>
      </c>
      <c r="EB204" s="863">
        <v>0</v>
      </c>
      <c r="EC204" s="863">
        <v>0</v>
      </c>
      <c r="ED204" s="863">
        <v>0</v>
      </c>
      <c r="EE204" s="863">
        <v>0</v>
      </c>
      <c r="EF204" s="863">
        <v>0</v>
      </c>
      <c r="EG204" s="863">
        <v>0</v>
      </c>
      <c r="EH204" s="863">
        <v>0</v>
      </c>
      <c r="EI204" s="863">
        <v>0</v>
      </c>
      <c r="EJ204" s="863">
        <v>0</v>
      </c>
      <c r="EK204" s="863">
        <v>0</v>
      </c>
      <c r="EL204" s="863">
        <v>0</v>
      </c>
      <c r="EM204" s="863">
        <v>0</v>
      </c>
      <c r="EN204" s="863">
        <v>0</v>
      </c>
      <c r="EO204" s="863">
        <v>0</v>
      </c>
      <c r="EP204" s="863">
        <v>0</v>
      </c>
      <c r="EQ204" s="863">
        <v>0</v>
      </c>
      <c r="ER204" s="863">
        <v>0</v>
      </c>
      <c r="ES204" s="863">
        <v>0</v>
      </c>
      <c r="ET204" s="863">
        <v>0</v>
      </c>
      <c r="EU204" s="863">
        <v>0</v>
      </c>
      <c r="EV204" s="863">
        <v>0</v>
      </c>
      <c r="EW204" s="863">
        <v>0</v>
      </c>
      <c r="EX204" s="863">
        <v>0</v>
      </c>
      <c r="EY204" s="863">
        <v>0</v>
      </c>
      <c r="EZ204" s="863">
        <v>0</v>
      </c>
      <c r="FA204" s="863">
        <v>0</v>
      </c>
      <c r="FB204" s="863">
        <v>0</v>
      </c>
      <c r="FC204" s="863">
        <v>0</v>
      </c>
      <c r="FD204" s="863">
        <v>0</v>
      </c>
      <c r="FE204" s="863">
        <v>0</v>
      </c>
      <c r="FF204" s="863">
        <v>0</v>
      </c>
      <c r="FG204" s="863">
        <v>0</v>
      </c>
      <c r="FH204" s="863">
        <v>0</v>
      </c>
      <c r="FI204" s="863">
        <v>0</v>
      </c>
      <c r="FJ204" s="863">
        <v>0</v>
      </c>
      <c r="FK204" s="863">
        <v>0</v>
      </c>
      <c r="FL204" s="863">
        <v>0</v>
      </c>
      <c r="FM204" s="863">
        <v>0</v>
      </c>
      <c r="FN204" s="863">
        <v>0</v>
      </c>
      <c r="FO204" s="863">
        <v>0</v>
      </c>
      <c r="FP204" s="863">
        <v>0</v>
      </c>
      <c r="FQ204" s="863">
        <v>0</v>
      </c>
      <c r="FR204" s="863">
        <v>0</v>
      </c>
      <c r="FS204" s="863">
        <v>0</v>
      </c>
      <c r="FT204" s="863">
        <v>0</v>
      </c>
      <c r="FU204" s="863">
        <v>0</v>
      </c>
      <c r="FV204" s="863">
        <v>0</v>
      </c>
      <c r="FW204" s="863">
        <v>0</v>
      </c>
      <c r="FX204" s="863">
        <v>0</v>
      </c>
      <c r="FY204" s="863">
        <v>0</v>
      </c>
      <c r="FZ204" s="863">
        <v>0</v>
      </c>
      <c r="GA204" s="863">
        <v>0</v>
      </c>
      <c r="GB204" s="863">
        <v>0</v>
      </c>
      <c r="GC204" s="863">
        <v>0</v>
      </c>
      <c r="GD204" s="863">
        <v>0</v>
      </c>
      <c r="GE204" s="863">
        <v>0</v>
      </c>
      <c r="GF204" s="863">
        <v>0</v>
      </c>
      <c r="GG204" s="863">
        <v>0</v>
      </c>
      <c r="GH204" s="863">
        <v>0</v>
      </c>
      <c r="GI204" s="863">
        <v>0</v>
      </c>
      <c r="GJ204" s="863">
        <v>0</v>
      </c>
      <c r="GK204" s="863">
        <v>0</v>
      </c>
      <c r="GL204" s="863">
        <v>0</v>
      </c>
      <c r="GM204" s="863">
        <v>0</v>
      </c>
      <c r="GN204" s="863">
        <v>0</v>
      </c>
      <c r="GO204" s="863">
        <v>0</v>
      </c>
      <c r="GP204" s="863">
        <v>0</v>
      </c>
      <c r="GQ204" s="863">
        <v>0</v>
      </c>
      <c r="GR204" s="863">
        <v>0</v>
      </c>
      <c r="GS204" s="863">
        <v>0</v>
      </c>
      <c r="GT204" s="863">
        <v>0</v>
      </c>
      <c r="GU204" s="863">
        <v>0</v>
      </c>
      <c r="GV204" s="863">
        <v>0</v>
      </c>
      <c r="GW204" s="863">
        <v>0</v>
      </c>
      <c r="GX204" s="863">
        <v>0</v>
      </c>
      <c r="GY204" s="863">
        <v>0</v>
      </c>
      <c r="GZ204" s="863">
        <v>0</v>
      </c>
      <c r="HA204" s="863">
        <v>0</v>
      </c>
      <c r="HB204" s="863">
        <v>0</v>
      </c>
      <c r="HC204" s="863">
        <v>0</v>
      </c>
      <c r="HD204" s="863">
        <v>0</v>
      </c>
      <c r="HE204" s="863">
        <v>0</v>
      </c>
      <c r="HF204" s="863">
        <v>0</v>
      </c>
      <c r="HG204" s="863">
        <v>0</v>
      </c>
      <c r="HH204" s="863">
        <v>0</v>
      </c>
      <c r="HI204" s="863">
        <v>0</v>
      </c>
      <c r="HJ204" s="863">
        <v>0</v>
      </c>
      <c r="HK204" s="863">
        <v>0</v>
      </c>
      <c r="HL204" s="863">
        <v>0</v>
      </c>
      <c r="HM204" s="863">
        <v>0</v>
      </c>
      <c r="HN204" s="863">
        <v>0</v>
      </c>
      <c r="HO204" s="863">
        <v>0</v>
      </c>
      <c r="HP204" s="863">
        <v>0</v>
      </c>
      <c r="HQ204" s="863">
        <v>0</v>
      </c>
      <c r="HR204" s="863">
        <v>0</v>
      </c>
      <c r="HS204" s="863">
        <v>0</v>
      </c>
      <c r="HT204" s="863">
        <v>0</v>
      </c>
      <c r="HU204" s="863">
        <v>0</v>
      </c>
      <c r="HV204" s="863">
        <v>0</v>
      </c>
      <c r="HW204" s="863">
        <v>0</v>
      </c>
      <c r="HX204" s="863">
        <v>0</v>
      </c>
      <c r="HY204" s="863">
        <v>0</v>
      </c>
      <c r="HZ204" s="863">
        <v>0</v>
      </c>
      <c r="IA204" s="863">
        <v>0</v>
      </c>
      <c r="IB204" s="863">
        <v>0</v>
      </c>
      <c r="IC204" s="863">
        <v>0</v>
      </c>
      <c r="ID204" s="863">
        <v>0</v>
      </c>
      <c r="IE204" s="863">
        <v>0</v>
      </c>
      <c r="IF204" s="863">
        <v>0</v>
      </c>
      <c r="IG204" s="863">
        <v>0</v>
      </c>
      <c r="IH204" s="863">
        <v>0</v>
      </c>
      <c r="II204" s="863">
        <v>0</v>
      </c>
      <c r="IJ204" s="863">
        <v>0</v>
      </c>
      <c r="IK204" s="863">
        <v>0</v>
      </c>
      <c r="IL204" s="863">
        <v>0</v>
      </c>
      <c r="IM204" s="863">
        <v>0</v>
      </c>
      <c r="IN204" s="863">
        <v>0</v>
      </c>
      <c r="IO204" s="863">
        <v>0</v>
      </c>
      <c r="IP204" s="863">
        <v>0</v>
      </c>
      <c r="IQ204" s="863">
        <v>0</v>
      </c>
      <c r="IR204" s="863">
        <v>0</v>
      </c>
      <c r="IS204" s="863">
        <v>0</v>
      </c>
      <c r="IT204" s="863">
        <v>0</v>
      </c>
      <c r="IU204" s="863">
        <v>0</v>
      </c>
      <c r="IV204" s="863">
        <v>0</v>
      </c>
      <c r="IW204" s="863">
        <v>0</v>
      </c>
      <c r="IX204" s="863">
        <v>0</v>
      </c>
      <c r="IY204" s="863">
        <v>0</v>
      </c>
      <c r="IZ204" s="863">
        <v>0</v>
      </c>
      <c r="JA204" s="863">
        <v>0</v>
      </c>
      <c r="JB204" s="863">
        <v>0</v>
      </c>
      <c r="JC204" s="863">
        <v>0</v>
      </c>
      <c r="JD204" s="863">
        <v>0</v>
      </c>
      <c r="JE204" s="863">
        <v>0</v>
      </c>
      <c r="JF204" s="863">
        <v>0</v>
      </c>
      <c r="JG204" s="863">
        <v>0</v>
      </c>
      <c r="JH204" s="863">
        <v>0</v>
      </c>
      <c r="JI204" s="863">
        <v>0</v>
      </c>
      <c r="JJ204" s="863">
        <v>0</v>
      </c>
      <c r="JK204" s="863">
        <v>0</v>
      </c>
      <c r="JL204" s="863">
        <v>0</v>
      </c>
      <c r="JM204" s="863">
        <v>0</v>
      </c>
      <c r="JN204" s="863">
        <v>0</v>
      </c>
      <c r="JO204" s="863">
        <v>0</v>
      </c>
      <c r="JP204" s="863">
        <v>0</v>
      </c>
      <c r="JQ204" s="863">
        <v>0</v>
      </c>
      <c r="JR204" s="863">
        <v>0</v>
      </c>
      <c r="JS204" s="863">
        <v>0</v>
      </c>
      <c r="JT204" s="863">
        <v>0</v>
      </c>
      <c r="JU204" s="863">
        <v>0</v>
      </c>
      <c r="JV204" s="863">
        <v>0</v>
      </c>
      <c r="JW204" s="863">
        <v>0</v>
      </c>
      <c r="JX204" s="863">
        <v>0</v>
      </c>
      <c r="JY204" s="863">
        <v>0</v>
      </c>
      <c r="JZ204" s="863">
        <v>0</v>
      </c>
      <c r="KA204" s="863">
        <v>0</v>
      </c>
      <c r="KB204" s="863">
        <v>0</v>
      </c>
      <c r="KC204" s="863">
        <v>0</v>
      </c>
      <c r="KD204" s="863">
        <v>0</v>
      </c>
      <c r="KE204" s="863">
        <v>0</v>
      </c>
      <c r="KF204" s="863">
        <v>0</v>
      </c>
      <c r="KG204" s="863">
        <v>0</v>
      </c>
      <c r="KH204" s="863">
        <v>0</v>
      </c>
      <c r="KI204" s="863">
        <v>0</v>
      </c>
      <c r="KJ204" s="863">
        <v>0</v>
      </c>
      <c r="KK204" s="863">
        <v>0</v>
      </c>
      <c r="KL204" s="863">
        <v>0</v>
      </c>
      <c r="KM204" s="863">
        <v>0</v>
      </c>
      <c r="KN204" s="863">
        <v>0</v>
      </c>
      <c r="KO204" s="863">
        <v>0</v>
      </c>
      <c r="KP204" s="863">
        <v>0</v>
      </c>
      <c r="KQ204" s="863">
        <v>0</v>
      </c>
      <c r="KR204" s="863">
        <v>0</v>
      </c>
      <c r="KS204" s="863">
        <v>0</v>
      </c>
      <c r="KT204" s="863">
        <v>0</v>
      </c>
      <c r="KU204" s="863">
        <v>0</v>
      </c>
      <c r="KV204" s="863">
        <v>0</v>
      </c>
      <c r="KW204" s="863">
        <v>0</v>
      </c>
      <c r="KX204" s="863">
        <v>0</v>
      </c>
      <c r="KY204" s="863">
        <v>0</v>
      </c>
      <c r="KZ204" s="863">
        <v>0</v>
      </c>
      <c r="LA204" s="863">
        <v>0</v>
      </c>
      <c r="LB204" s="863">
        <v>0</v>
      </c>
      <c r="LC204" s="863">
        <v>0</v>
      </c>
      <c r="LD204" s="863">
        <v>0</v>
      </c>
      <c r="LE204" s="863">
        <v>0</v>
      </c>
      <c r="LF204" s="863">
        <v>0</v>
      </c>
      <c r="LG204" s="863">
        <v>0</v>
      </c>
      <c r="LH204" s="863">
        <v>0</v>
      </c>
      <c r="LI204" s="863">
        <v>0</v>
      </c>
      <c r="LJ204" s="863">
        <v>0</v>
      </c>
      <c r="LK204" s="863">
        <v>0</v>
      </c>
      <c r="LL204" s="863">
        <v>0</v>
      </c>
      <c r="LM204" s="863">
        <v>0</v>
      </c>
      <c r="LN204" s="863">
        <v>0</v>
      </c>
      <c r="LO204" s="863">
        <v>0</v>
      </c>
      <c r="LP204" s="863">
        <v>0</v>
      </c>
      <c r="LQ204" s="863">
        <v>0</v>
      </c>
      <c r="LR204" s="863">
        <v>0</v>
      </c>
      <c r="LS204" s="863">
        <v>0</v>
      </c>
      <c r="LT204" s="863">
        <v>0</v>
      </c>
      <c r="LU204" s="863">
        <v>0</v>
      </c>
      <c r="LV204" s="863">
        <v>0</v>
      </c>
      <c r="LW204" s="863">
        <v>0</v>
      </c>
      <c r="LX204" s="863">
        <v>0</v>
      </c>
      <c r="LY204" s="863">
        <v>0</v>
      </c>
      <c r="LZ204" s="863">
        <v>0</v>
      </c>
      <c r="MA204" s="863">
        <v>0</v>
      </c>
      <c r="MB204" s="863">
        <v>0</v>
      </c>
      <c r="MC204" s="863">
        <v>0</v>
      </c>
      <c r="MD204" s="863">
        <v>0</v>
      </c>
      <c r="ME204" s="863">
        <v>0</v>
      </c>
      <c r="MF204" s="863">
        <v>0</v>
      </c>
      <c r="MG204" s="863">
        <v>0</v>
      </c>
      <c r="MH204" s="863">
        <v>0</v>
      </c>
      <c r="MI204" s="863">
        <v>0</v>
      </c>
      <c r="MJ204" s="863">
        <v>0</v>
      </c>
      <c r="MK204" s="863">
        <v>0</v>
      </c>
      <c r="ML204" s="863">
        <v>0</v>
      </c>
      <c r="MM204" s="863">
        <v>0</v>
      </c>
      <c r="MN204" s="863">
        <v>0</v>
      </c>
      <c r="MO204" s="863">
        <v>0</v>
      </c>
      <c r="MP204" s="863">
        <v>0</v>
      </c>
      <c r="MQ204" s="863">
        <v>0</v>
      </c>
      <c r="MR204" s="863">
        <v>0</v>
      </c>
      <c r="MS204" s="863">
        <v>0</v>
      </c>
      <c r="MT204" s="863">
        <v>0</v>
      </c>
      <c r="MU204" s="863">
        <v>0</v>
      </c>
      <c r="MV204" s="863">
        <v>0</v>
      </c>
      <c r="MW204" s="863">
        <v>0</v>
      </c>
      <c r="MX204" s="863">
        <v>0</v>
      </c>
      <c r="MY204" s="863">
        <v>0</v>
      </c>
      <c r="MZ204" s="863">
        <v>0</v>
      </c>
      <c r="NA204" s="863">
        <v>0</v>
      </c>
      <c r="NB204" s="863">
        <v>0</v>
      </c>
      <c r="NC204" s="863">
        <v>0</v>
      </c>
      <c r="ND204" s="863">
        <v>0</v>
      </c>
      <c r="NE204" s="863">
        <v>0</v>
      </c>
      <c r="NF204" s="863">
        <v>0</v>
      </c>
      <c r="NG204" s="863">
        <v>0</v>
      </c>
      <c r="NH204" s="863">
        <v>0</v>
      </c>
      <c r="NI204" s="863">
        <v>0</v>
      </c>
      <c r="NJ204" s="863">
        <v>0</v>
      </c>
      <c r="NK204" s="863">
        <v>0</v>
      </c>
      <c r="NL204" s="863">
        <v>0</v>
      </c>
      <c r="NM204" s="863">
        <v>0</v>
      </c>
      <c r="NN204" s="863">
        <v>0</v>
      </c>
      <c r="NO204" s="863">
        <v>0</v>
      </c>
      <c r="NP204" s="863">
        <v>0</v>
      </c>
      <c r="NQ204" s="863">
        <v>0</v>
      </c>
      <c r="NR204" s="863">
        <v>0</v>
      </c>
      <c r="NS204" s="863">
        <v>0</v>
      </c>
      <c r="NT204" s="863">
        <v>0</v>
      </c>
      <c r="NU204" s="863">
        <v>0</v>
      </c>
      <c r="NV204" s="863">
        <v>0</v>
      </c>
      <c r="NW204" s="863">
        <v>0</v>
      </c>
      <c r="NX204" s="863">
        <v>0</v>
      </c>
      <c r="NY204" s="863">
        <v>0</v>
      </c>
      <c r="NZ204" s="863">
        <v>0</v>
      </c>
      <c r="OA204" s="863">
        <v>0</v>
      </c>
      <c r="OB204" s="863">
        <v>0</v>
      </c>
      <c r="OC204" s="863">
        <v>0</v>
      </c>
      <c r="OD204" s="863">
        <v>0</v>
      </c>
      <c r="OE204" s="863">
        <v>0</v>
      </c>
      <c r="OF204" s="863">
        <v>0</v>
      </c>
      <c r="OG204" s="863">
        <v>0</v>
      </c>
      <c r="OH204" s="863">
        <v>0</v>
      </c>
      <c r="OI204" s="863">
        <v>0</v>
      </c>
      <c r="OJ204" s="863">
        <v>0</v>
      </c>
      <c r="OK204" s="863">
        <v>0</v>
      </c>
      <c r="OL204" s="863">
        <v>0</v>
      </c>
      <c r="OM204" s="863">
        <v>0</v>
      </c>
      <c r="ON204" s="863">
        <v>0</v>
      </c>
      <c r="OO204" s="863">
        <v>0</v>
      </c>
      <c r="OP204" s="863">
        <v>0</v>
      </c>
      <c r="OQ204" s="863">
        <v>0</v>
      </c>
      <c r="OR204" s="863">
        <v>0</v>
      </c>
      <c r="OS204" s="863">
        <v>0</v>
      </c>
      <c r="OT204" s="863">
        <v>0</v>
      </c>
      <c r="OU204" s="863">
        <v>0</v>
      </c>
      <c r="OV204" s="863">
        <v>0</v>
      </c>
      <c r="OW204" s="863">
        <v>0</v>
      </c>
      <c r="OX204" s="863">
        <v>0</v>
      </c>
      <c r="OY204" s="863">
        <v>0</v>
      </c>
      <c r="OZ204" s="863">
        <v>0</v>
      </c>
      <c r="PA204" s="863">
        <v>0</v>
      </c>
      <c r="PB204" s="863">
        <v>0</v>
      </c>
      <c r="PC204" s="863">
        <v>0</v>
      </c>
      <c r="PD204" s="863">
        <v>0</v>
      </c>
      <c r="PE204" s="863">
        <v>0</v>
      </c>
      <c r="PF204" s="863">
        <v>0</v>
      </c>
      <c r="PG204" s="863">
        <v>0</v>
      </c>
      <c r="PH204" s="863">
        <v>0</v>
      </c>
      <c r="PI204" s="863">
        <v>0</v>
      </c>
      <c r="PJ204" s="863">
        <v>0</v>
      </c>
      <c r="PK204" s="863">
        <v>0</v>
      </c>
      <c r="PL204" s="863">
        <v>0</v>
      </c>
      <c r="PM204" s="863">
        <v>0</v>
      </c>
      <c r="PN204" s="863">
        <v>0</v>
      </c>
      <c r="PO204" s="863">
        <v>0</v>
      </c>
      <c r="PP204" s="863">
        <v>0</v>
      </c>
      <c r="PQ204" s="863">
        <v>0</v>
      </c>
      <c r="PR204" s="863">
        <v>0</v>
      </c>
      <c r="PS204" s="863">
        <v>0</v>
      </c>
      <c r="PT204" s="863">
        <v>0</v>
      </c>
      <c r="PU204" s="863">
        <v>0</v>
      </c>
      <c r="PV204" s="863">
        <v>0</v>
      </c>
      <c r="PW204" s="863">
        <v>0</v>
      </c>
      <c r="PX204" s="863">
        <v>0</v>
      </c>
      <c r="PY204" s="863">
        <v>0</v>
      </c>
      <c r="PZ204" s="863">
        <v>0</v>
      </c>
      <c r="QA204" s="863">
        <v>0</v>
      </c>
      <c r="QB204" s="863">
        <v>0</v>
      </c>
      <c r="QC204" s="863">
        <v>0</v>
      </c>
      <c r="QD204" s="863">
        <v>0</v>
      </c>
      <c r="QE204" s="863">
        <v>0</v>
      </c>
      <c r="QF204" s="863">
        <v>0</v>
      </c>
      <c r="QG204" s="863">
        <v>0</v>
      </c>
      <c r="QH204" s="863">
        <v>0</v>
      </c>
      <c r="QI204" s="863">
        <v>0</v>
      </c>
      <c r="QJ204" s="863">
        <v>0</v>
      </c>
      <c r="QK204" s="863">
        <v>0</v>
      </c>
      <c r="QL204" s="863">
        <v>0</v>
      </c>
      <c r="QM204" s="863">
        <v>0</v>
      </c>
      <c r="QN204" s="863">
        <v>0</v>
      </c>
      <c r="QO204" s="863">
        <v>0</v>
      </c>
      <c r="QP204" s="863">
        <v>0</v>
      </c>
      <c r="QQ204" s="863">
        <v>0</v>
      </c>
      <c r="QR204" s="863">
        <v>0</v>
      </c>
      <c r="QS204" s="863">
        <v>0</v>
      </c>
      <c r="QT204" s="863">
        <v>0</v>
      </c>
      <c r="QU204" s="863">
        <v>0</v>
      </c>
      <c r="QV204" s="863">
        <v>0</v>
      </c>
      <c r="QW204" s="863">
        <v>0</v>
      </c>
      <c r="QX204" s="863">
        <v>0</v>
      </c>
      <c r="QY204" s="863">
        <v>0</v>
      </c>
      <c r="QZ204" s="863">
        <v>0</v>
      </c>
      <c r="RA204" s="863">
        <v>0</v>
      </c>
      <c r="RB204" s="863">
        <v>0</v>
      </c>
      <c r="RC204" s="863">
        <v>0</v>
      </c>
      <c r="RD204" s="863">
        <v>0</v>
      </c>
      <c r="RE204" s="863">
        <v>0</v>
      </c>
      <c r="RF204" s="863">
        <v>0</v>
      </c>
      <c r="RG204" s="863">
        <v>0</v>
      </c>
      <c r="RH204" s="863">
        <v>0</v>
      </c>
      <c r="RI204" s="863">
        <v>0</v>
      </c>
      <c r="RJ204" s="863">
        <v>0</v>
      </c>
      <c r="RK204" s="863">
        <v>0</v>
      </c>
      <c r="RL204" s="863">
        <v>0</v>
      </c>
      <c r="RM204" s="863">
        <v>0</v>
      </c>
      <c r="RN204" s="863">
        <v>0</v>
      </c>
      <c r="RO204" s="863">
        <v>0</v>
      </c>
      <c r="RP204" s="863">
        <v>0</v>
      </c>
      <c r="RQ204" s="863">
        <v>0</v>
      </c>
      <c r="RR204" s="863">
        <v>0</v>
      </c>
      <c r="RS204" s="863">
        <v>0</v>
      </c>
      <c r="RT204" s="863">
        <v>0</v>
      </c>
      <c r="RU204" s="863">
        <v>0</v>
      </c>
      <c r="RV204" s="863">
        <v>0</v>
      </c>
      <c r="RW204" s="863">
        <v>0</v>
      </c>
      <c r="RX204" s="863">
        <v>0</v>
      </c>
      <c r="RY204" s="863">
        <v>0</v>
      </c>
      <c r="RZ204" s="863">
        <v>0</v>
      </c>
      <c r="SA204" s="863">
        <v>0</v>
      </c>
      <c r="SB204" s="863">
        <v>0</v>
      </c>
      <c r="SC204" s="863">
        <v>0</v>
      </c>
      <c r="SD204" s="863">
        <v>0</v>
      </c>
      <c r="SE204" s="863">
        <v>0</v>
      </c>
      <c r="SF204" s="863">
        <v>0</v>
      </c>
      <c r="SG204" s="863">
        <v>0</v>
      </c>
      <c r="SH204" s="863">
        <v>0</v>
      </c>
      <c r="SI204" s="863">
        <v>0</v>
      </c>
      <c r="SJ204" s="460">
        <f t="shared" si="65"/>
        <v>0</v>
      </c>
      <c r="SK204" s="441"/>
      <c r="SL204" s="429"/>
      <c r="SM204" s="429"/>
      <c r="SN204" s="429"/>
    </row>
    <row r="205" spans="1:508" outlineLevel="2" collapsed="1" x14ac:dyDescent="0.3">
      <c r="A205" s="429"/>
      <c r="B205" s="438"/>
      <c r="C205" s="647">
        <f>INT($C$40)+2</f>
        <v>3</v>
      </c>
      <c r="D205" s="460"/>
      <c r="E205" s="518"/>
      <c r="F205" s="518"/>
      <c r="G205" s="460"/>
      <c r="H205" s="736"/>
      <c r="I205" s="736" t="s">
        <v>854</v>
      </c>
      <c r="J205" s="736">
        <f t="shared" si="67"/>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65"/>
        <v>0</v>
      </c>
      <c r="SK205" s="441"/>
      <c r="SL205" s="429"/>
      <c r="SM205" s="429"/>
      <c r="SN205" s="429"/>
    </row>
    <row r="206" spans="1:508" hidden="1" outlineLevel="3" x14ac:dyDescent="0.3">
      <c r="A206" s="429"/>
      <c r="B206" s="438"/>
      <c r="C206" s="647">
        <f>INT($C$40)+3</f>
        <v>4</v>
      </c>
      <c r="D206" s="460"/>
      <c r="E206" s="518"/>
      <c r="F206" s="518"/>
      <c r="G206" s="460"/>
      <c r="H206" s="537"/>
      <c r="I206" s="537" t="s">
        <v>855</v>
      </c>
      <c r="J206" s="869">
        <f t="shared" si="67"/>
        <v>79</v>
      </c>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0</v>
      </c>
      <c r="BO206" s="862">
        <v>0</v>
      </c>
      <c r="BP206" s="862">
        <v>0</v>
      </c>
      <c r="BQ206" s="862">
        <v>0</v>
      </c>
      <c r="BR206" s="862">
        <v>0</v>
      </c>
      <c r="BS206" s="862">
        <v>0</v>
      </c>
      <c r="BT206" s="862">
        <v>0</v>
      </c>
      <c r="BU206" s="862">
        <v>0</v>
      </c>
      <c r="BV206" s="862">
        <v>0</v>
      </c>
      <c r="BW206" s="862">
        <v>0</v>
      </c>
      <c r="BX206" s="862">
        <v>0</v>
      </c>
      <c r="BY206" s="862">
        <v>0</v>
      </c>
      <c r="BZ206" s="862">
        <v>0</v>
      </c>
      <c r="CA206" s="862">
        <v>0</v>
      </c>
      <c r="CB206" s="862">
        <v>0</v>
      </c>
      <c r="CC206" s="862">
        <v>0</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v>
      </c>
      <c r="EE206" s="862">
        <v>0</v>
      </c>
      <c r="EF206" s="862">
        <v>0</v>
      </c>
      <c r="EG206" s="862">
        <v>0</v>
      </c>
      <c r="EH206" s="862">
        <v>0</v>
      </c>
      <c r="EI206" s="862">
        <v>0</v>
      </c>
      <c r="EJ206" s="862">
        <v>0</v>
      </c>
      <c r="EK206" s="862">
        <v>0</v>
      </c>
      <c r="EL206" s="862">
        <v>0</v>
      </c>
      <c r="EM206" s="862">
        <v>0</v>
      </c>
      <c r="EN206" s="862">
        <v>0</v>
      </c>
      <c r="EO206" s="862">
        <v>0</v>
      </c>
      <c r="EP206" s="862">
        <v>0</v>
      </c>
      <c r="EQ206" s="862">
        <v>0</v>
      </c>
      <c r="ER206" s="862">
        <v>0</v>
      </c>
      <c r="ES206" s="862">
        <v>0</v>
      </c>
      <c r="ET206" s="862">
        <v>0</v>
      </c>
      <c r="EU206" s="862">
        <v>0</v>
      </c>
      <c r="EV206" s="862">
        <v>0</v>
      </c>
      <c r="EW206" s="862">
        <v>0</v>
      </c>
      <c r="EX206" s="862">
        <v>0</v>
      </c>
      <c r="EY206" s="862">
        <v>0</v>
      </c>
      <c r="EZ206" s="862">
        <v>0</v>
      </c>
      <c r="FA206" s="862">
        <v>0</v>
      </c>
      <c r="FB206" s="862">
        <v>0</v>
      </c>
      <c r="FC206" s="862">
        <v>0</v>
      </c>
      <c r="FD206" s="862">
        <v>0</v>
      </c>
      <c r="FE206" s="862">
        <v>0</v>
      </c>
      <c r="FF206" s="862">
        <v>0</v>
      </c>
      <c r="FG206" s="862">
        <v>0</v>
      </c>
      <c r="FH206" s="862">
        <v>0</v>
      </c>
      <c r="FI206" s="862">
        <v>0</v>
      </c>
      <c r="FJ206" s="862">
        <v>0</v>
      </c>
      <c r="FK206" s="862">
        <v>0</v>
      </c>
      <c r="FL206" s="862">
        <v>0</v>
      </c>
      <c r="FM206" s="862">
        <v>0</v>
      </c>
      <c r="FN206" s="862">
        <v>0</v>
      </c>
      <c r="FO206" s="862">
        <v>0</v>
      </c>
      <c r="FP206" s="862">
        <v>0</v>
      </c>
      <c r="FQ206" s="862">
        <v>0</v>
      </c>
      <c r="FR206" s="862">
        <v>0</v>
      </c>
      <c r="FS206" s="862">
        <v>0</v>
      </c>
      <c r="FT206" s="862">
        <v>0</v>
      </c>
      <c r="FU206" s="862">
        <v>0</v>
      </c>
      <c r="FV206" s="862">
        <v>0</v>
      </c>
      <c r="FW206" s="862">
        <v>0</v>
      </c>
      <c r="FX206" s="862">
        <v>0</v>
      </c>
      <c r="FY206" s="862">
        <v>0</v>
      </c>
      <c r="FZ206" s="862">
        <v>0</v>
      </c>
      <c r="GA206" s="862">
        <v>0</v>
      </c>
      <c r="GB206" s="862">
        <v>0</v>
      </c>
      <c r="GC206" s="862">
        <v>0</v>
      </c>
      <c r="GD206" s="862">
        <v>0</v>
      </c>
      <c r="GE206" s="862">
        <v>0</v>
      </c>
      <c r="GF206" s="862">
        <v>0</v>
      </c>
      <c r="GG206" s="862">
        <v>0</v>
      </c>
      <c r="GH206" s="862">
        <v>0</v>
      </c>
      <c r="GI206" s="862">
        <v>0</v>
      </c>
      <c r="GJ206" s="862">
        <v>0</v>
      </c>
      <c r="GK206" s="862">
        <v>0</v>
      </c>
      <c r="GL206" s="862">
        <v>0</v>
      </c>
      <c r="GM206" s="862">
        <v>0</v>
      </c>
      <c r="GN206" s="862">
        <v>0</v>
      </c>
      <c r="GO206" s="862">
        <v>0</v>
      </c>
      <c r="GP206" s="862">
        <v>0</v>
      </c>
      <c r="GQ206" s="862">
        <v>0</v>
      </c>
      <c r="GR206" s="862">
        <v>0</v>
      </c>
      <c r="GS206" s="862">
        <v>0</v>
      </c>
      <c r="GT206" s="862">
        <v>0</v>
      </c>
      <c r="GU206" s="862">
        <v>0</v>
      </c>
      <c r="GV206" s="862">
        <v>0</v>
      </c>
      <c r="GW206" s="862">
        <v>0</v>
      </c>
      <c r="GX206" s="862">
        <v>0</v>
      </c>
      <c r="GY206" s="862">
        <v>0</v>
      </c>
      <c r="GZ206" s="862">
        <v>0</v>
      </c>
      <c r="HA206" s="862">
        <v>0</v>
      </c>
      <c r="HB206" s="862">
        <v>0</v>
      </c>
      <c r="HC206" s="862">
        <v>0</v>
      </c>
      <c r="HD206" s="862">
        <v>0</v>
      </c>
      <c r="HE206" s="862">
        <v>0</v>
      </c>
      <c r="HF206" s="862">
        <v>0</v>
      </c>
      <c r="HG206" s="862">
        <v>0</v>
      </c>
      <c r="HH206" s="862">
        <v>0</v>
      </c>
      <c r="HI206" s="862">
        <v>0</v>
      </c>
      <c r="HJ206" s="862">
        <v>0</v>
      </c>
      <c r="HK206" s="862">
        <v>0</v>
      </c>
      <c r="HL206" s="862">
        <v>0</v>
      </c>
      <c r="HM206" s="862">
        <v>0</v>
      </c>
      <c r="HN206" s="862">
        <v>0</v>
      </c>
      <c r="HO206" s="862">
        <v>0</v>
      </c>
      <c r="HP206" s="862">
        <v>0</v>
      </c>
      <c r="HQ206" s="862">
        <v>0</v>
      </c>
      <c r="HR206" s="862">
        <v>0</v>
      </c>
      <c r="HS206" s="862">
        <v>0</v>
      </c>
      <c r="HT206" s="862">
        <v>0</v>
      </c>
      <c r="HU206" s="862">
        <v>0</v>
      </c>
      <c r="HV206" s="862">
        <v>0</v>
      </c>
      <c r="HW206" s="862">
        <v>0</v>
      </c>
      <c r="HX206" s="862">
        <v>0</v>
      </c>
      <c r="HY206" s="862">
        <v>0</v>
      </c>
      <c r="HZ206" s="862">
        <v>0</v>
      </c>
      <c r="IA206" s="862">
        <v>0</v>
      </c>
      <c r="IB206" s="862">
        <v>0</v>
      </c>
      <c r="IC206" s="862">
        <v>0</v>
      </c>
      <c r="ID206" s="862">
        <v>0</v>
      </c>
      <c r="IE206" s="862">
        <v>0</v>
      </c>
      <c r="IF206" s="862">
        <v>0</v>
      </c>
      <c r="IG206" s="862">
        <v>0</v>
      </c>
      <c r="IH206" s="862">
        <v>0</v>
      </c>
      <c r="II206" s="862">
        <v>0</v>
      </c>
      <c r="IJ206" s="862">
        <v>0</v>
      </c>
      <c r="IK206" s="862">
        <v>0</v>
      </c>
      <c r="IL206" s="862">
        <v>0</v>
      </c>
      <c r="IM206" s="862">
        <v>0</v>
      </c>
      <c r="IN206" s="862">
        <v>0</v>
      </c>
      <c r="IO206" s="862">
        <v>0</v>
      </c>
      <c r="IP206" s="862">
        <v>0</v>
      </c>
      <c r="IQ206" s="862">
        <v>0</v>
      </c>
      <c r="IR206" s="862">
        <v>0</v>
      </c>
      <c r="IS206" s="862">
        <v>0</v>
      </c>
      <c r="IT206" s="862">
        <v>0</v>
      </c>
      <c r="IU206" s="862">
        <v>0</v>
      </c>
      <c r="IV206" s="862">
        <v>0</v>
      </c>
      <c r="IW206" s="862">
        <v>0</v>
      </c>
      <c r="IX206" s="862">
        <v>0</v>
      </c>
      <c r="IY206" s="862">
        <v>0</v>
      </c>
      <c r="IZ206" s="862">
        <v>0</v>
      </c>
      <c r="JA206" s="862">
        <v>0</v>
      </c>
      <c r="JB206" s="862">
        <v>0</v>
      </c>
      <c r="JC206" s="862">
        <v>0</v>
      </c>
      <c r="JD206" s="862">
        <v>0</v>
      </c>
      <c r="JE206" s="862">
        <v>0</v>
      </c>
      <c r="JF206" s="862">
        <v>0</v>
      </c>
      <c r="JG206" s="862">
        <v>0</v>
      </c>
      <c r="JH206" s="862">
        <v>0</v>
      </c>
      <c r="JI206" s="862">
        <v>0</v>
      </c>
      <c r="JJ206" s="862">
        <v>0</v>
      </c>
      <c r="JK206" s="862">
        <v>0</v>
      </c>
      <c r="JL206" s="862">
        <v>0</v>
      </c>
      <c r="JM206" s="862">
        <v>0</v>
      </c>
      <c r="JN206" s="862">
        <v>0</v>
      </c>
      <c r="JO206" s="862">
        <v>0</v>
      </c>
      <c r="JP206" s="862">
        <v>0</v>
      </c>
      <c r="JQ206" s="862">
        <v>0</v>
      </c>
      <c r="JR206" s="862">
        <v>0</v>
      </c>
      <c r="JS206" s="862">
        <v>0</v>
      </c>
      <c r="JT206" s="862">
        <v>0</v>
      </c>
      <c r="JU206" s="862">
        <v>0</v>
      </c>
      <c r="JV206" s="862">
        <v>0</v>
      </c>
      <c r="JW206" s="862">
        <v>0</v>
      </c>
      <c r="JX206" s="862">
        <v>0</v>
      </c>
      <c r="JY206" s="862">
        <v>0</v>
      </c>
      <c r="JZ206" s="862">
        <v>0</v>
      </c>
      <c r="KA206" s="862">
        <v>0</v>
      </c>
      <c r="KB206" s="862">
        <v>0</v>
      </c>
      <c r="KC206" s="862">
        <v>0</v>
      </c>
      <c r="KD206" s="862">
        <v>0</v>
      </c>
      <c r="KE206" s="862">
        <v>0</v>
      </c>
      <c r="KF206" s="862">
        <v>0</v>
      </c>
      <c r="KG206" s="862">
        <v>0</v>
      </c>
      <c r="KH206" s="862">
        <v>0</v>
      </c>
      <c r="KI206" s="862">
        <v>0</v>
      </c>
      <c r="KJ206" s="862">
        <v>0</v>
      </c>
      <c r="KK206" s="862">
        <v>0</v>
      </c>
      <c r="KL206" s="862">
        <v>0</v>
      </c>
      <c r="KM206" s="862">
        <v>0</v>
      </c>
      <c r="KN206" s="862">
        <v>0</v>
      </c>
      <c r="KO206" s="862">
        <v>0</v>
      </c>
      <c r="KP206" s="862">
        <v>0</v>
      </c>
      <c r="KQ206" s="862">
        <v>0</v>
      </c>
      <c r="KR206" s="862">
        <v>0</v>
      </c>
      <c r="KS206" s="862">
        <v>0</v>
      </c>
      <c r="KT206" s="862">
        <v>0</v>
      </c>
      <c r="KU206" s="862">
        <v>0</v>
      </c>
      <c r="KV206" s="862">
        <v>0</v>
      </c>
      <c r="KW206" s="862">
        <v>0</v>
      </c>
      <c r="KX206" s="862">
        <v>0</v>
      </c>
      <c r="KY206" s="862">
        <v>0</v>
      </c>
      <c r="KZ206" s="862">
        <v>0</v>
      </c>
      <c r="LA206" s="862">
        <v>0</v>
      </c>
      <c r="LB206" s="862">
        <v>0</v>
      </c>
      <c r="LC206" s="862">
        <v>0</v>
      </c>
      <c r="LD206" s="862">
        <v>0</v>
      </c>
      <c r="LE206" s="862">
        <v>0</v>
      </c>
      <c r="LF206" s="862">
        <v>0</v>
      </c>
      <c r="LG206" s="862">
        <v>0</v>
      </c>
      <c r="LH206" s="862">
        <v>0</v>
      </c>
      <c r="LI206" s="862">
        <v>0</v>
      </c>
      <c r="LJ206" s="862">
        <v>0</v>
      </c>
      <c r="LK206" s="862">
        <v>0</v>
      </c>
      <c r="LL206" s="862">
        <v>0</v>
      </c>
      <c r="LM206" s="862">
        <v>0</v>
      </c>
      <c r="LN206" s="862">
        <v>0</v>
      </c>
      <c r="LO206" s="862">
        <v>0</v>
      </c>
      <c r="LP206" s="862">
        <v>0</v>
      </c>
      <c r="LQ206" s="862">
        <v>0</v>
      </c>
      <c r="LR206" s="862">
        <v>0</v>
      </c>
      <c r="LS206" s="862">
        <v>0</v>
      </c>
      <c r="LT206" s="862">
        <v>0</v>
      </c>
      <c r="LU206" s="862">
        <v>0</v>
      </c>
      <c r="LV206" s="862">
        <v>0</v>
      </c>
      <c r="LW206" s="862">
        <v>0</v>
      </c>
      <c r="LX206" s="862">
        <v>0</v>
      </c>
      <c r="LY206" s="862">
        <v>0</v>
      </c>
      <c r="LZ206" s="862">
        <v>0</v>
      </c>
      <c r="MA206" s="862">
        <v>0</v>
      </c>
      <c r="MB206" s="862">
        <v>0</v>
      </c>
      <c r="MC206" s="862">
        <v>0</v>
      </c>
      <c r="MD206" s="862">
        <v>0</v>
      </c>
      <c r="ME206" s="862">
        <v>0</v>
      </c>
      <c r="MF206" s="862">
        <v>0</v>
      </c>
      <c r="MG206" s="862">
        <v>0</v>
      </c>
      <c r="MH206" s="862">
        <v>0</v>
      </c>
      <c r="MI206" s="862">
        <v>0</v>
      </c>
      <c r="MJ206" s="862">
        <v>0</v>
      </c>
      <c r="MK206" s="862">
        <v>0</v>
      </c>
      <c r="ML206" s="862">
        <v>0</v>
      </c>
      <c r="MM206" s="862">
        <v>0</v>
      </c>
      <c r="MN206" s="862">
        <v>0</v>
      </c>
      <c r="MO206" s="862">
        <v>0</v>
      </c>
      <c r="MP206" s="862">
        <v>0</v>
      </c>
      <c r="MQ206" s="862">
        <v>0</v>
      </c>
      <c r="MR206" s="862">
        <v>0</v>
      </c>
      <c r="MS206" s="862">
        <v>0</v>
      </c>
      <c r="MT206" s="862">
        <v>0</v>
      </c>
      <c r="MU206" s="862">
        <v>0</v>
      </c>
      <c r="MV206" s="862">
        <v>0</v>
      </c>
      <c r="MW206" s="862">
        <v>0</v>
      </c>
      <c r="MX206" s="862">
        <v>0</v>
      </c>
      <c r="MY206" s="862">
        <v>0</v>
      </c>
      <c r="MZ206" s="862">
        <v>0</v>
      </c>
      <c r="NA206" s="862">
        <v>0</v>
      </c>
      <c r="NB206" s="862">
        <v>0</v>
      </c>
      <c r="NC206" s="862">
        <v>0</v>
      </c>
      <c r="ND206" s="862">
        <v>0</v>
      </c>
      <c r="NE206" s="862">
        <v>0</v>
      </c>
      <c r="NF206" s="862">
        <v>0</v>
      </c>
      <c r="NG206" s="862">
        <v>0</v>
      </c>
      <c r="NH206" s="862">
        <v>0</v>
      </c>
      <c r="NI206" s="862">
        <v>0</v>
      </c>
      <c r="NJ206" s="862">
        <v>0</v>
      </c>
      <c r="NK206" s="862">
        <v>0</v>
      </c>
      <c r="NL206" s="862">
        <v>0</v>
      </c>
      <c r="NM206" s="862">
        <v>0</v>
      </c>
      <c r="NN206" s="862">
        <v>0</v>
      </c>
      <c r="NO206" s="862">
        <v>0</v>
      </c>
      <c r="NP206" s="862">
        <v>0</v>
      </c>
      <c r="NQ206" s="862">
        <v>0</v>
      </c>
      <c r="NR206" s="862">
        <v>0</v>
      </c>
      <c r="NS206" s="862">
        <v>0</v>
      </c>
      <c r="NT206" s="862">
        <v>0</v>
      </c>
      <c r="NU206" s="862">
        <v>0</v>
      </c>
      <c r="NV206" s="862">
        <v>0</v>
      </c>
      <c r="NW206" s="862">
        <v>0</v>
      </c>
      <c r="NX206" s="862">
        <v>0</v>
      </c>
      <c r="NY206" s="862">
        <v>0</v>
      </c>
      <c r="NZ206" s="862">
        <v>0</v>
      </c>
      <c r="OA206" s="862">
        <v>0</v>
      </c>
      <c r="OB206" s="862">
        <v>0</v>
      </c>
      <c r="OC206" s="862">
        <v>0</v>
      </c>
      <c r="OD206" s="862">
        <v>0</v>
      </c>
      <c r="OE206" s="862">
        <v>0</v>
      </c>
      <c r="OF206" s="862">
        <v>0</v>
      </c>
      <c r="OG206" s="862">
        <v>0</v>
      </c>
      <c r="OH206" s="862">
        <v>0</v>
      </c>
      <c r="OI206" s="862">
        <v>0</v>
      </c>
      <c r="OJ206" s="862">
        <v>0</v>
      </c>
      <c r="OK206" s="862">
        <v>0</v>
      </c>
      <c r="OL206" s="862">
        <v>0</v>
      </c>
      <c r="OM206" s="862">
        <v>0</v>
      </c>
      <c r="ON206" s="862">
        <v>0</v>
      </c>
      <c r="OO206" s="862">
        <v>0</v>
      </c>
      <c r="OP206" s="862">
        <v>0</v>
      </c>
      <c r="OQ206" s="862">
        <v>0</v>
      </c>
      <c r="OR206" s="862">
        <v>0</v>
      </c>
      <c r="OS206" s="862">
        <v>0</v>
      </c>
      <c r="OT206" s="862">
        <v>0</v>
      </c>
      <c r="OU206" s="862">
        <v>0</v>
      </c>
      <c r="OV206" s="862">
        <v>0</v>
      </c>
      <c r="OW206" s="862">
        <v>0</v>
      </c>
      <c r="OX206" s="862">
        <v>0</v>
      </c>
      <c r="OY206" s="862">
        <v>0</v>
      </c>
      <c r="OZ206" s="862">
        <v>0</v>
      </c>
      <c r="PA206" s="862">
        <v>0</v>
      </c>
      <c r="PB206" s="862">
        <v>0</v>
      </c>
      <c r="PC206" s="862">
        <v>0</v>
      </c>
      <c r="PD206" s="862">
        <v>0</v>
      </c>
      <c r="PE206" s="862">
        <v>0</v>
      </c>
      <c r="PF206" s="862">
        <v>0</v>
      </c>
      <c r="PG206" s="862">
        <v>0</v>
      </c>
      <c r="PH206" s="862">
        <v>0</v>
      </c>
      <c r="PI206" s="862">
        <v>0</v>
      </c>
      <c r="PJ206" s="862">
        <v>0</v>
      </c>
      <c r="PK206" s="862">
        <v>0</v>
      </c>
      <c r="PL206" s="862">
        <v>0</v>
      </c>
      <c r="PM206" s="862">
        <v>0</v>
      </c>
      <c r="PN206" s="862">
        <v>0</v>
      </c>
      <c r="PO206" s="862">
        <v>0</v>
      </c>
      <c r="PP206" s="862">
        <v>0</v>
      </c>
      <c r="PQ206" s="862">
        <v>0</v>
      </c>
      <c r="PR206" s="862">
        <v>0</v>
      </c>
      <c r="PS206" s="862">
        <v>0</v>
      </c>
      <c r="PT206" s="862">
        <v>0</v>
      </c>
      <c r="PU206" s="862">
        <v>0</v>
      </c>
      <c r="PV206" s="862">
        <v>0</v>
      </c>
      <c r="PW206" s="862">
        <v>0</v>
      </c>
      <c r="PX206" s="862">
        <v>0</v>
      </c>
      <c r="PY206" s="862">
        <v>0</v>
      </c>
      <c r="PZ206" s="862">
        <v>0</v>
      </c>
      <c r="QA206" s="862">
        <v>0</v>
      </c>
      <c r="QB206" s="862">
        <v>0</v>
      </c>
      <c r="QC206" s="862">
        <v>0</v>
      </c>
      <c r="QD206" s="862">
        <v>0</v>
      </c>
      <c r="QE206" s="862">
        <v>0</v>
      </c>
      <c r="QF206" s="862">
        <v>0</v>
      </c>
      <c r="QG206" s="862">
        <v>0</v>
      </c>
      <c r="QH206" s="862">
        <v>0</v>
      </c>
      <c r="QI206" s="862">
        <v>0</v>
      </c>
      <c r="QJ206" s="862">
        <v>0</v>
      </c>
      <c r="QK206" s="862">
        <v>0</v>
      </c>
      <c r="QL206" s="862">
        <v>0</v>
      </c>
      <c r="QM206" s="862">
        <v>0</v>
      </c>
      <c r="QN206" s="862">
        <v>0</v>
      </c>
      <c r="QO206" s="862">
        <v>0</v>
      </c>
      <c r="QP206" s="862">
        <v>0</v>
      </c>
      <c r="QQ206" s="862">
        <v>0</v>
      </c>
      <c r="QR206" s="862">
        <v>0</v>
      </c>
      <c r="QS206" s="862">
        <v>0</v>
      </c>
      <c r="QT206" s="862">
        <v>0</v>
      </c>
      <c r="QU206" s="862">
        <v>0</v>
      </c>
      <c r="QV206" s="862">
        <v>0</v>
      </c>
      <c r="QW206" s="862">
        <v>0</v>
      </c>
      <c r="QX206" s="862">
        <v>0</v>
      </c>
      <c r="QY206" s="862">
        <v>0</v>
      </c>
      <c r="QZ206" s="862">
        <v>0</v>
      </c>
      <c r="RA206" s="862">
        <v>0</v>
      </c>
      <c r="RB206" s="862">
        <v>0</v>
      </c>
      <c r="RC206" s="862">
        <v>0</v>
      </c>
      <c r="RD206" s="862">
        <v>0</v>
      </c>
      <c r="RE206" s="862">
        <v>0</v>
      </c>
      <c r="RF206" s="862">
        <v>0</v>
      </c>
      <c r="RG206" s="862">
        <v>0</v>
      </c>
      <c r="RH206" s="862">
        <v>0</v>
      </c>
      <c r="RI206" s="862">
        <v>0</v>
      </c>
      <c r="RJ206" s="862">
        <v>0</v>
      </c>
      <c r="RK206" s="862">
        <v>0</v>
      </c>
      <c r="RL206" s="862">
        <v>0</v>
      </c>
      <c r="RM206" s="862">
        <v>0</v>
      </c>
      <c r="RN206" s="862">
        <v>0</v>
      </c>
      <c r="RO206" s="862">
        <v>0</v>
      </c>
      <c r="RP206" s="862">
        <v>0</v>
      </c>
      <c r="RQ206" s="862">
        <v>0</v>
      </c>
      <c r="RR206" s="862">
        <v>0</v>
      </c>
      <c r="RS206" s="862">
        <v>0</v>
      </c>
      <c r="RT206" s="862">
        <v>0</v>
      </c>
      <c r="RU206" s="862">
        <v>0</v>
      </c>
      <c r="RV206" s="862">
        <v>0</v>
      </c>
      <c r="RW206" s="862">
        <v>0</v>
      </c>
      <c r="RX206" s="862">
        <v>0</v>
      </c>
      <c r="RY206" s="862">
        <v>0</v>
      </c>
      <c r="RZ206" s="862">
        <v>0</v>
      </c>
      <c r="SA206" s="862">
        <v>0</v>
      </c>
      <c r="SB206" s="862">
        <v>0</v>
      </c>
      <c r="SC206" s="862">
        <v>0</v>
      </c>
      <c r="SD206" s="862">
        <v>0</v>
      </c>
      <c r="SE206" s="862">
        <v>0</v>
      </c>
      <c r="SF206" s="862">
        <v>0</v>
      </c>
      <c r="SG206" s="862">
        <v>0</v>
      </c>
      <c r="SH206" s="862">
        <v>0</v>
      </c>
      <c r="SI206" s="862">
        <v>0</v>
      </c>
      <c r="SJ206" s="460">
        <f t="shared" si="65"/>
        <v>0</v>
      </c>
      <c r="SK206" s="441"/>
      <c r="SL206" s="429"/>
      <c r="SM206" s="429"/>
      <c r="SN206" s="429"/>
    </row>
    <row r="207" spans="1:508" outlineLevel="2" x14ac:dyDescent="0.3">
      <c r="A207" s="429"/>
      <c r="B207" s="438"/>
      <c r="C207" s="647">
        <f>INT($C$40)+3</f>
        <v>4</v>
      </c>
      <c r="D207" s="460"/>
      <c r="E207" s="518"/>
      <c r="F207" s="518"/>
      <c r="G207" s="460"/>
      <c r="H207" s="879"/>
      <c r="I207" s="879" t="s">
        <v>856</v>
      </c>
      <c r="J207" s="880">
        <f t="shared" si="67"/>
        <v>80</v>
      </c>
      <c r="K207" s="482">
        <v>0</v>
      </c>
      <c r="L207" s="482">
        <v>0</v>
      </c>
      <c r="M207" s="482">
        <v>0</v>
      </c>
      <c r="N207" s="482">
        <v>0</v>
      </c>
      <c r="O207" s="482">
        <v>0</v>
      </c>
      <c r="P207" s="482">
        <v>0</v>
      </c>
      <c r="Q207" s="482">
        <v>0</v>
      </c>
      <c r="R207" s="482">
        <v>0</v>
      </c>
      <c r="S207" s="482">
        <v>0</v>
      </c>
      <c r="T207" s="482">
        <v>0</v>
      </c>
      <c r="U207" s="482">
        <v>0</v>
      </c>
      <c r="V207" s="482">
        <v>0</v>
      </c>
      <c r="W207" s="482">
        <v>0</v>
      </c>
      <c r="X207" s="482">
        <v>0</v>
      </c>
      <c r="Y207" s="482">
        <v>0</v>
      </c>
      <c r="Z207" s="482">
        <v>0</v>
      </c>
      <c r="AA207" s="482">
        <v>0</v>
      </c>
      <c r="AB207" s="482">
        <v>0</v>
      </c>
      <c r="AC207" s="482">
        <v>0</v>
      </c>
      <c r="AD207" s="482">
        <v>0</v>
      </c>
      <c r="AE207" s="482">
        <v>0</v>
      </c>
      <c r="AF207" s="482">
        <v>0</v>
      </c>
      <c r="AG207" s="482">
        <v>0</v>
      </c>
      <c r="AH207" s="482">
        <v>0</v>
      </c>
      <c r="AI207" s="482">
        <v>0</v>
      </c>
      <c r="AJ207" s="482">
        <v>0</v>
      </c>
      <c r="AK207" s="482">
        <v>0</v>
      </c>
      <c r="AL207" s="482">
        <v>0</v>
      </c>
      <c r="AM207" s="482">
        <v>0</v>
      </c>
      <c r="AN207" s="482">
        <v>0</v>
      </c>
      <c r="AO207" s="482">
        <v>0</v>
      </c>
      <c r="AP207" s="482">
        <v>0</v>
      </c>
      <c r="AQ207" s="482">
        <v>0</v>
      </c>
      <c r="AR207" s="482">
        <v>0</v>
      </c>
      <c r="AS207" s="482">
        <v>0</v>
      </c>
      <c r="AT207" s="482">
        <v>0</v>
      </c>
      <c r="AU207" s="482">
        <v>0</v>
      </c>
      <c r="AV207" s="482">
        <v>0</v>
      </c>
      <c r="AW207" s="482">
        <v>0</v>
      </c>
      <c r="AX207" s="482">
        <v>0</v>
      </c>
      <c r="AY207" s="482">
        <v>0</v>
      </c>
      <c r="AZ207" s="482">
        <v>0</v>
      </c>
      <c r="BA207" s="482">
        <v>0</v>
      </c>
      <c r="BB207" s="482">
        <v>0</v>
      </c>
      <c r="BC207" s="482">
        <v>0</v>
      </c>
      <c r="BD207" s="482">
        <v>0</v>
      </c>
      <c r="BE207" s="482">
        <v>0</v>
      </c>
      <c r="BF207" s="482">
        <v>0</v>
      </c>
      <c r="BG207" s="482">
        <v>0</v>
      </c>
      <c r="BH207" s="482">
        <v>0</v>
      </c>
      <c r="BI207" s="482">
        <v>0</v>
      </c>
      <c r="BJ207" s="482">
        <v>0</v>
      </c>
      <c r="BK207" s="482">
        <v>0</v>
      </c>
      <c r="BL207" s="482">
        <v>0</v>
      </c>
      <c r="BM207" s="482">
        <v>0</v>
      </c>
      <c r="BN207" s="482">
        <v>0</v>
      </c>
      <c r="BO207" s="482">
        <v>0</v>
      </c>
      <c r="BP207" s="482">
        <v>0</v>
      </c>
      <c r="BQ207" s="482">
        <v>0</v>
      </c>
      <c r="BR207" s="482">
        <v>0</v>
      </c>
      <c r="BS207" s="482">
        <v>0</v>
      </c>
      <c r="BT207" s="482">
        <v>0</v>
      </c>
      <c r="BU207" s="482">
        <v>0</v>
      </c>
      <c r="BV207" s="482">
        <v>0</v>
      </c>
      <c r="BW207" s="482">
        <v>0</v>
      </c>
      <c r="BX207" s="482">
        <v>0</v>
      </c>
      <c r="BY207" s="482">
        <v>0</v>
      </c>
      <c r="BZ207" s="482">
        <v>0</v>
      </c>
      <c r="CA207" s="482">
        <v>0</v>
      </c>
      <c r="CB207" s="482">
        <v>0</v>
      </c>
      <c r="CC207" s="482">
        <v>0</v>
      </c>
      <c r="CD207" s="482">
        <v>0</v>
      </c>
      <c r="CE207" s="482">
        <v>0</v>
      </c>
      <c r="CF207" s="482">
        <v>0</v>
      </c>
      <c r="CG207" s="482">
        <v>0</v>
      </c>
      <c r="CH207" s="482">
        <v>0</v>
      </c>
      <c r="CI207" s="482">
        <v>0</v>
      </c>
      <c r="CJ207" s="482">
        <v>0</v>
      </c>
      <c r="CK207" s="482">
        <v>0</v>
      </c>
      <c r="CL207" s="482">
        <v>0</v>
      </c>
      <c r="CM207" s="482">
        <v>0</v>
      </c>
      <c r="CN207" s="482">
        <v>0</v>
      </c>
      <c r="CO207" s="482">
        <v>0</v>
      </c>
      <c r="CP207" s="482">
        <v>0</v>
      </c>
      <c r="CQ207" s="482">
        <v>0</v>
      </c>
      <c r="CR207" s="482">
        <v>0</v>
      </c>
      <c r="CS207" s="482">
        <v>0</v>
      </c>
      <c r="CT207" s="482">
        <v>0</v>
      </c>
      <c r="CU207" s="482">
        <v>0</v>
      </c>
      <c r="CV207" s="482">
        <v>0</v>
      </c>
      <c r="CW207" s="482">
        <v>0</v>
      </c>
      <c r="CX207" s="482">
        <v>0</v>
      </c>
      <c r="CY207" s="482">
        <v>0</v>
      </c>
      <c r="CZ207" s="482">
        <v>0</v>
      </c>
      <c r="DA207" s="482">
        <v>0</v>
      </c>
      <c r="DB207" s="482">
        <v>0</v>
      </c>
      <c r="DC207" s="482">
        <v>0</v>
      </c>
      <c r="DD207" s="482">
        <v>0</v>
      </c>
      <c r="DE207" s="482">
        <v>0</v>
      </c>
      <c r="DF207" s="482">
        <v>0</v>
      </c>
      <c r="DG207" s="482">
        <v>0</v>
      </c>
      <c r="DH207" s="482">
        <v>0</v>
      </c>
      <c r="DI207" s="482">
        <v>0</v>
      </c>
      <c r="DJ207" s="482">
        <v>0</v>
      </c>
      <c r="DK207" s="482">
        <v>0</v>
      </c>
      <c r="DL207" s="482">
        <v>0</v>
      </c>
      <c r="DM207" s="482">
        <v>0</v>
      </c>
      <c r="DN207" s="482">
        <v>0</v>
      </c>
      <c r="DO207" s="482">
        <v>0</v>
      </c>
      <c r="DP207" s="482">
        <v>0</v>
      </c>
      <c r="DQ207" s="482">
        <v>0</v>
      </c>
      <c r="DR207" s="482">
        <v>0</v>
      </c>
      <c r="DS207" s="482">
        <v>0</v>
      </c>
      <c r="DT207" s="482">
        <v>0</v>
      </c>
      <c r="DU207" s="482">
        <v>0</v>
      </c>
      <c r="DV207" s="482">
        <v>0</v>
      </c>
      <c r="DW207" s="482">
        <v>0</v>
      </c>
      <c r="DX207" s="482">
        <v>0</v>
      </c>
      <c r="DY207" s="482">
        <v>0</v>
      </c>
      <c r="DZ207" s="482">
        <v>0</v>
      </c>
      <c r="EA207" s="482">
        <v>0</v>
      </c>
      <c r="EB207" s="482">
        <v>0</v>
      </c>
      <c r="EC207" s="482">
        <v>0</v>
      </c>
      <c r="ED207" s="482">
        <v>0</v>
      </c>
      <c r="EE207" s="482">
        <v>0</v>
      </c>
      <c r="EF207" s="482">
        <v>0</v>
      </c>
      <c r="EG207" s="482">
        <v>0</v>
      </c>
      <c r="EH207" s="482">
        <v>0</v>
      </c>
      <c r="EI207" s="482">
        <v>0</v>
      </c>
      <c r="EJ207" s="482">
        <v>0</v>
      </c>
      <c r="EK207" s="482">
        <v>0</v>
      </c>
      <c r="EL207" s="482">
        <v>0</v>
      </c>
      <c r="EM207" s="482">
        <v>0</v>
      </c>
      <c r="EN207" s="482">
        <v>0</v>
      </c>
      <c r="EO207" s="482">
        <v>0</v>
      </c>
      <c r="EP207" s="482">
        <v>0</v>
      </c>
      <c r="EQ207" s="482">
        <v>0</v>
      </c>
      <c r="ER207" s="482">
        <v>0</v>
      </c>
      <c r="ES207" s="482">
        <v>0</v>
      </c>
      <c r="ET207" s="482">
        <v>0</v>
      </c>
      <c r="EU207" s="482">
        <v>0</v>
      </c>
      <c r="EV207" s="482">
        <v>0</v>
      </c>
      <c r="EW207" s="482">
        <v>0</v>
      </c>
      <c r="EX207" s="482">
        <v>0</v>
      </c>
      <c r="EY207" s="482">
        <v>0</v>
      </c>
      <c r="EZ207" s="482">
        <v>0</v>
      </c>
      <c r="FA207" s="482">
        <v>0</v>
      </c>
      <c r="FB207" s="482">
        <v>0</v>
      </c>
      <c r="FC207" s="482">
        <v>0</v>
      </c>
      <c r="FD207" s="482">
        <v>0</v>
      </c>
      <c r="FE207" s="482">
        <v>0</v>
      </c>
      <c r="FF207" s="482">
        <v>0</v>
      </c>
      <c r="FG207" s="482">
        <v>0</v>
      </c>
      <c r="FH207" s="482">
        <v>0</v>
      </c>
      <c r="FI207" s="482">
        <v>0</v>
      </c>
      <c r="FJ207" s="482">
        <v>0</v>
      </c>
      <c r="FK207" s="482">
        <v>0</v>
      </c>
      <c r="FL207" s="482">
        <v>0</v>
      </c>
      <c r="FM207" s="482">
        <v>0</v>
      </c>
      <c r="FN207" s="482">
        <v>0</v>
      </c>
      <c r="FO207" s="482">
        <v>0</v>
      </c>
      <c r="FP207" s="482">
        <v>0</v>
      </c>
      <c r="FQ207" s="482">
        <v>0</v>
      </c>
      <c r="FR207" s="482">
        <v>0</v>
      </c>
      <c r="FS207" s="482">
        <v>0</v>
      </c>
      <c r="FT207" s="482">
        <v>0</v>
      </c>
      <c r="FU207" s="482">
        <v>0</v>
      </c>
      <c r="FV207" s="482">
        <v>0</v>
      </c>
      <c r="FW207" s="482">
        <v>0</v>
      </c>
      <c r="FX207" s="482">
        <v>0</v>
      </c>
      <c r="FY207" s="482">
        <v>0</v>
      </c>
      <c r="FZ207" s="482">
        <v>0</v>
      </c>
      <c r="GA207" s="482">
        <v>0</v>
      </c>
      <c r="GB207" s="482">
        <v>0</v>
      </c>
      <c r="GC207" s="482">
        <v>0</v>
      </c>
      <c r="GD207" s="482">
        <v>0</v>
      </c>
      <c r="GE207" s="482">
        <v>0</v>
      </c>
      <c r="GF207" s="482">
        <v>0</v>
      </c>
      <c r="GG207" s="482">
        <v>0</v>
      </c>
      <c r="GH207" s="482">
        <v>0</v>
      </c>
      <c r="GI207" s="482">
        <v>0</v>
      </c>
      <c r="GJ207" s="482">
        <v>0</v>
      </c>
      <c r="GK207" s="482">
        <v>0</v>
      </c>
      <c r="GL207" s="482">
        <v>0</v>
      </c>
      <c r="GM207" s="482">
        <v>0</v>
      </c>
      <c r="GN207" s="482">
        <v>0</v>
      </c>
      <c r="GO207" s="482">
        <v>0</v>
      </c>
      <c r="GP207" s="482">
        <v>0</v>
      </c>
      <c r="GQ207" s="482">
        <v>0</v>
      </c>
      <c r="GR207" s="482">
        <v>0</v>
      </c>
      <c r="GS207" s="482">
        <v>0</v>
      </c>
      <c r="GT207" s="482">
        <v>0</v>
      </c>
      <c r="GU207" s="482">
        <v>0</v>
      </c>
      <c r="GV207" s="482">
        <v>0</v>
      </c>
      <c r="GW207" s="482">
        <v>0</v>
      </c>
      <c r="GX207" s="482">
        <v>0</v>
      </c>
      <c r="GY207" s="482">
        <v>0</v>
      </c>
      <c r="GZ207" s="482">
        <v>0</v>
      </c>
      <c r="HA207" s="482">
        <v>0</v>
      </c>
      <c r="HB207" s="482">
        <v>0</v>
      </c>
      <c r="HC207" s="482">
        <v>0</v>
      </c>
      <c r="HD207" s="482">
        <v>0</v>
      </c>
      <c r="HE207" s="482">
        <v>0</v>
      </c>
      <c r="HF207" s="482">
        <v>0</v>
      </c>
      <c r="HG207" s="482">
        <v>0</v>
      </c>
      <c r="HH207" s="482">
        <v>0</v>
      </c>
      <c r="HI207" s="482">
        <v>0</v>
      </c>
      <c r="HJ207" s="482">
        <v>0</v>
      </c>
      <c r="HK207" s="482">
        <v>0</v>
      </c>
      <c r="HL207" s="482">
        <v>0</v>
      </c>
      <c r="HM207" s="482">
        <v>0</v>
      </c>
      <c r="HN207" s="482">
        <v>0</v>
      </c>
      <c r="HO207" s="482">
        <v>0</v>
      </c>
      <c r="HP207" s="482">
        <v>0</v>
      </c>
      <c r="HQ207" s="482">
        <v>0</v>
      </c>
      <c r="HR207" s="482">
        <v>0</v>
      </c>
      <c r="HS207" s="482">
        <v>0</v>
      </c>
      <c r="HT207" s="482">
        <v>0</v>
      </c>
      <c r="HU207" s="482">
        <v>0</v>
      </c>
      <c r="HV207" s="482">
        <v>0</v>
      </c>
      <c r="HW207" s="482">
        <v>0</v>
      </c>
      <c r="HX207" s="482">
        <v>0</v>
      </c>
      <c r="HY207" s="482">
        <v>0</v>
      </c>
      <c r="HZ207" s="482">
        <v>0</v>
      </c>
      <c r="IA207" s="482">
        <v>0</v>
      </c>
      <c r="IB207" s="482">
        <v>0</v>
      </c>
      <c r="IC207" s="482">
        <v>0</v>
      </c>
      <c r="ID207" s="482">
        <v>0</v>
      </c>
      <c r="IE207" s="482">
        <v>0</v>
      </c>
      <c r="IF207" s="482">
        <v>0</v>
      </c>
      <c r="IG207" s="482">
        <v>0</v>
      </c>
      <c r="IH207" s="482">
        <v>0</v>
      </c>
      <c r="II207" s="482">
        <v>0</v>
      </c>
      <c r="IJ207" s="482">
        <v>0</v>
      </c>
      <c r="IK207" s="482">
        <v>0</v>
      </c>
      <c r="IL207" s="482">
        <v>0</v>
      </c>
      <c r="IM207" s="482">
        <v>0</v>
      </c>
      <c r="IN207" s="482">
        <v>0</v>
      </c>
      <c r="IO207" s="482">
        <v>0</v>
      </c>
      <c r="IP207" s="482">
        <v>0</v>
      </c>
      <c r="IQ207" s="482">
        <v>0</v>
      </c>
      <c r="IR207" s="482">
        <v>0</v>
      </c>
      <c r="IS207" s="482">
        <v>0</v>
      </c>
      <c r="IT207" s="482">
        <v>0</v>
      </c>
      <c r="IU207" s="482">
        <v>0</v>
      </c>
      <c r="IV207" s="482">
        <v>0</v>
      </c>
      <c r="IW207" s="482">
        <v>0</v>
      </c>
      <c r="IX207" s="482">
        <v>0</v>
      </c>
      <c r="IY207" s="482">
        <v>0</v>
      </c>
      <c r="IZ207" s="482">
        <v>0</v>
      </c>
      <c r="JA207" s="482">
        <v>0</v>
      </c>
      <c r="JB207" s="482">
        <v>0</v>
      </c>
      <c r="JC207" s="482">
        <v>0</v>
      </c>
      <c r="JD207" s="482">
        <v>0</v>
      </c>
      <c r="JE207" s="482">
        <v>0</v>
      </c>
      <c r="JF207" s="482">
        <v>0</v>
      </c>
      <c r="JG207" s="482">
        <v>0</v>
      </c>
      <c r="JH207" s="482">
        <v>0</v>
      </c>
      <c r="JI207" s="482">
        <v>0</v>
      </c>
      <c r="JJ207" s="482">
        <v>0</v>
      </c>
      <c r="JK207" s="482">
        <v>0</v>
      </c>
      <c r="JL207" s="482">
        <v>0</v>
      </c>
      <c r="JM207" s="482">
        <v>0</v>
      </c>
      <c r="JN207" s="482">
        <v>0</v>
      </c>
      <c r="JO207" s="482">
        <v>0</v>
      </c>
      <c r="JP207" s="482">
        <v>0</v>
      </c>
      <c r="JQ207" s="482">
        <v>0</v>
      </c>
      <c r="JR207" s="482">
        <v>0</v>
      </c>
      <c r="JS207" s="482">
        <v>0</v>
      </c>
      <c r="JT207" s="482">
        <v>0</v>
      </c>
      <c r="JU207" s="482">
        <v>0</v>
      </c>
      <c r="JV207" s="482">
        <v>0</v>
      </c>
      <c r="JW207" s="482">
        <v>0</v>
      </c>
      <c r="JX207" s="482">
        <v>0</v>
      </c>
      <c r="JY207" s="482">
        <v>0</v>
      </c>
      <c r="JZ207" s="482">
        <v>0</v>
      </c>
      <c r="KA207" s="482">
        <v>0</v>
      </c>
      <c r="KB207" s="482">
        <v>0</v>
      </c>
      <c r="KC207" s="482">
        <v>0</v>
      </c>
      <c r="KD207" s="482">
        <v>0</v>
      </c>
      <c r="KE207" s="482">
        <v>0</v>
      </c>
      <c r="KF207" s="482">
        <v>0</v>
      </c>
      <c r="KG207" s="482">
        <v>0</v>
      </c>
      <c r="KH207" s="482">
        <v>0</v>
      </c>
      <c r="KI207" s="482">
        <v>0</v>
      </c>
      <c r="KJ207" s="482">
        <v>0</v>
      </c>
      <c r="KK207" s="482">
        <v>0</v>
      </c>
      <c r="KL207" s="482">
        <v>0</v>
      </c>
      <c r="KM207" s="482">
        <v>0</v>
      </c>
      <c r="KN207" s="482">
        <v>0</v>
      </c>
      <c r="KO207" s="482">
        <v>0</v>
      </c>
      <c r="KP207" s="482">
        <v>0</v>
      </c>
      <c r="KQ207" s="482">
        <v>0</v>
      </c>
      <c r="KR207" s="482">
        <v>0</v>
      </c>
      <c r="KS207" s="482">
        <v>0</v>
      </c>
      <c r="KT207" s="482">
        <v>0</v>
      </c>
      <c r="KU207" s="482">
        <v>0</v>
      </c>
      <c r="KV207" s="482">
        <v>0</v>
      </c>
      <c r="KW207" s="482">
        <v>0</v>
      </c>
      <c r="KX207" s="482">
        <v>0</v>
      </c>
      <c r="KY207" s="482">
        <v>0</v>
      </c>
      <c r="KZ207" s="482">
        <v>0</v>
      </c>
      <c r="LA207" s="482">
        <v>0</v>
      </c>
      <c r="LB207" s="482">
        <v>0</v>
      </c>
      <c r="LC207" s="482">
        <v>0</v>
      </c>
      <c r="LD207" s="482">
        <v>0</v>
      </c>
      <c r="LE207" s="482">
        <v>0</v>
      </c>
      <c r="LF207" s="482">
        <v>0</v>
      </c>
      <c r="LG207" s="482">
        <v>0</v>
      </c>
      <c r="LH207" s="482">
        <v>0</v>
      </c>
      <c r="LI207" s="482">
        <v>0</v>
      </c>
      <c r="LJ207" s="482">
        <v>0</v>
      </c>
      <c r="LK207" s="482">
        <v>0</v>
      </c>
      <c r="LL207" s="482">
        <v>0</v>
      </c>
      <c r="LM207" s="482">
        <v>0</v>
      </c>
      <c r="LN207" s="482">
        <v>0</v>
      </c>
      <c r="LO207" s="482">
        <v>0</v>
      </c>
      <c r="LP207" s="482">
        <v>0</v>
      </c>
      <c r="LQ207" s="482">
        <v>0</v>
      </c>
      <c r="LR207" s="482">
        <v>0</v>
      </c>
      <c r="LS207" s="482">
        <v>0</v>
      </c>
      <c r="LT207" s="482">
        <v>0</v>
      </c>
      <c r="LU207" s="482">
        <v>0</v>
      </c>
      <c r="LV207" s="482">
        <v>0</v>
      </c>
      <c r="LW207" s="482">
        <v>0</v>
      </c>
      <c r="LX207" s="482">
        <v>0</v>
      </c>
      <c r="LY207" s="482">
        <v>0</v>
      </c>
      <c r="LZ207" s="482">
        <v>0</v>
      </c>
      <c r="MA207" s="482">
        <v>0</v>
      </c>
      <c r="MB207" s="482">
        <v>0</v>
      </c>
      <c r="MC207" s="482">
        <v>0</v>
      </c>
      <c r="MD207" s="482">
        <v>0</v>
      </c>
      <c r="ME207" s="482">
        <v>0</v>
      </c>
      <c r="MF207" s="482">
        <v>0</v>
      </c>
      <c r="MG207" s="482">
        <v>0</v>
      </c>
      <c r="MH207" s="482">
        <v>0</v>
      </c>
      <c r="MI207" s="482">
        <v>0</v>
      </c>
      <c r="MJ207" s="482">
        <v>0</v>
      </c>
      <c r="MK207" s="482">
        <v>0</v>
      </c>
      <c r="ML207" s="482">
        <v>0</v>
      </c>
      <c r="MM207" s="482">
        <v>0</v>
      </c>
      <c r="MN207" s="482">
        <v>0</v>
      </c>
      <c r="MO207" s="482">
        <v>0</v>
      </c>
      <c r="MP207" s="482">
        <v>0</v>
      </c>
      <c r="MQ207" s="482">
        <v>0</v>
      </c>
      <c r="MR207" s="482">
        <v>0</v>
      </c>
      <c r="MS207" s="482">
        <v>0</v>
      </c>
      <c r="MT207" s="482">
        <v>0</v>
      </c>
      <c r="MU207" s="482">
        <v>0</v>
      </c>
      <c r="MV207" s="482">
        <v>0</v>
      </c>
      <c r="MW207" s="482">
        <v>0</v>
      </c>
      <c r="MX207" s="482">
        <v>0</v>
      </c>
      <c r="MY207" s="482">
        <v>0</v>
      </c>
      <c r="MZ207" s="482">
        <v>0</v>
      </c>
      <c r="NA207" s="482">
        <v>0</v>
      </c>
      <c r="NB207" s="482">
        <v>0</v>
      </c>
      <c r="NC207" s="482">
        <v>0</v>
      </c>
      <c r="ND207" s="482">
        <v>0</v>
      </c>
      <c r="NE207" s="482">
        <v>0</v>
      </c>
      <c r="NF207" s="482">
        <v>0</v>
      </c>
      <c r="NG207" s="482">
        <v>0</v>
      </c>
      <c r="NH207" s="482">
        <v>0</v>
      </c>
      <c r="NI207" s="482">
        <v>0</v>
      </c>
      <c r="NJ207" s="482">
        <v>0</v>
      </c>
      <c r="NK207" s="482">
        <v>0</v>
      </c>
      <c r="NL207" s="482">
        <v>0</v>
      </c>
      <c r="NM207" s="482">
        <v>0</v>
      </c>
      <c r="NN207" s="482">
        <v>0</v>
      </c>
      <c r="NO207" s="482">
        <v>0</v>
      </c>
      <c r="NP207" s="482">
        <v>0</v>
      </c>
      <c r="NQ207" s="482">
        <v>0</v>
      </c>
      <c r="NR207" s="482">
        <v>0</v>
      </c>
      <c r="NS207" s="482">
        <v>0</v>
      </c>
      <c r="NT207" s="482">
        <v>0</v>
      </c>
      <c r="NU207" s="482">
        <v>0</v>
      </c>
      <c r="NV207" s="482">
        <v>0</v>
      </c>
      <c r="NW207" s="482">
        <v>0</v>
      </c>
      <c r="NX207" s="482">
        <v>0</v>
      </c>
      <c r="NY207" s="482">
        <v>0</v>
      </c>
      <c r="NZ207" s="482">
        <v>0</v>
      </c>
      <c r="OA207" s="482">
        <v>0</v>
      </c>
      <c r="OB207" s="482">
        <v>0</v>
      </c>
      <c r="OC207" s="482">
        <v>0</v>
      </c>
      <c r="OD207" s="482">
        <v>0</v>
      </c>
      <c r="OE207" s="482">
        <v>0</v>
      </c>
      <c r="OF207" s="482">
        <v>0</v>
      </c>
      <c r="OG207" s="482">
        <v>0</v>
      </c>
      <c r="OH207" s="482">
        <v>0</v>
      </c>
      <c r="OI207" s="482">
        <v>0</v>
      </c>
      <c r="OJ207" s="482">
        <v>0</v>
      </c>
      <c r="OK207" s="482">
        <v>0</v>
      </c>
      <c r="OL207" s="482">
        <v>0</v>
      </c>
      <c r="OM207" s="482">
        <v>0</v>
      </c>
      <c r="ON207" s="482">
        <v>0</v>
      </c>
      <c r="OO207" s="482">
        <v>0</v>
      </c>
      <c r="OP207" s="482">
        <v>0</v>
      </c>
      <c r="OQ207" s="482">
        <v>0</v>
      </c>
      <c r="OR207" s="482">
        <v>0</v>
      </c>
      <c r="OS207" s="482">
        <v>0</v>
      </c>
      <c r="OT207" s="482">
        <v>0</v>
      </c>
      <c r="OU207" s="482">
        <v>0</v>
      </c>
      <c r="OV207" s="482">
        <v>0</v>
      </c>
      <c r="OW207" s="482">
        <v>0</v>
      </c>
      <c r="OX207" s="482">
        <v>0</v>
      </c>
      <c r="OY207" s="482">
        <v>0</v>
      </c>
      <c r="OZ207" s="482">
        <v>0</v>
      </c>
      <c r="PA207" s="482">
        <v>0</v>
      </c>
      <c r="PB207" s="482">
        <v>0</v>
      </c>
      <c r="PC207" s="482">
        <v>0</v>
      </c>
      <c r="PD207" s="482">
        <v>0</v>
      </c>
      <c r="PE207" s="482">
        <v>0</v>
      </c>
      <c r="PF207" s="482">
        <v>0</v>
      </c>
      <c r="PG207" s="482">
        <v>0</v>
      </c>
      <c r="PH207" s="482">
        <v>0</v>
      </c>
      <c r="PI207" s="482">
        <v>0</v>
      </c>
      <c r="PJ207" s="482">
        <v>0</v>
      </c>
      <c r="PK207" s="482">
        <v>0</v>
      </c>
      <c r="PL207" s="482">
        <v>0</v>
      </c>
      <c r="PM207" s="482">
        <v>0</v>
      </c>
      <c r="PN207" s="482">
        <v>0</v>
      </c>
      <c r="PO207" s="482">
        <v>0</v>
      </c>
      <c r="PP207" s="482">
        <v>0</v>
      </c>
      <c r="PQ207" s="482">
        <v>0</v>
      </c>
      <c r="PR207" s="482">
        <v>0</v>
      </c>
      <c r="PS207" s="482">
        <v>0</v>
      </c>
      <c r="PT207" s="482">
        <v>0</v>
      </c>
      <c r="PU207" s="482">
        <v>0</v>
      </c>
      <c r="PV207" s="482">
        <v>0</v>
      </c>
      <c r="PW207" s="482">
        <v>0</v>
      </c>
      <c r="PX207" s="482">
        <v>0</v>
      </c>
      <c r="PY207" s="482">
        <v>0</v>
      </c>
      <c r="PZ207" s="482">
        <v>0</v>
      </c>
      <c r="QA207" s="482">
        <v>0</v>
      </c>
      <c r="QB207" s="482">
        <v>0</v>
      </c>
      <c r="QC207" s="482">
        <v>0</v>
      </c>
      <c r="QD207" s="482">
        <v>0</v>
      </c>
      <c r="QE207" s="482">
        <v>0</v>
      </c>
      <c r="QF207" s="482">
        <v>0</v>
      </c>
      <c r="QG207" s="482">
        <v>0</v>
      </c>
      <c r="QH207" s="482">
        <v>0</v>
      </c>
      <c r="QI207" s="482">
        <v>0</v>
      </c>
      <c r="QJ207" s="482">
        <v>0</v>
      </c>
      <c r="QK207" s="482">
        <v>0</v>
      </c>
      <c r="QL207" s="482">
        <v>0</v>
      </c>
      <c r="QM207" s="482">
        <v>0</v>
      </c>
      <c r="QN207" s="482">
        <v>0</v>
      </c>
      <c r="QO207" s="482">
        <v>0</v>
      </c>
      <c r="QP207" s="482">
        <v>0</v>
      </c>
      <c r="QQ207" s="482">
        <v>0</v>
      </c>
      <c r="QR207" s="482">
        <v>0</v>
      </c>
      <c r="QS207" s="482">
        <v>0</v>
      </c>
      <c r="QT207" s="482">
        <v>0</v>
      </c>
      <c r="QU207" s="482">
        <v>0</v>
      </c>
      <c r="QV207" s="482">
        <v>0</v>
      </c>
      <c r="QW207" s="482">
        <v>0</v>
      </c>
      <c r="QX207" s="482">
        <v>0</v>
      </c>
      <c r="QY207" s="482">
        <v>0</v>
      </c>
      <c r="QZ207" s="482">
        <v>0</v>
      </c>
      <c r="RA207" s="482">
        <v>0</v>
      </c>
      <c r="RB207" s="482">
        <v>0</v>
      </c>
      <c r="RC207" s="482">
        <v>0</v>
      </c>
      <c r="RD207" s="482">
        <v>0</v>
      </c>
      <c r="RE207" s="482">
        <v>0</v>
      </c>
      <c r="RF207" s="482">
        <v>0</v>
      </c>
      <c r="RG207" s="482">
        <v>0</v>
      </c>
      <c r="RH207" s="482">
        <v>0</v>
      </c>
      <c r="RI207" s="482">
        <v>0</v>
      </c>
      <c r="RJ207" s="482">
        <v>0</v>
      </c>
      <c r="RK207" s="482">
        <v>0</v>
      </c>
      <c r="RL207" s="482">
        <v>0</v>
      </c>
      <c r="RM207" s="482">
        <v>0</v>
      </c>
      <c r="RN207" s="482">
        <v>0</v>
      </c>
      <c r="RO207" s="482">
        <v>0</v>
      </c>
      <c r="RP207" s="482">
        <v>0</v>
      </c>
      <c r="RQ207" s="482">
        <v>0</v>
      </c>
      <c r="RR207" s="482">
        <v>0</v>
      </c>
      <c r="RS207" s="482">
        <v>0</v>
      </c>
      <c r="RT207" s="482">
        <v>0</v>
      </c>
      <c r="RU207" s="482">
        <v>0</v>
      </c>
      <c r="RV207" s="482">
        <v>0</v>
      </c>
      <c r="RW207" s="482">
        <v>0</v>
      </c>
      <c r="RX207" s="482">
        <v>0</v>
      </c>
      <c r="RY207" s="482">
        <v>0</v>
      </c>
      <c r="RZ207" s="482">
        <v>0</v>
      </c>
      <c r="SA207" s="482">
        <v>0</v>
      </c>
      <c r="SB207" s="482">
        <v>0</v>
      </c>
      <c r="SC207" s="482">
        <v>0</v>
      </c>
      <c r="SD207" s="482">
        <v>0</v>
      </c>
      <c r="SE207" s="482">
        <v>0</v>
      </c>
      <c r="SF207" s="482">
        <v>0</v>
      </c>
      <c r="SG207" s="482">
        <v>0</v>
      </c>
      <c r="SH207" s="482">
        <v>0</v>
      </c>
      <c r="SI207" s="482">
        <v>0</v>
      </c>
      <c r="SJ207" s="460">
        <f t="shared" si="65"/>
        <v>0</v>
      </c>
      <c r="SK207" s="441"/>
      <c r="SL207" s="429"/>
      <c r="SM207" s="429"/>
      <c r="SN207" s="429"/>
    </row>
    <row r="208" spans="1:508" outlineLevel="2" collapsed="1" x14ac:dyDescent="0.3">
      <c r="A208" s="429"/>
      <c r="B208" s="438"/>
      <c r="C208" s="647">
        <f>INT($C$40)+2</f>
        <v>3</v>
      </c>
      <c r="D208" s="460"/>
      <c r="E208" s="518"/>
      <c r="F208" s="518"/>
      <c r="G208" s="460"/>
      <c r="H208" s="871" t="str">
        <f>Sheep!$H$254&amp;" Merino BBT"</f>
        <v>Spr Merino BBT</v>
      </c>
      <c r="I208" s="871" t="s">
        <v>164</v>
      </c>
      <c r="J208" s="872">
        <f t="shared" si="67"/>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65"/>
        <v>0</v>
      </c>
      <c r="SK208" s="441"/>
      <c r="SL208" s="429"/>
      <c r="SM208" s="429"/>
      <c r="SN208" s="429"/>
    </row>
    <row r="209" spans="1:508" hidden="1" outlineLevel="3" x14ac:dyDescent="0.3">
      <c r="A209" s="429"/>
      <c r="B209" s="438"/>
      <c r="C209" s="647">
        <f>INT($C$40)+3</f>
        <v>4</v>
      </c>
      <c r="D209" s="460"/>
      <c r="E209" s="518"/>
      <c r="F209" s="518"/>
      <c r="G209" s="460"/>
      <c r="H209" s="873"/>
      <c r="I209" s="873" t="s">
        <v>699</v>
      </c>
      <c r="J209" s="874">
        <f t="shared" si="67"/>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65"/>
        <v>0</v>
      </c>
      <c r="SK209" s="441"/>
      <c r="SL209" s="429"/>
      <c r="SM209" s="429"/>
      <c r="SN209" s="429"/>
    </row>
    <row r="210" spans="1:508" hidden="1" outlineLevel="3" x14ac:dyDescent="0.3">
      <c r="A210" s="429"/>
      <c r="B210" s="438"/>
      <c r="C210" s="647">
        <f>INT($C$40)+3</f>
        <v>4</v>
      </c>
      <c r="D210" s="460"/>
      <c r="E210" s="518"/>
      <c r="F210" s="518"/>
      <c r="G210" s="460"/>
      <c r="H210" s="873"/>
      <c r="I210" s="873" t="s">
        <v>700</v>
      </c>
      <c r="J210" s="874">
        <f t="shared" si="67"/>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65"/>
        <v>0</v>
      </c>
      <c r="SK210" s="441"/>
      <c r="SL210" s="429"/>
      <c r="SM210" s="429"/>
      <c r="SN210" s="429"/>
    </row>
    <row r="211" spans="1:508" hidden="1" outlineLevel="3" x14ac:dyDescent="0.3">
      <c r="A211" s="429"/>
      <c r="B211" s="438"/>
      <c r="C211" s="647">
        <f>INT($C$40)+3</f>
        <v>4</v>
      </c>
      <c r="D211" s="460"/>
      <c r="E211" s="518"/>
      <c r="F211" s="518"/>
      <c r="G211" s="460"/>
      <c r="H211" s="873"/>
      <c r="I211" s="873" t="s">
        <v>701</v>
      </c>
      <c r="J211" s="874">
        <f t="shared" si="67"/>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65"/>
        <v>0</v>
      </c>
      <c r="SK211" s="441"/>
      <c r="SL211" s="429"/>
      <c r="SM211" s="429"/>
      <c r="SN211" s="429"/>
    </row>
    <row r="212" spans="1:508" hidden="1" outlineLevel="3" x14ac:dyDescent="0.3">
      <c r="A212" s="429"/>
      <c r="B212" s="438"/>
      <c r="C212" s="647">
        <f>INT($C$40)+3</f>
        <v>4</v>
      </c>
      <c r="D212" s="460"/>
      <c r="E212" s="518"/>
      <c r="F212" s="518"/>
      <c r="G212" s="460"/>
      <c r="H212" s="873"/>
      <c r="I212" s="873" t="s">
        <v>702</v>
      </c>
      <c r="J212" s="874">
        <f t="shared" si="67"/>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65"/>
        <v>0</v>
      </c>
      <c r="SK212" s="441"/>
      <c r="SL212" s="429"/>
      <c r="SM212" s="429"/>
      <c r="SN212" s="429"/>
    </row>
    <row r="213" spans="1:508" hidden="1" outlineLevel="3" x14ac:dyDescent="0.3">
      <c r="A213" s="429"/>
      <c r="B213" s="438"/>
      <c r="C213" s="647">
        <f>INT($C$40)+3</f>
        <v>4</v>
      </c>
      <c r="D213" s="460"/>
      <c r="E213" s="518"/>
      <c r="F213" s="518"/>
      <c r="G213" s="460"/>
      <c r="H213" s="875"/>
      <c r="I213" s="875" t="s">
        <v>667</v>
      </c>
      <c r="J213" s="876">
        <f t="shared" si="67"/>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65"/>
        <v>0</v>
      </c>
      <c r="SK213" s="441"/>
      <c r="SL213" s="429"/>
      <c r="SM213" s="429"/>
      <c r="SN213" s="429"/>
    </row>
    <row r="214" spans="1:508" outlineLevel="2" collapsed="1" x14ac:dyDescent="0.3">
      <c r="A214" s="429"/>
      <c r="B214" s="438"/>
      <c r="C214" s="647">
        <f>INT($C$40)+2</f>
        <v>3</v>
      </c>
      <c r="D214" s="460"/>
      <c r="E214" s="518"/>
      <c r="F214" s="518"/>
      <c r="G214" s="460"/>
      <c r="H214" s="871"/>
      <c r="I214" s="871" t="s">
        <v>695</v>
      </c>
      <c r="J214" s="872">
        <f t="shared" si="67"/>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65"/>
        <v>0</v>
      </c>
      <c r="SK214" s="441"/>
      <c r="SL214" s="429"/>
      <c r="SM214" s="429"/>
      <c r="SN214" s="429"/>
    </row>
    <row r="215" spans="1:508" hidden="1" outlineLevel="3" x14ac:dyDescent="0.3">
      <c r="A215" s="429"/>
      <c r="B215" s="438"/>
      <c r="C215" s="647">
        <f t="shared" si="66"/>
        <v>4</v>
      </c>
      <c r="D215" s="460"/>
      <c r="E215" s="518"/>
      <c r="F215" s="518"/>
      <c r="G215" s="460"/>
      <c r="H215" s="873"/>
      <c r="I215" s="873" t="s">
        <v>696</v>
      </c>
      <c r="J215" s="874">
        <f t="shared" si="67"/>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65"/>
        <v>0</v>
      </c>
      <c r="SK215" s="441"/>
      <c r="SL215" s="429"/>
      <c r="SM215" s="429"/>
      <c r="SN215" s="429"/>
    </row>
    <row r="216" spans="1:508" hidden="1" outlineLevel="3" x14ac:dyDescent="0.3">
      <c r="A216" s="429"/>
      <c r="B216" s="438"/>
      <c r="C216" s="647">
        <f t="shared" si="66"/>
        <v>4</v>
      </c>
      <c r="D216" s="460"/>
      <c r="E216" s="518"/>
      <c r="F216" s="518"/>
      <c r="G216" s="460"/>
      <c r="H216" s="873"/>
      <c r="I216" s="873" t="s">
        <v>697</v>
      </c>
      <c r="J216" s="874">
        <f t="shared" si="67"/>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65"/>
        <v>0</v>
      </c>
      <c r="SK216" s="441"/>
      <c r="SL216" s="429"/>
      <c r="SM216" s="429"/>
      <c r="SN216" s="429"/>
    </row>
    <row r="217" spans="1:508" hidden="1" outlineLevel="3" x14ac:dyDescent="0.3">
      <c r="A217" s="429"/>
      <c r="B217" s="438"/>
      <c r="C217" s="647">
        <f t="shared" si="66"/>
        <v>4</v>
      </c>
      <c r="D217" s="460"/>
      <c r="E217" s="518"/>
      <c r="F217" s="518"/>
      <c r="G217" s="460"/>
      <c r="H217" s="877"/>
      <c r="I217" s="877" t="s">
        <v>849</v>
      </c>
      <c r="J217" s="878">
        <f t="shared" si="67"/>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65"/>
        <v>0</v>
      </c>
      <c r="SK217" s="441"/>
      <c r="SL217" s="429"/>
      <c r="SM217" s="429"/>
      <c r="SN217" s="429"/>
    </row>
    <row r="218" spans="1:508" outlineLevel="2" x14ac:dyDescent="0.3">
      <c r="A218" s="429"/>
      <c r="B218" s="438"/>
      <c r="C218" s="647">
        <f>INT($C$40)+3</f>
        <v>4</v>
      </c>
      <c r="D218" s="460"/>
      <c r="E218" s="518"/>
      <c r="F218" s="518"/>
      <c r="G218" s="460"/>
      <c r="H218" s="879"/>
      <c r="I218" s="879" t="s">
        <v>851</v>
      </c>
      <c r="J218" s="880">
        <f t="shared" si="67"/>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65"/>
        <v>0</v>
      </c>
      <c r="SK218" s="441"/>
      <c r="SL218" s="429"/>
      <c r="SM218" s="429"/>
      <c r="SN218" s="429"/>
    </row>
    <row r="219" spans="1:508" outlineLevel="2" collapsed="1" x14ac:dyDescent="0.3">
      <c r="A219" s="429"/>
      <c r="B219" s="438"/>
      <c r="C219" s="647">
        <f>INT($C$40)+2</f>
        <v>3</v>
      </c>
      <c r="D219" s="460"/>
      <c r="E219" s="518"/>
      <c r="F219" s="518"/>
      <c r="G219" s="460"/>
      <c r="H219" s="667"/>
      <c r="I219" s="667" t="s">
        <v>852</v>
      </c>
      <c r="J219" s="667">
        <f t="shared" si="67"/>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65"/>
        <v>0</v>
      </c>
      <c r="SK219" s="441"/>
      <c r="SL219" s="429"/>
      <c r="SM219" s="429"/>
      <c r="SN219" s="429"/>
    </row>
    <row r="220" spans="1:508" hidden="1" outlineLevel="3" x14ac:dyDescent="0.3">
      <c r="A220" s="429"/>
      <c r="B220" s="438"/>
      <c r="C220" s="647">
        <f t="shared" si="66"/>
        <v>4</v>
      </c>
      <c r="D220" s="460"/>
      <c r="E220" s="518"/>
      <c r="F220" s="518"/>
      <c r="G220" s="460"/>
      <c r="H220" s="735"/>
      <c r="I220" s="735" t="s">
        <v>853</v>
      </c>
      <c r="J220" s="735">
        <f t="shared" si="67"/>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65"/>
        <v>0</v>
      </c>
      <c r="SK220" s="441"/>
      <c r="SL220" s="429"/>
      <c r="SM220" s="429"/>
      <c r="SN220" s="429"/>
    </row>
    <row r="221" spans="1:508" outlineLevel="2" collapsed="1" x14ac:dyDescent="0.3">
      <c r="A221" s="429"/>
      <c r="B221" s="438"/>
      <c r="C221" s="647">
        <f>INT($C$40)+2</f>
        <v>3</v>
      </c>
      <c r="D221" s="460"/>
      <c r="E221" s="518"/>
      <c r="F221" s="518"/>
      <c r="G221" s="460"/>
      <c r="H221" s="736"/>
      <c r="I221" s="736" t="s">
        <v>854</v>
      </c>
      <c r="J221" s="736">
        <f t="shared" si="67"/>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65"/>
        <v>0</v>
      </c>
      <c r="SK221" s="441"/>
      <c r="SL221" s="429"/>
      <c r="SM221" s="429"/>
      <c r="SN221" s="429"/>
    </row>
    <row r="222" spans="1:508" hidden="1" outlineLevel="3" x14ac:dyDescent="0.3">
      <c r="A222" s="429"/>
      <c r="B222" s="438"/>
      <c r="C222" s="647">
        <f>INT($C$40)+3</f>
        <v>4</v>
      </c>
      <c r="D222" s="460"/>
      <c r="E222" s="518"/>
      <c r="F222" s="518"/>
      <c r="G222" s="460"/>
      <c r="H222" s="537"/>
      <c r="I222" s="537" t="s">
        <v>855</v>
      </c>
      <c r="J222" s="869">
        <f t="shared" si="67"/>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65"/>
        <v>0</v>
      </c>
      <c r="SK222" s="441"/>
      <c r="SL222" s="429"/>
      <c r="SM222" s="429"/>
      <c r="SN222" s="429"/>
    </row>
    <row r="223" spans="1:508" outlineLevel="2" x14ac:dyDescent="0.3">
      <c r="A223" s="429"/>
      <c r="B223" s="438"/>
      <c r="C223" s="647">
        <f>INT($C$40)+3</f>
        <v>4</v>
      </c>
      <c r="D223" s="460"/>
      <c r="E223" s="518"/>
      <c r="F223" s="518"/>
      <c r="G223" s="460"/>
      <c r="H223" s="879"/>
      <c r="I223" s="879" t="s">
        <v>856</v>
      </c>
      <c r="J223" s="880">
        <f t="shared" si="67"/>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65"/>
        <v>0</v>
      </c>
      <c r="SK223" s="441"/>
      <c r="SL223" s="429"/>
      <c r="SM223" s="429"/>
      <c r="SN223" s="429"/>
    </row>
    <row r="224" spans="1:508" outlineLevel="2" collapsed="1" x14ac:dyDescent="0.3">
      <c r="A224" s="429"/>
      <c r="B224" s="438"/>
      <c r="C224" s="647">
        <f>INT($C$40)+2</f>
        <v>3</v>
      </c>
      <c r="D224" s="460"/>
      <c r="E224" s="518"/>
      <c r="F224" s="518"/>
      <c r="G224" s="460"/>
      <c r="H224" s="871" t="str">
        <f>Sheep!$H$252&amp;" Maternal"</f>
        <v>Aut Maternal</v>
      </c>
      <c r="I224" s="871" t="s">
        <v>164</v>
      </c>
      <c r="J224" s="872">
        <f t="shared" si="67"/>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ref="SJ224:SJ271" si="68">SI224</f>
        <v>0</v>
      </c>
      <c r="SK224" s="441"/>
      <c r="SL224" s="429"/>
      <c r="SM224" s="429"/>
      <c r="SN224" s="429"/>
    </row>
    <row r="225" spans="1:508" hidden="1" outlineLevel="3" x14ac:dyDescent="0.3">
      <c r="A225" s="429"/>
      <c r="B225" s="438"/>
      <c r="C225" s="647">
        <f>INT($C$40)+3</f>
        <v>4</v>
      </c>
      <c r="D225" s="460"/>
      <c r="E225" s="518"/>
      <c r="F225" s="518"/>
      <c r="G225" s="460"/>
      <c r="H225" s="873"/>
      <c r="I225" s="873" t="s">
        <v>699</v>
      </c>
      <c r="J225" s="874">
        <f t="shared" si="67"/>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68"/>
        <v>0</v>
      </c>
      <c r="SK225" s="441"/>
      <c r="SL225" s="429"/>
      <c r="SM225" s="429"/>
      <c r="SN225" s="429"/>
    </row>
    <row r="226" spans="1:508" hidden="1" outlineLevel="3" x14ac:dyDescent="0.3">
      <c r="A226" s="429"/>
      <c r="B226" s="438"/>
      <c r="C226" s="647">
        <f>INT($C$40)+3</f>
        <v>4</v>
      </c>
      <c r="D226" s="460"/>
      <c r="E226" s="518"/>
      <c r="F226" s="518"/>
      <c r="G226" s="460"/>
      <c r="H226" s="873"/>
      <c r="I226" s="873" t="s">
        <v>700</v>
      </c>
      <c r="J226" s="874">
        <f t="shared" si="67"/>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68"/>
        <v>0</v>
      </c>
      <c r="SK226" s="441"/>
      <c r="SL226" s="429"/>
      <c r="SM226" s="429"/>
      <c r="SN226" s="429"/>
    </row>
    <row r="227" spans="1:508" hidden="1" outlineLevel="3" x14ac:dyDescent="0.3">
      <c r="A227" s="429"/>
      <c r="B227" s="438"/>
      <c r="C227" s="647">
        <f>INT($C$40)+3</f>
        <v>4</v>
      </c>
      <c r="D227" s="460"/>
      <c r="E227" s="518"/>
      <c r="F227" s="518"/>
      <c r="G227" s="460"/>
      <c r="H227" s="873"/>
      <c r="I227" s="873" t="s">
        <v>701</v>
      </c>
      <c r="J227" s="874">
        <f t="shared" si="67"/>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68"/>
        <v>0</v>
      </c>
      <c r="SK227" s="441"/>
      <c r="SL227" s="429"/>
      <c r="SM227" s="429"/>
      <c r="SN227" s="429"/>
    </row>
    <row r="228" spans="1:508" hidden="1" outlineLevel="3" x14ac:dyDescent="0.3">
      <c r="A228" s="429"/>
      <c r="B228" s="438"/>
      <c r="C228" s="647">
        <f>INT($C$40)+3</f>
        <v>4</v>
      </c>
      <c r="D228" s="460"/>
      <c r="E228" s="518"/>
      <c r="F228" s="518"/>
      <c r="G228" s="460"/>
      <c r="H228" s="873"/>
      <c r="I228" s="873" t="s">
        <v>702</v>
      </c>
      <c r="J228" s="874">
        <f t="shared" si="67"/>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68"/>
        <v>0</v>
      </c>
      <c r="SK228" s="441"/>
      <c r="SL228" s="429"/>
      <c r="SM228" s="429"/>
      <c r="SN228" s="429"/>
    </row>
    <row r="229" spans="1:508" hidden="1" outlineLevel="3" x14ac:dyDescent="0.3">
      <c r="A229" s="429"/>
      <c r="B229" s="438"/>
      <c r="C229" s="647">
        <f>INT($C$40)+3</f>
        <v>4</v>
      </c>
      <c r="D229" s="460"/>
      <c r="E229" s="518"/>
      <c r="F229" s="518"/>
      <c r="G229" s="460"/>
      <c r="H229" s="875"/>
      <c r="I229" s="875" t="s">
        <v>667</v>
      </c>
      <c r="J229" s="876">
        <f t="shared" si="67"/>
        <v>102</v>
      </c>
      <c r="K229" s="863">
        <v>0</v>
      </c>
      <c r="L229" s="863">
        <v>0</v>
      </c>
      <c r="M229" s="863">
        <v>0</v>
      </c>
      <c r="N229" s="863">
        <v>0</v>
      </c>
      <c r="O229" s="863">
        <v>0</v>
      </c>
      <c r="P229" s="863">
        <v>0</v>
      </c>
      <c r="Q229" s="863">
        <v>0</v>
      </c>
      <c r="R229" s="863">
        <v>0</v>
      </c>
      <c r="S229" s="863">
        <v>0</v>
      </c>
      <c r="T229" s="863">
        <v>0</v>
      </c>
      <c r="U229" s="863">
        <v>0</v>
      </c>
      <c r="V229" s="863">
        <v>0</v>
      </c>
      <c r="W229" s="863">
        <v>0</v>
      </c>
      <c r="X229" s="863">
        <v>0</v>
      </c>
      <c r="Y229" s="863">
        <v>0</v>
      </c>
      <c r="Z229" s="863">
        <v>0</v>
      </c>
      <c r="AA229" s="863">
        <v>0</v>
      </c>
      <c r="AB229" s="863">
        <v>0</v>
      </c>
      <c r="AC229" s="863">
        <v>0</v>
      </c>
      <c r="AD229" s="863">
        <v>0</v>
      </c>
      <c r="AE229" s="863">
        <v>0</v>
      </c>
      <c r="AF229" s="863">
        <v>0</v>
      </c>
      <c r="AG229" s="863">
        <v>0</v>
      </c>
      <c r="AH229" s="863">
        <v>0</v>
      </c>
      <c r="AI229" s="863">
        <v>0</v>
      </c>
      <c r="AJ229" s="863">
        <v>0</v>
      </c>
      <c r="AK229" s="863">
        <v>0</v>
      </c>
      <c r="AL229" s="863">
        <v>0</v>
      </c>
      <c r="AM229" s="863">
        <v>0</v>
      </c>
      <c r="AN229" s="863">
        <v>0</v>
      </c>
      <c r="AO229" s="863">
        <v>0</v>
      </c>
      <c r="AP229" s="863">
        <v>0</v>
      </c>
      <c r="AQ229" s="863">
        <v>0</v>
      </c>
      <c r="AR229" s="863">
        <v>0</v>
      </c>
      <c r="AS229" s="863">
        <v>0</v>
      </c>
      <c r="AT229" s="863">
        <v>0</v>
      </c>
      <c r="AU229" s="863">
        <v>0</v>
      </c>
      <c r="AV229" s="863">
        <v>0</v>
      </c>
      <c r="AW229" s="863">
        <v>0</v>
      </c>
      <c r="AX229" s="863">
        <v>0</v>
      </c>
      <c r="AY229" s="863">
        <v>0</v>
      </c>
      <c r="AZ229" s="863">
        <v>0</v>
      </c>
      <c r="BA229" s="863">
        <v>0</v>
      </c>
      <c r="BB229" s="863">
        <v>0</v>
      </c>
      <c r="BC229" s="863">
        <v>0</v>
      </c>
      <c r="BD229" s="863">
        <v>0</v>
      </c>
      <c r="BE229" s="863">
        <v>0</v>
      </c>
      <c r="BF229" s="863">
        <v>0</v>
      </c>
      <c r="BG229" s="863">
        <v>0</v>
      </c>
      <c r="BH229" s="863">
        <v>0</v>
      </c>
      <c r="BI229" s="863">
        <v>0</v>
      </c>
      <c r="BJ229" s="863">
        <v>0</v>
      </c>
      <c r="BK229" s="863">
        <v>0</v>
      </c>
      <c r="BL229" s="863">
        <v>0</v>
      </c>
      <c r="BM229" s="863">
        <v>0</v>
      </c>
      <c r="BN229" s="863">
        <v>0</v>
      </c>
      <c r="BO229" s="863">
        <v>0</v>
      </c>
      <c r="BP229" s="863">
        <v>0</v>
      </c>
      <c r="BQ229" s="863">
        <v>0</v>
      </c>
      <c r="BR229" s="863">
        <v>0</v>
      </c>
      <c r="BS229" s="863">
        <v>0</v>
      </c>
      <c r="BT229" s="863">
        <v>0</v>
      </c>
      <c r="BU229" s="863">
        <v>0</v>
      </c>
      <c r="BV229" s="863">
        <v>0</v>
      </c>
      <c r="BW229" s="863">
        <v>0</v>
      </c>
      <c r="BX229" s="863">
        <v>0</v>
      </c>
      <c r="BY229" s="863">
        <v>0</v>
      </c>
      <c r="BZ229" s="863">
        <v>0</v>
      </c>
      <c r="CA229" s="863">
        <v>0</v>
      </c>
      <c r="CB229" s="863">
        <v>0</v>
      </c>
      <c r="CC229" s="863">
        <v>0</v>
      </c>
      <c r="CD229" s="863">
        <v>0</v>
      </c>
      <c r="CE229" s="863">
        <v>0</v>
      </c>
      <c r="CF229" s="863">
        <v>0</v>
      </c>
      <c r="CG229" s="863">
        <v>0</v>
      </c>
      <c r="CH229" s="863">
        <v>0</v>
      </c>
      <c r="CI229" s="863">
        <v>0</v>
      </c>
      <c r="CJ229" s="863">
        <v>0</v>
      </c>
      <c r="CK229" s="863">
        <v>0</v>
      </c>
      <c r="CL229" s="863">
        <v>0</v>
      </c>
      <c r="CM229" s="863">
        <v>0</v>
      </c>
      <c r="CN229" s="863">
        <v>0</v>
      </c>
      <c r="CO229" s="863">
        <v>0</v>
      </c>
      <c r="CP229" s="863">
        <v>0</v>
      </c>
      <c r="CQ229" s="863">
        <v>0</v>
      </c>
      <c r="CR229" s="863">
        <v>0</v>
      </c>
      <c r="CS229" s="863">
        <v>0</v>
      </c>
      <c r="CT229" s="863">
        <v>0</v>
      </c>
      <c r="CU229" s="863">
        <v>0</v>
      </c>
      <c r="CV229" s="863">
        <v>0</v>
      </c>
      <c r="CW229" s="863">
        <v>0</v>
      </c>
      <c r="CX229" s="863">
        <v>0</v>
      </c>
      <c r="CY229" s="863">
        <v>0</v>
      </c>
      <c r="CZ229" s="863">
        <v>0</v>
      </c>
      <c r="DA229" s="863">
        <v>0</v>
      </c>
      <c r="DB229" s="863">
        <v>0</v>
      </c>
      <c r="DC229" s="863">
        <v>0</v>
      </c>
      <c r="DD229" s="863">
        <v>0</v>
      </c>
      <c r="DE229" s="863">
        <v>0</v>
      </c>
      <c r="DF229" s="863">
        <v>0</v>
      </c>
      <c r="DG229" s="863">
        <v>0</v>
      </c>
      <c r="DH229" s="863">
        <v>0</v>
      </c>
      <c r="DI229" s="863">
        <v>0</v>
      </c>
      <c r="DJ229" s="863">
        <v>0</v>
      </c>
      <c r="DK229" s="863">
        <v>0</v>
      </c>
      <c r="DL229" s="863">
        <v>0</v>
      </c>
      <c r="DM229" s="863">
        <v>0</v>
      </c>
      <c r="DN229" s="863">
        <v>0</v>
      </c>
      <c r="DO229" s="863">
        <v>0</v>
      </c>
      <c r="DP229" s="863">
        <v>0</v>
      </c>
      <c r="DQ229" s="863">
        <v>0</v>
      </c>
      <c r="DR229" s="863">
        <v>0</v>
      </c>
      <c r="DS229" s="863">
        <v>0</v>
      </c>
      <c r="DT229" s="863">
        <v>0</v>
      </c>
      <c r="DU229" s="863">
        <v>0</v>
      </c>
      <c r="DV229" s="863">
        <v>0</v>
      </c>
      <c r="DW229" s="863">
        <v>0</v>
      </c>
      <c r="DX229" s="863">
        <v>0</v>
      </c>
      <c r="DY229" s="863">
        <v>0</v>
      </c>
      <c r="DZ229" s="863">
        <v>0</v>
      </c>
      <c r="EA229" s="863">
        <v>0</v>
      </c>
      <c r="EB229" s="863">
        <v>0</v>
      </c>
      <c r="EC229" s="863">
        <v>0</v>
      </c>
      <c r="ED229" s="863">
        <v>0</v>
      </c>
      <c r="EE229" s="863">
        <v>0</v>
      </c>
      <c r="EF229" s="863">
        <v>0</v>
      </c>
      <c r="EG229" s="863">
        <v>0</v>
      </c>
      <c r="EH229" s="863">
        <v>0</v>
      </c>
      <c r="EI229" s="863">
        <v>0</v>
      </c>
      <c r="EJ229" s="863">
        <v>0</v>
      </c>
      <c r="EK229" s="863">
        <v>0</v>
      </c>
      <c r="EL229" s="863">
        <v>0</v>
      </c>
      <c r="EM229" s="863">
        <v>0</v>
      </c>
      <c r="EN229" s="863">
        <v>0</v>
      </c>
      <c r="EO229" s="863">
        <v>0</v>
      </c>
      <c r="EP229" s="863">
        <v>0</v>
      </c>
      <c r="EQ229" s="863">
        <v>0</v>
      </c>
      <c r="ER229" s="863">
        <v>0</v>
      </c>
      <c r="ES229" s="863">
        <v>0</v>
      </c>
      <c r="ET229" s="863">
        <v>0</v>
      </c>
      <c r="EU229" s="863">
        <v>0</v>
      </c>
      <c r="EV229" s="863">
        <v>0</v>
      </c>
      <c r="EW229" s="863">
        <v>0</v>
      </c>
      <c r="EX229" s="863">
        <v>0</v>
      </c>
      <c r="EY229" s="863">
        <v>0</v>
      </c>
      <c r="EZ229" s="863">
        <v>0</v>
      </c>
      <c r="FA229" s="863">
        <v>0</v>
      </c>
      <c r="FB229" s="863">
        <v>0</v>
      </c>
      <c r="FC229" s="863">
        <v>0</v>
      </c>
      <c r="FD229" s="863">
        <v>0</v>
      </c>
      <c r="FE229" s="863">
        <v>0</v>
      </c>
      <c r="FF229" s="863">
        <v>0</v>
      </c>
      <c r="FG229" s="863">
        <v>0</v>
      </c>
      <c r="FH229" s="863">
        <v>0</v>
      </c>
      <c r="FI229" s="863">
        <v>0</v>
      </c>
      <c r="FJ229" s="863">
        <v>0</v>
      </c>
      <c r="FK229" s="863">
        <v>0</v>
      </c>
      <c r="FL229" s="863">
        <v>0</v>
      </c>
      <c r="FM229" s="863">
        <v>0</v>
      </c>
      <c r="FN229" s="863">
        <v>0</v>
      </c>
      <c r="FO229" s="863">
        <v>0</v>
      </c>
      <c r="FP229" s="863">
        <v>0</v>
      </c>
      <c r="FQ229" s="863">
        <v>0</v>
      </c>
      <c r="FR229" s="863">
        <v>0</v>
      </c>
      <c r="FS229" s="863">
        <v>0</v>
      </c>
      <c r="FT229" s="863">
        <v>0</v>
      </c>
      <c r="FU229" s="863">
        <v>0</v>
      </c>
      <c r="FV229" s="863">
        <v>0</v>
      </c>
      <c r="FW229" s="863">
        <v>0</v>
      </c>
      <c r="FX229" s="863">
        <v>0</v>
      </c>
      <c r="FY229" s="863">
        <v>0</v>
      </c>
      <c r="FZ229" s="863">
        <v>0</v>
      </c>
      <c r="GA229" s="863">
        <v>0</v>
      </c>
      <c r="GB229" s="863">
        <v>0</v>
      </c>
      <c r="GC229" s="863">
        <v>0</v>
      </c>
      <c r="GD229" s="863">
        <v>0</v>
      </c>
      <c r="GE229" s="863">
        <v>0</v>
      </c>
      <c r="GF229" s="863">
        <v>0</v>
      </c>
      <c r="GG229" s="863">
        <v>0</v>
      </c>
      <c r="GH229" s="863">
        <v>0</v>
      </c>
      <c r="GI229" s="863">
        <v>0</v>
      </c>
      <c r="GJ229" s="863">
        <v>0</v>
      </c>
      <c r="GK229" s="863">
        <v>0</v>
      </c>
      <c r="GL229" s="863">
        <v>0</v>
      </c>
      <c r="GM229" s="863">
        <v>0</v>
      </c>
      <c r="GN229" s="863">
        <v>0</v>
      </c>
      <c r="GO229" s="863">
        <v>0</v>
      </c>
      <c r="GP229" s="863">
        <v>0</v>
      </c>
      <c r="GQ229" s="863">
        <v>0</v>
      </c>
      <c r="GR229" s="863">
        <v>0</v>
      </c>
      <c r="GS229" s="863">
        <v>0</v>
      </c>
      <c r="GT229" s="863">
        <v>0</v>
      </c>
      <c r="GU229" s="863">
        <v>0</v>
      </c>
      <c r="GV229" s="863">
        <v>0</v>
      </c>
      <c r="GW229" s="863">
        <v>0</v>
      </c>
      <c r="GX229" s="863">
        <v>0</v>
      </c>
      <c r="GY229" s="863">
        <v>0</v>
      </c>
      <c r="GZ229" s="863">
        <v>0</v>
      </c>
      <c r="HA229" s="863">
        <v>0</v>
      </c>
      <c r="HB229" s="863">
        <v>0</v>
      </c>
      <c r="HC229" s="863">
        <v>0</v>
      </c>
      <c r="HD229" s="863">
        <v>0</v>
      </c>
      <c r="HE229" s="863">
        <v>0</v>
      </c>
      <c r="HF229" s="863">
        <v>0</v>
      </c>
      <c r="HG229" s="863">
        <v>0</v>
      </c>
      <c r="HH229" s="863">
        <v>0</v>
      </c>
      <c r="HI229" s="863">
        <v>0</v>
      </c>
      <c r="HJ229" s="863">
        <v>0</v>
      </c>
      <c r="HK229" s="863">
        <v>0</v>
      </c>
      <c r="HL229" s="863">
        <v>0</v>
      </c>
      <c r="HM229" s="863">
        <v>0</v>
      </c>
      <c r="HN229" s="863">
        <v>0</v>
      </c>
      <c r="HO229" s="863">
        <v>0</v>
      </c>
      <c r="HP229" s="863">
        <v>0</v>
      </c>
      <c r="HQ229" s="863">
        <v>0</v>
      </c>
      <c r="HR229" s="863">
        <v>0</v>
      </c>
      <c r="HS229" s="863">
        <v>0</v>
      </c>
      <c r="HT229" s="863">
        <v>0</v>
      </c>
      <c r="HU229" s="863">
        <v>0</v>
      </c>
      <c r="HV229" s="863">
        <v>0</v>
      </c>
      <c r="HW229" s="863">
        <v>0</v>
      </c>
      <c r="HX229" s="863">
        <v>0</v>
      </c>
      <c r="HY229" s="863">
        <v>0</v>
      </c>
      <c r="HZ229" s="863">
        <v>0</v>
      </c>
      <c r="IA229" s="863">
        <v>0</v>
      </c>
      <c r="IB229" s="863">
        <v>0</v>
      </c>
      <c r="IC229" s="863">
        <v>0</v>
      </c>
      <c r="ID229" s="863">
        <v>0</v>
      </c>
      <c r="IE229" s="863">
        <v>0</v>
      </c>
      <c r="IF229" s="863">
        <v>0</v>
      </c>
      <c r="IG229" s="863">
        <v>0</v>
      </c>
      <c r="IH229" s="863">
        <v>0</v>
      </c>
      <c r="II229" s="863">
        <v>0</v>
      </c>
      <c r="IJ229" s="863">
        <v>0</v>
      </c>
      <c r="IK229" s="863">
        <v>0</v>
      </c>
      <c r="IL229" s="863">
        <v>0</v>
      </c>
      <c r="IM229" s="863">
        <v>0</v>
      </c>
      <c r="IN229" s="863">
        <v>0</v>
      </c>
      <c r="IO229" s="863">
        <v>0</v>
      </c>
      <c r="IP229" s="863">
        <v>0</v>
      </c>
      <c r="IQ229" s="863">
        <v>0</v>
      </c>
      <c r="IR229" s="863">
        <v>0</v>
      </c>
      <c r="IS229" s="863">
        <v>0</v>
      </c>
      <c r="IT229" s="863">
        <v>0</v>
      </c>
      <c r="IU229" s="863">
        <v>0</v>
      </c>
      <c r="IV229" s="863">
        <v>0</v>
      </c>
      <c r="IW229" s="863">
        <v>0</v>
      </c>
      <c r="IX229" s="863">
        <v>0</v>
      </c>
      <c r="IY229" s="863">
        <v>0</v>
      </c>
      <c r="IZ229" s="863">
        <v>0</v>
      </c>
      <c r="JA229" s="863">
        <v>0</v>
      </c>
      <c r="JB229" s="863">
        <v>0</v>
      </c>
      <c r="JC229" s="863">
        <v>0</v>
      </c>
      <c r="JD229" s="863">
        <v>0</v>
      </c>
      <c r="JE229" s="863">
        <v>0</v>
      </c>
      <c r="JF229" s="863">
        <v>0</v>
      </c>
      <c r="JG229" s="863">
        <v>0</v>
      </c>
      <c r="JH229" s="863">
        <v>0</v>
      </c>
      <c r="JI229" s="863">
        <v>0</v>
      </c>
      <c r="JJ229" s="863">
        <v>0</v>
      </c>
      <c r="JK229" s="863">
        <v>0</v>
      </c>
      <c r="JL229" s="863">
        <v>0</v>
      </c>
      <c r="JM229" s="863">
        <v>0</v>
      </c>
      <c r="JN229" s="863">
        <v>0</v>
      </c>
      <c r="JO229" s="863">
        <v>0</v>
      </c>
      <c r="JP229" s="863">
        <v>0</v>
      </c>
      <c r="JQ229" s="863">
        <v>0</v>
      </c>
      <c r="JR229" s="863">
        <v>0</v>
      </c>
      <c r="JS229" s="863">
        <v>0</v>
      </c>
      <c r="JT229" s="863">
        <v>0</v>
      </c>
      <c r="JU229" s="863">
        <v>0</v>
      </c>
      <c r="JV229" s="863">
        <v>0</v>
      </c>
      <c r="JW229" s="863">
        <v>0</v>
      </c>
      <c r="JX229" s="863">
        <v>0</v>
      </c>
      <c r="JY229" s="863">
        <v>0</v>
      </c>
      <c r="JZ229" s="863">
        <v>0</v>
      </c>
      <c r="KA229" s="863">
        <v>0</v>
      </c>
      <c r="KB229" s="863">
        <v>0</v>
      </c>
      <c r="KC229" s="863">
        <v>0</v>
      </c>
      <c r="KD229" s="863">
        <v>0</v>
      </c>
      <c r="KE229" s="863">
        <v>0</v>
      </c>
      <c r="KF229" s="863">
        <v>0</v>
      </c>
      <c r="KG229" s="863">
        <v>0</v>
      </c>
      <c r="KH229" s="863">
        <v>0</v>
      </c>
      <c r="KI229" s="863">
        <v>0</v>
      </c>
      <c r="KJ229" s="863">
        <v>0</v>
      </c>
      <c r="KK229" s="863">
        <v>0</v>
      </c>
      <c r="KL229" s="863">
        <v>0</v>
      </c>
      <c r="KM229" s="863">
        <v>0</v>
      </c>
      <c r="KN229" s="863">
        <v>0</v>
      </c>
      <c r="KO229" s="863">
        <v>0</v>
      </c>
      <c r="KP229" s="863">
        <v>0</v>
      </c>
      <c r="KQ229" s="863">
        <v>0</v>
      </c>
      <c r="KR229" s="863">
        <v>0</v>
      </c>
      <c r="KS229" s="863">
        <v>0</v>
      </c>
      <c r="KT229" s="863">
        <v>0</v>
      </c>
      <c r="KU229" s="863">
        <v>0</v>
      </c>
      <c r="KV229" s="863">
        <v>0</v>
      </c>
      <c r="KW229" s="863">
        <v>0</v>
      </c>
      <c r="KX229" s="863">
        <v>0</v>
      </c>
      <c r="KY229" s="863">
        <v>0</v>
      </c>
      <c r="KZ229" s="863">
        <v>0</v>
      </c>
      <c r="LA229" s="863">
        <v>0</v>
      </c>
      <c r="LB229" s="863">
        <v>0</v>
      </c>
      <c r="LC229" s="863">
        <v>0</v>
      </c>
      <c r="LD229" s="863">
        <v>0</v>
      </c>
      <c r="LE229" s="863">
        <v>0</v>
      </c>
      <c r="LF229" s="863">
        <v>0</v>
      </c>
      <c r="LG229" s="863">
        <v>0</v>
      </c>
      <c r="LH229" s="863">
        <v>0</v>
      </c>
      <c r="LI229" s="863">
        <v>0</v>
      </c>
      <c r="LJ229" s="863">
        <v>0</v>
      </c>
      <c r="LK229" s="863">
        <v>0</v>
      </c>
      <c r="LL229" s="863">
        <v>0</v>
      </c>
      <c r="LM229" s="863">
        <v>0</v>
      </c>
      <c r="LN229" s="863">
        <v>0</v>
      </c>
      <c r="LO229" s="863">
        <v>0</v>
      </c>
      <c r="LP229" s="863">
        <v>0</v>
      </c>
      <c r="LQ229" s="863">
        <v>0</v>
      </c>
      <c r="LR229" s="863">
        <v>0</v>
      </c>
      <c r="LS229" s="863">
        <v>0</v>
      </c>
      <c r="LT229" s="863">
        <v>0</v>
      </c>
      <c r="LU229" s="863">
        <v>0</v>
      </c>
      <c r="LV229" s="863">
        <v>0</v>
      </c>
      <c r="LW229" s="863">
        <v>0</v>
      </c>
      <c r="LX229" s="863">
        <v>0</v>
      </c>
      <c r="LY229" s="863">
        <v>0</v>
      </c>
      <c r="LZ229" s="863">
        <v>0</v>
      </c>
      <c r="MA229" s="863">
        <v>0</v>
      </c>
      <c r="MB229" s="863">
        <v>0</v>
      </c>
      <c r="MC229" s="863">
        <v>0</v>
      </c>
      <c r="MD229" s="863">
        <v>0</v>
      </c>
      <c r="ME229" s="863">
        <v>0</v>
      </c>
      <c r="MF229" s="863">
        <v>0</v>
      </c>
      <c r="MG229" s="863">
        <v>0</v>
      </c>
      <c r="MH229" s="863">
        <v>0</v>
      </c>
      <c r="MI229" s="863">
        <v>0</v>
      </c>
      <c r="MJ229" s="863">
        <v>0</v>
      </c>
      <c r="MK229" s="863">
        <v>0</v>
      </c>
      <c r="ML229" s="863">
        <v>0</v>
      </c>
      <c r="MM229" s="863">
        <v>0</v>
      </c>
      <c r="MN229" s="863">
        <v>0</v>
      </c>
      <c r="MO229" s="863">
        <v>0</v>
      </c>
      <c r="MP229" s="863">
        <v>0</v>
      </c>
      <c r="MQ229" s="863">
        <v>0</v>
      </c>
      <c r="MR229" s="863">
        <v>0</v>
      </c>
      <c r="MS229" s="863">
        <v>0</v>
      </c>
      <c r="MT229" s="863">
        <v>0</v>
      </c>
      <c r="MU229" s="863">
        <v>0</v>
      </c>
      <c r="MV229" s="863">
        <v>0</v>
      </c>
      <c r="MW229" s="863">
        <v>0</v>
      </c>
      <c r="MX229" s="863">
        <v>0</v>
      </c>
      <c r="MY229" s="863">
        <v>0</v>
      </c>
      <c r="MZ229" s="863">
        <v>0</v>
      </c>
      <c r="NA229" s="863">
        <v>0</v>
      </c>
      <c r="NB229" s="863">
        <v>0</v>
      </c>
      <c r="NC229" s="863">
        <v>0</v>
      </c>
      <c r="ND229" s="863">
        <v>0</v>
      </c>
      <c r="NE229" s="863">
        <v>0</v>
      </c>
      <c r="NF229" s="863">
        <v>0</v>
      </c>
      <c r="NG229" s="863">
        <v>0</v>
      </c>
      <c r="NH229" s="863">
        <v>0</v>
      </c>
      <c r="NI229" s="863">
        <v>0</v>
      </c>
      <c r="NJ229" s="863">
        <v>0</v>
      </c>
      <c r="NK229" s="863">
        <v>0</v>
      </c>
      <c r="NL229" s="863">
        <v>0</v>
      </c>
      <c r="NM229" s="863">
        <v>0</v>
      </c>
      <c r="NN229" s="863">
        <v>0</v>
      </c>
      <c r="NO229" s="863">
        <v>0</v>
      </c>
      <c r="NP229" s="863">
        <v>0</v>
      </c>
      <c r="NQ229" s="863">
        <v>0</v>
      </c>
      <c r="NR229" s="863">
        <v>0</v>
      </c>
      <c r="NS229" s="863">
        <v>0</v>
      </c>
      <c r="NT229" s="863">
        <v>0</v>
      </c>
      <c r="NU229" s="863">
        <v>0</v>
      </c>
      <c r="NV229" s="863">
        <v>0</v>
      </c>
      <c r="NW229" s="863">
        <v>0</v>
      </c>
      <c r="NX229" s="863">
        <v>0</v>
      </c>
      <c r="NY229" s="863">
        <v>0</v>
      </c>
      <c r="NZ229" s="863">
        <v>0</v>
      </c>
      <c r="OA229" s="863">
        <v>0</v>
      </c>
      <c r="OB229" s="863">
        <v>0</v>
      </c>
      <c r="OC229" s="863">
        <v>0</v>
      </c>
      <c r="OD229" s="863">
        <v>0</v>
      </c>
      <c r="OE229" s="863">
        <v>0</v>
      </c>
      <c r="OF229" s="863">
        <v>0</v>
      </c>
      <c r="OG229" s="863">
        <v>0</v>
      </c>
      <c r="OH229" s="863">
        <v>0</v>
      </c>
      <c r="OI229" s="863">
        <v>0</v>
      </c>
      <c r="OJ229" s="863">
        <v>0</v>
      </c>
      <c r="OK229" s="863">
        <v>0</v>
      </c>
      <c r="OL229" s="863">
        <v>0</v>
      </c>
      <c r="OM229" s="863">
        <v>0</v>
      </c>
      <c r="ON229" s="863">
        <v>0</v>
      </c>
      <c r="OO229" s="863">
        <v>0</v>
      </c>
      <c r="OP229" s="863">
        <v>0</v>
      </c>
      <c r="OQ229" s="863">
        <v>0</v>
      </c>
      <c r="OR229" s="863">
        <v>0</v>
      </c>
      <c r="OS229" s="863">
        <v>0</v>
      </c>
      <c r="OT229" s="863">
        <v>0</v>
      </c>
      <c r="OU229" s="863">
        <v>0</v>
      </c>
      <c r="OV229" s="863">
        <v>0</v>
      </c>
      <c r="OW229" s="863">
        <v>0</v>
      </c>
      <c r="OX229" s="863">
        <v>0</v>
      </c>
      <c r="OY229" s="863">
        <v>0</v>
      </c>
      <c r="OZ229" s="863">
        <v>0</v>
      </c>
      <c r="PA229" s="863">
        <v>0</v>
      </c>
      <c r="PB229" s="863">
        <v>0</v>
      </c>
      <c r="PC229" s="863">
        <v>0</v>
      </c>
      <c r="PD229" s="863">
        <v>0</v>
      </c>
      <c r="PE229" s="863">
        <v>0</v>
      </c>
      <c r="PF229" s="863">
        <v>0</v>
      </c>
      <c r="PG229" s="863">
        <v>0</v>
      </c>
      <c r="PH229" s="863">
        <v>0</v>
      </c>
      <c r="PI229" s="863">
        <v>0</v>
      </c>
      <c r="PJ229" s="863">
        <v>0</v>
      </c>
      <c r="PK229" s="863">
        <v>0</v>
      </c>
      <c r="PL229" s="863">
        <v>0</v>
      </c>
      <c r="PM229" s="863">
        <v>0</v>
      </c>
      <c r="PN229" s="863">
        <v>0</v>
      </c>
      <c r="PO229" s="863">
        <v>0</v>
      </c>
      <c r="PP229" s="863">
        <v>0</v>
      </c>
      <c r="PQ229" s="863">
        <v>0</v>
      </c>
      <c r="PR229" s="863">
        <v>0</v>
      </c>
      <c r="PS229" s="863">
        <v>0</v>
      </c>
      <c r="PT229" s="863">
        <v>0</v>
      </c>
      <c r="PU229" s="863">
        <v>0</v>
      </c>
      <c r="PV229" s="863">
        <v>0</v>
      </c>
      <c r="PW229" s="863">
        <v>0</v>
      </c>
      <c r="PX229" s="863">
        <v>0</v>
      </c>
      <c r="PY229" s="863">
        <v>0</v>
      </c>
      <c r="PZ229" s="863">
        <v>0</v>
      </c>
      <c r="QA229" s="863">
        <v>0</v>
      </c>
      <c r="QB229" s="863">
        <v>0</v>
      </c>
      <c r="QC229" s="863">
        <v>0</v>
      </c>
      <c r="QD229" s="863">
        <v>0</v>
      </c>
      <c r="QE229" s="863">
        <v>0</v>
      </c>
      <c r="QF229" s="863">
        <v>0</v>
      </c>
      <c r="QG229" s="863">
        <v>0</v>
      </c>
      <c r="QH229" s="863">
        <v>0</v>
      </c>
      <c r="QI229" s="863">
        <v>0</v>
      </c>
      <c r="QJ229" s="863">
        <v>0</v>
      </c>
      <c r="QK229" s="863">
        <v>0</v>
      </c>
      <c r="QL229" s="863">
        <v>0</v>
      </c>
      <c r="QM229" s="863">
        <v>0</v>
      </c>
      <c r="QN229" s="863">
        <v>0</v>
      </c>
      <c r="QO229" s="863">
        <v>0</v>
      </c>
      <c r="QP229" s="863">
        <v>0</v>
      </c>
      <c r="QQ229" s="863">
        <v>0</v>
      </c>
      <c r="QR229" s="863">
        <v>0</v>
      </c>
      <c r="QS229" s="863">
        <v>0</v>
      </c>
      <c r="QT229" s="863">
        <v>0</v>
      </c>
      <c r="QU229" s="863">
        <v>0</v>
      </c>
      <c r="QV229" s="863">
        <v>0</v>
      </c>
      <c r="QW229" s="863">
        <v>0</v>
      </c>
      <c r="QX229" s="863">
        <v>0</v>
      </c>
      <c r="QY229" s="863">
        <v>0</v>
      </c>
      <c r="QZ229" s="863">
        <v>0</v>
      </c>
      <c r="RA229" s="863">
        <v>0</v>
      </c>
      <c r="RB229" s="863">
        <v>0</v>
      </c>
      <c r="RC229" s="863">
        <v>0</v>
      </c>
      <c r="RD229" s="863">
        <v>0</v>
      </c>
      <c r="RE229" s="863">
        <v>0</v>
      </c>
      <c r="RF229" s="863">
        <v>0</v>
      </c>
      <c r="RG229" s="863">
        <v>0</v>
      </c>
      <c r="RH229" s="863">
        <v>0</v>
      </c>
      <c r="RI229" s="863">
        <v>0</v>
      </c>
      <c r="RJ229" s="863">
        <v>0</v>
      </c>
      <c r="RK229" s="863">
        <v>0</v>
      </c>
      <c r="RL229" s="863">
        <v>0</v>
      </c>
      <c r="RM229" s="863">
        <v>0</v>
      </c>
      <c r="RN229" s="863">
        <v>0</v>
      </c>
      <c r="RO229" s="863">
        <v>0</v>
      </c>
      <c r="RP229" s="863">
        <v>0</v>
      </c>
      <c r="RQ229" s="863">
        <v>0</v>
      </c>
      <c r="RR229" s="863">
        <v>0</v>
      </c>
      <c r="RS229" s="863">
        <v>0</v>
      </c>
      <c r="RT229" s="863">
        <v>0</v>
      </c>
      <c r="RU229" s="863">
        <v>0</v>
      </c>
      <c r="RV229" s="863">
        <v>0</v>
      </c>
      <c r="RW229" s="863">
        <v>0</v>
      </c>
      <c r="RX229" s="863">
        <v>0</v>
      </c>
      <c r="RY229" s="863">
        <v>0</v>
      </c>
      <c r="RZ229" s="863">
        <v>0</v>
      </c>
      <c r="SA229" s="863">
        <v>0</v>
      </c>
      <c r="SB229" s="863">
        <v>0</v>
      </c>
      <c r="SC229" s="863">
        <v>0</v>
      </c>
      <c r="SD229" s="863">
        <v>0</v>
      </c>
      <c r="SE229" s="863">
        <v>0</v>
      </c>
      <c r="SF229" s="863">
        <v>0</v>
      </c>
      <c r="SG229" s="863">
        <v>0</v>
      </c>
      <c r="SH229" s="863">
        <v>0</v>
      </c>
      <c r="SI229" s="863">
        <v>0</v>
      </c>
      <c r="SJ229" s="460">
        <f t="shared" si="68"/>
        <v>0</v>
      </c>
      <c r="SK229" s="441"/>
      <c r="SL229" s="429"/>
      <c r="SM229" s="429"/>
      <c r="SN229" s="429"/>
    </row>
    <row r="230" spans="1:508" outlineLevel="2" collapsed="1" x14ac:dyDescent="0.3">
      <c r="A230" s="429"/>
      <c r="B230" s="438"/>
      <c r="C230" s="647">
        <f>INT($C$40)+2</f>
        <v>3</v>
      </c>
      <c r="D230" s="460"/>
      <c r="E230" s="518"/>
      <c r="F230" s="518"/>
      <c r="G230" s="460"/>
      <c r="H230" s="871"/>
      <c r="I230" s="871" t="s">
        <v>695</v>
      </c>
      <c r="J230" s="872">
        <f t="shared" si="67"/>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68"/>
        <v>0</v>
      </c>
      <c r="SK230" s="441"/>
      <c r="SL230" s="429"/>
      <c r="SM230" s="429"/>
      <c r="SN230" s="429"/>
    </row>
    <row r="231" spans="1:508" hidden="1" outlineLevel="3" x14ac:dyDescent="0.3">
      <c r="A231" s="429"/>
      <c r="B231" s="438"/>
      <c r="C231" s="647">
        <f>INT($C$40)+3</f>
        <v>4</v>
      </c>
      <c r="D231" s="460"/>
      <c r="E231" s="518"/>
      <c r="F231" s="518"/>
      <c r="G231" s="460"/>
      <c r="H231" s="873"/>
      <c r="I231" s="873" t="s">
        <v>696</v>
      </c>
      <c r="J231" s="874">
        <f t="shared" si="67"/>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68"/>
        <v>0</v>
      </c>
      <c r="SK231" s="441"/>
      <c r="SL231" s="429"/>
      <c r="SM231" s="429"/>
      <c r="SN231" s="429"/>
    </row>
    <row r="232" spans="1:508" hidden="1" outlineLevel="3" x14ac:dyDescent="0.3">
      <c r="A232" s="429"/>
      <c r="B232" s="438"/>
      <c r="C232" s="647">
        <f>INT($C$40)+3</f>
        <v>4</v>
      </c>
      <c r="D232" s="460"/>
      <c r="E232" s="518"/>
      <c r="F232" s="518"/>
      <c r="G232" s="460"/>
      <c r="H232" s="873"/>
      <c r="I232" s="873" t="s">
        <v>697</v>
      </c>
      <c r="J232" s="874">
        <f t="shared" si="67"/>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68"/>
        <v>0</v>
      </c>
      <c r="SK232" s="441"/>
      <c r="SL232" s="429"/>
      <c r="SM232" s="429"/>
      <c r="SN232" s="429"/>
    </row>
    <row r="233" spans="1:508" hidden="1" outlineLevel="3" x14ac:dyDescent="0.3">
      <c r="A233" s="429"/>
      <c r="B233" s="438"/>
      <c r="C233" s="647">
        <f>INT($C$40)+3</f>
        <v>4</v>
      </c>
      <c r="D233" s="460"/>
      <c r="E233" s="518"/>
      <c r="F233" s="518"/>
      <c r="G233" s="460"/>
      <c r="H233" s="877"/>
      <c r="I233" s="877" t="s">
        <v>849</v>
      </c>
      <c r="J233" s="878">
        <f t="shared" si="67"/>
        <v>106</v>
      </c>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60">
        <f t="shared" si="68"/>
        <v>0</v>
      </c>
      <c r="SK233" s="441"/>
      <c r="SL233" s="429"/>
      <c r="SM233" s="429"/>
      <c r="SN233" s="429"/>
    </row>
    <row r="234" spans="1:508" outlineLevel="2" x14ac:dyDescent="0.3">
      <c r="A234" s="429"/>
      <c r="B234" s="438"/>
      <c r="C234" s="647">
        <f>INT($C$40)+2</f>
        <v>3</v>
      </c>
      <c r="D234" s="460"/>
      <c r="E234" s="518"/>
      <c r="F234" s="518"/>
      <c r="G234" s="460"/>
      <c r="H234" s="879"/>
      <c r="I234" s="879" t="s">
        <v>850</v>
      </c>
      <c r="J234" s="880">
        <f t="shared" si="67"/>
        <v>107</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0">
        <f t="shared" si="68"/>
        <v>0</v>
      </c>
      <c r="SK234" s="441"/>
      <c r="SL234" s="429"/>
      <c r="SM234" s="429"/>
      <c r="SN234" s="429"/>
    </row>
    <row r="235" spans="1:508" outlineLevel="2" collapsed="1" x14ac:dyDescent="0.3">
      <c r="A235" s="429"/>
      <c r="B235" s="438"/>
      <c r="C235" s="647">
        <f>INT($C$40)+2</f>
        <v>3</v>
      </c>
      <c r="D235" s="460"/>
      <c r="E235" s="518"/>
      <c r="F235" s="518"/>
      <c r="G235" s="460"/>
      <c r="H235" s="667"/>
      <c r="I235" s="667" t="s">
        <v>852</v>
      </c>
      <c r="J235" s="667">
        <f t="shared" si="67"/>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68"/>
        <v>0</v>
      </c>
      <c r="SK235" s="441"/>
      <c r="SL235" s="429"/>
      <c r="SM235" s="429"/>
      <c r="SN235" s="429"/>
    </row>
    <row r="236" spans="1:508" hidden="1" outlineLevel="3" x14ac:dyDescent="0.3">
      <c r="A236" s="429"/>
      <c r="B236" s="438"/>
      <c r="C236" s="647">
        <f t="shared" ref="C236:C268" si="69">INT($C$40)+3</f>
        <v>4</v>
      </c>
      <c r="D236" s="460"/>
      <c r="E236" s="518"/>
      <c r="F236" s="518"/>
      <c r="G236" s="460"/>
      <c r="H236" s="735"/>
      <c r="I236" s="735" t="s">
        <v>853</v>
      </c>
      <c r="J236" s="735">
        <f t="shared" si="67"/>
        <v>109</v>
      </c>
      <c r="K236" s="863">
        <v>0</v>
      </c>
      <c r="L236" s="863">
        <v>0</v>
      </c>
      <c r="M236" s="863">
        <v>0</v>
      </c>
      <c r="N236" s="863">
        <v>0</v>
      </c>
      <c r="O236" s="863">
        <v>0</v>
      </c>
      <c r="P236" s="863">
        <v>0</v>
      </c>
      <c r="Q236" s="863">
        <v>0</v>
      </c>
      <c r="R236" s="863">
        <v>0</v>
      </c>
      <c r="S236" s="863">
        <v>0</v>
      </c>
      <c r="T236" s="863">
        <v>0</v>
      </c>
      <c r="U236" s="863">
        <v>0</v>
      </c>
      <c r="V236" s="863">
        <v>0</v>
      </c>
      <c r="W236" s="863">
        <v>0</v>
      </c>
      <c r="X236" s="863">
        <v>0</v>
      </c>
      <c r="Y236" s="863">
        <v>0</v>
      </c>
      <c r="Z236" s="863">
        <v>0</v>
      </c>
      <c r="AA236" s="863">
        <v>0</v>
      </c>
      <c r="AB236" s="863">
        <v>0</v>
      </c>
      <c r="AC236" s="863">
        <v>0</v>
      </c>
      <c r="AD236" s="863">
        <v>0</v>
      </c>
      <c r="AE236" s="863">
        <v>0</v>
      </c>
      <c r="AF236" s="863">
        <v>0</v>
      </c>
      <c r="AG236" s="863">
        <v>0</v>
      </c>
      <c r="AH236" s="863">
        <v>0</v>
      </c>
      <c r="AI236" s="863">
        <v>0</v>
      </c>
      <c r="AJ236" s="863">
        <v>0</v>
      </c>
      <c r="AK236" s="863">
        <v>0</v>
      </c>
      <c r="AL236" s="863">
        <v>0</v>
      </c>
      <c r="AM236" s="863">
        <v>0</v>
      </c>
      <c r="AN236" s="863">
        <v>0</v>
      </c>
      <c r="AO236" s="863">
        <v>0</v>
      </c>
      <c r="AP236" s="863">
        <v>0</v>
      </c>
      <c r="AQ236" s="863">
        <v>0</v>
      </c>
      <c r="AR236" s="863">
        <v>0</v>
      </c>
      <c r="AS236" s="863">
        <v>0</v>
      </c>
      <c r="AT236" s="863">
        <v>0</v>
      </c>
      <c r="AU236" s="863">
        <v>0</v>
      </c>
      <c r="AV236" s="863">
        <v>0</v>
      </c>
      <c r="AW236" s="863">
        <v>0</v>
      </c>
      <c r="AX236" s="863">
        <v>0</v>
      </c>
      <c r="AY236" s="863">
        <v>0</v>
      </c>
      <c r="AZ236" s="863">
        <v>0</v>
      </c>
      <c r="BA236" s="863">
        <v>0</v>
      </c>
      <c r="BB236" s="863">
        <v>0</v>
      </c>
      <c r="BC236" s="863">
        <v>0</v>
      </c>
      <c r="BD236" s="863">
        <v>0</v>
      </c>
      <c r="BE236" s="863">
        <v>0</v>
      </c>
      <c r="BF236" s="863">
        <v>0</v>
      </c>
      <c r="BG236" s="863">
        <v>0</v>
      </c>
      <c r="BH236" s="863">
        <v>0</v>
      </c>
      <c r="BI236" s="863">
        <v>0</v>
      </c>
      <c r="BJ236" s="863">
        <v>0</v>
      </c>
      <c r="BK236" s="863">
        <v>0</v>
      </c>
      <c r="BL236" s="863">
        <v>0</v>
      </c>
      <c r="BM236" s="863">
        <v>0</v>
      </c>
      <c r="BN236" s="863">
        <v>0</v>
      </c>
      <c r="BO236" s="863">
        <v>0</v>
      </c>
      <c r="BP236" s="863">
        <v>0</v>
      </c>
      <c r="BQ236" s="863">
        <v>0</v>
      </c>
      <c r="BR236" s="863">
        <v>0</v>
      </c>
      <c r="BS236" s="863">
        <v>0</v>
      </c>
      <c r="BT236" s="863">
        <v>0</v>
      </c>
      <c r="BU236" s="863">
        <v>0</v>
      </c>
      <c r="BV236" s="863">
        <v>0</v>
      </c>
      <c r="BW236" s="863">
        <v>0</v>
      </c>
      <c r="BX236" s="863">
        <v>0</v>
      </c>
      <c r="BY236" s="863">
        <v>0</v>
      </c>
      <c r="BZ236" s="863">
        <v>0</v>
      </c>
      <c r="CA236" s="863">
        <v>0</v>
      </c>
      <c r="CB236" s="863">
        <v>0</v>
      </c>
      <c r="CC236" s="863">
        <v>0</v>
      </c>
      <c r="CD236" s="863">
        <v>0</v>
      </c>
      <c r="CE236" s="863">
        <v>0</v>
      </c>
      <c r="CF236" s="863">
        <v>0</v>
      </c>
      <c r="CG236" s="863">
        <v>0</v>
      </c>
      <c r="CH236" s="863">
        <v>0</v>
      </c>
      <c r="CI236" s="863">
        <v>0</v>
      </c>
      <c r="CJ236" s="863">
        <v>0</v>
      </c>
      <c r="CK236" s="863">
        <v>0</v>
      </c>
      <c r="CL236" s="863">
        <v>0</v>
      </c>
      <c r="CM236" s="863">
        <v>0</v>
      </c>
      <c r="CN236" s="863">
        <v>0</v>
      </c>
      <c r="CO236" s="863">
        <v>0</v>
      </c>
      <c r="CP236" s="863">
        <v>0</v>
      </c>
      <c r="CQ236" s="863">
        <v>0</v>
      </c>
      <c r="CR236" s="863">
        <v>0</v>
      </c>
      <c r="CS236" s="863">
        <v>0</v>
      </c>
      <c r="CT236" s="863">
        <v>0</v>
      </c>
      <c r="CU236" s="863">
        <v>0</v>
      </c>
      <c r="CV236" s="863">
        <v>0</v>
      </c>
      <c r="CW236" s="863">
        <v>0</v>
      </c>
      <c r="CX236" s="863">
        <v>0</v>
      </c>
      <c r="CY236" s="863">
        <v>0</v>
      </c>
      <c r="CZ236" s="863">
        <v>0</v>
      </c>
      <c r="DA236" s="863">
        <v>0</v>
      </c>
      <c r="DB236" s="863">
        <v>0</v>
      </c>
      <c r="DC236" s="863">
        <v>0</v>
      </c>
      <c r="DD236" s="863">
        <v>0</v>
      </c>
      <c r="DE236" s="863">
        <v>0</v>
      </c>
      <c r="DF236" s="863">
        <v>0</v>
      </c>
      <c r="DG236" s="863">
        <v>0</v>
      </c>
      <c r="DH236" s="863">
        <v>0</v>
      </c>
      <c r="DI236" s="863">
        <v>0</v>
      </c>
      <c r="DJ236" s="863">
        <v>0</v>
      </c>
      <c r="DK236" s="863">
        <v>0</v>
      </c>
      <c r="DL236" s="863">
        <v>0</v>
      </c>
      <c r="DM236" s="863">
        <v>0</v>
      </c>
      <c r="DN236" s="863">
        <v>0</v>
      </c>
      <c r="DO236" s="863">
        <v>0</v>
      </c>
      <c r="DP236" s="863">
        <v>0</v>
      </c>
      <c r="DQ236" s="863">
        <v>0</v>
      </c>
      <c r="DR236" s="863">
        <v>0</v>
      </c>
      <c r="DS236" s="863">
        <v>0</v>
      </c>
      <c r="DT236" s="863">
        <v>0</v>
      </c>
      <c r="DU236" s="863">
        <v>0</v>
      </c>
      <c r="DV236" s="863">
        <v>0</v>
      </c>
      <c r="DW236" s="863">
        <v>0</v>
      </c>
      <c r="DX236" s="863">
        <v>0</v>
      </c>
      <c r="DY236" s="863">
        <v>0</v>
      </c>
      <c r="DZ236" s="863">
        <v>0</v>
      </c>
      <c r="EA236" s="863">
        <v>0</v>
      </c>
      <c r="EB236" s="863">
        <v>0</v>
      </c>
      <c r="EC236" s="863">
        <v>0</v>
      </c>
      <c r="ED236" s="863">
        <v>0</v>
      </c>
      <c r="EE236" s="863">
        <v>0</v>
      </c>
      <c r="EF236" s="863">
        <v>0</v>
      </c>
      <c r="EG236" s="863">
        <v>0</v>
      </c>
      <c r="EH236" s="863">
        <v>0</v>
      </c>
      <c r="EI236" s="863">
        <v>0</v>
      </c>
      <c r="EJ236" s="863">
        <v>0</v>
      </c>
      <c r="EK236" s="863">
        <v>0</v>
      </c>
      <c r="EL236" s="863">
        <v>0</v>
      </c>
      <c r="EM236" s="863">
        <v>0</v>
      </c>
      <c r="EN236" s="863">
        <v>0</v>
      </c>
      <c r="EO236" s="863">
        <v>0</v>
      </c>
      <c r="EP236" s="863">
        <v>0</v>
      </c>
      <c r="EQ236" s="863">
        <v>0</v>
      </c>
      <c r="ER236" s="863">
        <v>0</v>
      </c>
      <c r="ES236" s="863">
        <v>0</v>
      </c>
      <c r="ET236" s="863">
        <v>0</v>
      </c>
      <c r="EU236" s="863">
        <v>0</v>
      </c>
      <c r="EV236" s="863">
        <v>0</v>
      </c>
      <c r="EW236" s="863">
        <v>0</v>
      </c>
      <c r="EX236" s="863">
        <v>0</v>
      </c>
      <c r="EY236" s="863">
        <v>0</v>
      </c>
      <c r="EZ236" s="863">
        <v>0</v>
      </c>
      <c r="FA236" s="863">
        <v>0</v>
      </c>
      <c r="FB236" s="863">
        <v>0</v>
      </c>
      <c r="FC236" s="863">
        <v>0</v>
      </c>
      <c r="FD236" s="863">
        <v>0</v>
      </c>
      <c r="FE236" s="863">
        <v>0</v>
      </c>
      <c r="FF236" s="863">
        <v>0</v>
      </c>
      <c r="FG236" s="863">
        <v>0</v>
      </c>
      <c r="FH236" s="863">
        <v>0</v>
      </c>
      <c r="FI236" s="863">
        <v>0</v>
      </c>
      <c r="FJ236" s="863">
        <v>0</v>
      </c>
      <c r="FK236" s="863">
        <v>0</v>
      </c>
      <c r="FL236" s="863">
        <v>0</v>
      </c>
      <c r="FM236" s="863">
        <v>0</v>
      </c>
      <c r="FN236" s="863">
        <v>0</v>
      </c>
      <c r="FO236" s="863">
        <v>0</v>
      </c>
      <c r="FP236" s="863">
        <v>0</v>
      </c>
      <c r="FQ236" s="863">
        <v>0</v>
      </c>
      <c r="FR236" s="863">
        <v>0</v>
      </c>
      <c r="FS236" s="863">
        <v>0</v>
      </c>
      <c r="FT236" s="863">
        <v>0</v>
      </c>
      <c r="FU236" s="863">
        <v>0</v>
      </c>
      <c r="FV236" s="863">
        <v>0</v>
      </c>
      <c r="FW236" s="863">
        <v>0</v>
      </c>
      <c r="FX236" s="863">
        <v>0</v>
      </c>
      <c r="FY236" s="863">
        <v>0</v>
      </c>
      <c r="FZ236" s="863">
        <v>0</v>
      </c>
      <c r="GA236" s="863">
        <v>0</v>
      </c>
      <c r="GB236" s="863">
        <v>0</v>
      </c>
      <c r="GC236" s="863">
        <v>0</v>
      </c>
      <c r="GD236" s="863">
        <v>0</v>
      </c>
      <c r="GE236" s="863">
        <v>0</v>
      </c>
      <c r="GF236" s="863">
        <v>0</v>
      </c>
      <c r="GG236" s="863">
        <v>0</v>
      </c>
      <c r="GH236" s="863">
        <v>0</v>
      </c>
      <c r="GI236" s="863">
        <v>0</v>
      </c>
      <c r="GJ236" s="863">
        <v>0</v>
      </c>
      <c r="GK236" s="863">
        <v>0</v>
      </c>
      <c r="GL236" s="863">
        <v>0</v>
      </c>
      <c r="GM236" s="863">
        <v>0</v>
      </c>
      <c r="GN236" s="863">
        <v>0</v>
      </c>
      <c r="GO236" s="863">
        <v>0</v>
      </c>
      <c r="GP236" s="863">
        <v>0</v>
      </c>
      <c r="GQ236" s="863">
        <v>0</v>
      </c>
      <c r="GR236" s="863">
        <v>0</v>
      </c>
      <c r="GS236" s="863">
        <v>0</v>
      </c>
      <c r="GT236" s="863">
        <v>0</v>
      </c>
      <c r="GU236" s="863">
        <v>0</v>
      </c>
      <c r="GV236" s="863">
        <v>0</v>
      </c>
      <c r="GW236" s="863">
        <v>0</v>
      </c>
      <c r="GX236" s="863">
        <v>0</v>
      </c>
      <c r="GY236" s="863">
        <v>0</v>
      </c>
      <c r="GZ236" s="863">
        <v>0</v>
      </c>
      <c r="HA236" s="863">
        <v>0</v>
      </c>
      <c r="HB236" s="863">
        <v>0</v>
      </c>
      <c r="HC236" s="863">
        <v>0</v>
      </c>
      <c r="HD236" s="863">
        <v>0</v>
      </c>
      <c r="HE236" s="863">
        <v>0</v>
      </c>
      <c r="HF236" s="863">
        <v>0</v>
      </c>
      <c r="HG236" s="863">
        <v>0</v>
      </c>
      <c r="HH236" s="863">
        <v>0</v>
      </c>
      <c r="HI236" s="863">
        <v>0</v>
      </c>
      <c r="HJ236" s="863">
        <v>0</v>
      </c>
      <c r="HK236" s="863">
        <v>0</v>
      </c>
      <c r="HL236" s="863">
        <v>0</v>
      </c>
      <c r="HM236" s="863">
        <v>0</v>
      </c>
      <c r="HN236" s="863">
        <v>0</v>
      </c>
      <c r="HO236" s="863">
        <v>0</v>
      </c>
      <c r="HP236" s="863">
        <v>0</v>
      </c>
      <c r="HQ236" s="863">
        <v>0</v>
      </c>
      <c r="HR236" s="863">
        <v>0</v>
      </c>
      <c r="HS236" s="863">
        <v>0</v>
      </c>
      <c r="HT236" s="863">
        <v>0</v>
      </c>
      <c r="HU236" s="863">
        <v>0</v>
      </c>
      <c r="HV236" s="863">
        <v>0</v>
      </c>
      <c r="HW236" s="863">
        <v>0</v>
      </c>
      <c r="HX236" s="863">
        <v>0</v>
      </c>
      <c r="HY236" s="863">
        <v>0</v>
      </c>
      <c r="HZ236" s="863">
        <v>0</v>
      </c>
      <c r="IA236" s="863">
        <v>0</v>
      </c>
      <c r="IB236" s="863">
        <v>0</v>
      </c>
      <c r="IC236" s="863">
        <v>0</v>
      </c>
      <c r="ID236" s="863">
        <v>0</v>
      </c>
      <c r="IE236" s="863">
        <v>0</v>
      </c>
      <c r="IF236" s="863">
        <v>0</v>
      </c>
      <c r="IG236" s="863">
        <v>0</v>
      </c>
      <c r="IH236" s="863">
        <v>0</v>
      </c>
      <c r="II236" s="863">
        <v>0</v>
      </c>
      <c r="IJ236" s="863">
        <v>0</v>
      </c>
      <c r="IK236" s="863">
        <v>0</v>
      </c>
      <c r="IL236" s="863">
        <v>0</v>
      </c>
      <c r="IM236" s="863">
        <v>0</v>
      </c>
      <c r="IN236" s="863">
        <v>0</v>
      </c>
      <c r="IO236" s="863">
        <v>0</v>
      </c>
      <c r="IP236" s="863">
        <v>0</v>
      </c>
      <c r="IQ236" s="863">
        <v>0</v>
      </c>
      <c r="IR236" s="863">
        <v>0</v>
      </c>
      <c r="IS236" s="863">
        <v>0</v>
      </c>
      <c r="IT236" s="863">
        <v>0</v>
      </c>
      <c r="IU236" s="863">
        <v>0</v>
      </c>
      <c r="IV236" s="863">
        <v>0</v>
      </c>
      <c r="IW236" s="863">
        <v>0</v>
      </c>
      <c r="IX236" s="863">
        <v>0</v>
      </c>
      <c r="IY236" s="863">
        <v>0</v>
      </c>
      <c r="IZ236" s="863">
        <v>0</v>
      </c>
      <c r="JA236" s="863">
        <v>0</v>
      </c>
      <c r="JB236" s="863">
        <v>0</v>
      </c>
      <c r="JC236" s="863">
        <v>0</v>
      </c>
      <c r="JD236" s="863">
        <v>0</v>
      </c>
      <c r="JE236" s="863">
        <v>0</v>
      </c>
      <c r="JF236" s="863">
        <v>0</v>
      </c>
      <c r="JG236" s="863">
        <v>0</v>
      </c>
      <c r="JH236" s="863">
        <v>0</v>
      </c>
      <c r="JI236" s="863">
        <v>0</v>
      </c>
      <c r="JJ236" s="863">
        <v>0</v>
      </c>
      <c r="JK236" s="863">
        <v>0</v>
      </c>
      <c r="JL236" s="863">
        <v>0</v>
      </c>
      <c r="JM236" s="863">
        <v>0</v>
      </c>
      <c r="JN236" s="863">
        <v>0</v>
      </c>
      <c r="JO236" s="863">
        <v>0</v>
      </c>
      <c r="JP236" s="863">
        <v>0</v>
      </c>
      <c r="JQ236" s="863">
        <v>0</v>
      </c>
      <c r="JR236" s="863">
        <v>0</v>
      </c>
      <c r="JS236" s="863">
        <v>0</v>
      </c>
      <c r="JT236" s="863">
        <v>0</v>
      </c>
      <c r="JU236" s="863">
        <v>0</v>
      </c>
      <c r="JV236" s="863">
        <v>0</v>
      </c>
      <c r="JW236" s="863">
        <v>0</v>
      </c>
      <c r="JX236" s="863">
        <v>0</v>
      </c>
      <c r="JY236" s="863">
        <v>0</v>
      </c>
      <c r="JZ236" s="863">
        <v>0</v>
      </c>
      <c r="KA236" s="863">
        <v>0</v>
      </c>
      <c r="KB236" s="863">
        <v>0</v>
      </c>
      <c r="KC236" s="863">
        <v>0</v>
      </c>
      <c r="KD236" s="863">
        <v>0</v>
      </c>
      <c r="KE236" s="863">
        <v>0</v>
      </c>
      <c r="KF236" s="863">
        <v>0</v>
      </c>
      <c r="KG236" s="863">
        <v>0</v>
      </c>
      <c r="KH236" s="863">
        <v>0</v>
      </c>
      <c r="KI236" s="863">
        <v>0</v>
      </c>
      <c r="KJ236" s="863">
        <v>0</v>
      </c>
      <c r="KK236" s="863">
        <v>0</v>
      </c>
      <c r="KL236" s="863">
        <v>0</v>
      </c>
      <c r="KM236" s="863">
        <v>0</v>
      </c>
      <c r="KN236" s="863">
        <v>0</v>
      </c>
      <c r="KO236" s="863">
        <v>0</v>
      </c>
      <c r="KP236" s="863">
        <v>0</v>
      </c>
      <c r="KQ236" s="863">
        <v>0</v>
      </c>
      <c r="KR236" s="863">
        <v>0</v>
      </c>
      <c r="KS236" s="863">
        <v>0</v>
      </c>
      <c r="KT236" s="863">
        <v>0</v>
      </c>
      <c r="KU236" s="863">
        <v>0</v>
      </c>
      <c r="KV236" s="863">
        <v>0</v>
      </c>
      <c r="KW236" s="863">
        <v>0</v>
      </c>
      <c r="KX236" s="863">
        <v>0</v>
      </c>
      <c r="KY236" s="863">
        <v>0</v>
      </c>
      <c r="KZ236" s="863">
        <v>0</v>
      </c>
      <c r="LA236" s="863">
        <v>0</v>
      </c>
      <c r="LB236" s="863">
        <v>0</v>
      </c>
      <c r="LC236" s="863">
        <v>0</v>
      </c>
      <c r="LD236" s="863">
        <v>0</v>
      </c>
      <c r="LE236" s="863">
        <v>0</v>
      </c>
      <c r="LF236" s="863">
        <v>0</v>
      </c>
      <c r="LG236" s="863">
        <v>0</v>
      </c>
      <c r="LH236" s="863">
        <v>0</v>
      </c>
      <c r="LI236" s="863">
        <v>0</v>
      </c>
      <c r="LJ236" s="863">
        <v>0</v>
      </c>
      <c r="LK236" s="863">
        <v>0</v>
      </c>
      <c r="LL236" s="863">
        <v>0</v>
      </c>
      <c r="LM236" s="863">
        <v>0</v>
      </c>
      <c r="LN236" s="863">
        <v>0</v>
      </c>
      <c r="LO236" s="863">
        <v>0</v>
      </c>
      <c r="LP236" s="863">
        <v>0</v>
      </c>
      <c r="LQ236" s="863">
        <v>0</v>
      </c>
      <c r="LR236" s="863">
        <v>0</v>
      </c>
      <c r="LS236" s="863">
        <v>0</v>
      </c>
      <c r="LT236" s="863">
        <v>0</v>
      </c>
      <c r="LU236" s="863">
        <v>0</v>
      </c>
      <c r="LV236" s="863">
        <v>0</v>
      </c>
      <c r="LW236" s="863">
        <v>0</v>
      </c>
      <c r="LX236" s="863">
        <v>0</v>
      </c>
      <c r="LY236" s="863">
        <v>0</v>
      </c>
      <c r="LZ236" s="863">
        <v>0</v>
      </c>
      <c r="MA236" s="863">
        <v>0</v>
      </c>
      <c r="MB236" s="863">
        <v>0</v>
      </c>
      <c r="MC236" s="863">
        <v>0</v>
      </c>
      <c r="MD236" s="863">
        <v>0</v>
      </c>
      <c r="ME236" s="863">
        <v>0</v>
      </c>
      <c r="MF236" s="863">
        <v>0</v>
      </c>
      <c r="MG236" s="863">
        <v>0</v>
      </c>
      <c r="MH236" s="863">
        <v>0</v>
      </c>
      <c r="MI236" s="863">
        <v>0</v>
      </c>
      <c r="MJ236" s="863">
        <v>0</v>
      </c>
      <c r="MK236" s="863">
        <v>0</v>
      </c>
      <c r="ML236" s="863">
        <v>0</v>
      </c>
      <c r="MM236" s="863">
        <v>0</v>
      </c>
      <c r="MN236" s="863">
        <v>0</v>
      </c>
      <c r="MO236" s="863">
        <v>0</v>
      </c>
      <c r="MP236" s="863">
        <v>0</v>
      </c>
      <c r="MQ236" s="863">
        <v>0</v>
      </c>
      <c r="MR236" s="863">
        <v>0</v>
      </c>
      <c r="MS236" s="863">
        <v>0</v>
      </c>
      <c r="MT236" s="863">
        <v>0</v>
      </c>
      <c r="MU236" s="863">
        <v>0</v>
      </c>
      <c r="MV236" s="863">
        <v>0</v>
      </c>
      <c r="MW236" s="863">
        <v>0</v>
      </c>
      <c r="MX236" s="863">
        <v>0</v>
      </c>
      <c r="MY236" s="863">
        <v>0</v>
      </c>
      <c r="MZ236" s="863">
        <v>0</v>
      </c>
      <c r="NA236" s="863">
        <v>0</v>
      </c>
      <c r="NB236" s="863">
        <v>0</v>
      </c>
      <c r="NC236" s="863">
        <v>0</v>
      </c>
      <c r="ND236" s="863">
        <v>0</v>
      </c>
      <c r="NE236" s="863">
        <v>0</v>
      </c>
      <c r="NF236" s="863">
        <v>0</v>
      </c>
      <c r="NG236" s="863">
        <v>0</v>
      </c>
      <c r="NH236" s="863">
        <v>0</v>
      </c>
      <c r="NI236" s="863">
        <v>0</v>
      </c>
      <c r="NJ236" s="863">
        <v>0</v>
      </c>
      <c r="NK236" s="863">
        <v>0</v>
      </c>
      <c r="NL236" s="863">
        <v>0</v>
      </c>
      <c r="NM236" s="863">
        <v>0</v>
      </c>
      <c r="NN236" s="863">
        <v>0</v>
      </c>
      <c r="NO236" s="863">
        <v>0</v>
      </c>
      <c r="NP236" s="863">
        <v>0</v>
      </c>
      <c r="NQ236" s="863">
        <v>0</v>
      </c>
      <c r="NR236" s="863">
        <v>0</v>
      </c>
      <c r="NS236" s="863">
        <v>0</v>
      </c>
      <c r="NT236" s="863">
        <v>0</v>
      </c>
      <c r="NU236" s="863">
        <v>0</v>
      </c>
      <c r="NV236" s="863">
        <v>0</v>
      </c>
      <c r="NW236" s="863">
        <v>0</v>
      </c>
      <c r="NX236" s="863">
        <v>0</v>
      </c>
      <c r="NY236" s="863">
        <v>0</v>
      </c>
      <c r="NZ236" s="863">
        <v>0</v>
      </c>
      <c r="OA236" s="863">
        <v>0</v>
      </c>
      <c r="OB236" s="863">
        <v>0</v>
      </c>
      <c r="OC236" s="863">
        <v>0</v>
      </c>
      <c r="OD236" s="863">
        <v>0</v>
      </c>
      <c r="OE236" s="863">
        <v>0</v>
      </c>
      <c r="OF236" s="863">
        <v>0</v>
      </c>
      <c r="OG236" s="863">
        <v>0</v>
      </c>
      <c r="OH236" s="863">
        <v>0</v>
      </c>
      <c r="OI236" s="863">
        <v>0</v>
      </c>
      <c r="OJ236" s="863">
        <v>0</v>
      </c>
      <c r="OK236" s="863">
        <v>0</v>
      </c>
      <c r="OL236" s="863">
        <v>0</v>
      </c>
      <c r="OM236" s="863">
        <v>0</v>
      </c>
      <c r="ON236" s="863">
        <v>0</v>
      </c>
      <c r="OO236" s="863">
        <v>0</v>
      </c>
      <c r="OP236" s="863">
        <v>0</v>
      </c>
      <c r="OQ236" s="863">
        <v>0</v>
      </c>
      <c r="OR236" s="863">
        <v>0</v>
      </c>
      <c r="OS236" s="863">
        <v>0</v>
      </c>
      <c r="OT236" s="863">
        <v>0</v>
      </c>
      <c r="OU236" s="863">
        <v>0</v>
      </c>
      <c r="OV236" s="863">
        <v>0</v>
      </c>
      <c r="OW236" s="863">
        <v>0</v>
      </c>
      <c r="OX236" s="863">
        <v>0</v>
      </c>
      <c r="OY236" s="863">
        <v>0</v>
      </c>
      <c r="OZ236" s="863">
        <v>0</v>
      </c>
      <c r="PA236" s="863">
        <v>0</v>
      </c>
      <c r="PB236" s="863">
        <v>0</v>
      </c>
      <c r="PC236" s="863">
        <v>0</v>
      </c>
      <c r="PD236" s="863">
        <v>0</v>
      </c>
      <c r="PE236" s="863">
        <v>0</v>
      </c>
      <c r="PF236" s="863">
        <v>0</v>
      </c>
      <c r="PG236" s="863">
        <v>0</v>
      </c>
      <c r="PH236" s="863">
        <v>0</v>
      </c>
      <c r="PI236" s="863">
        <v>0</v>
      </c>
      <c r="PJ236" s="863">
        <v>0</v>
      </c>
      <c r="PK236" s="863">
        <v>0</v>
      </c>
      <c r="PL236" s="863">
        <v>0</v>
      </c>
      <c r="PM236" s="863">
        <v>0</v>
      </c>
      <c r="PN236" s="863">
        <v>0</v>
      </c>
      <c r="PO236" s="863">
        <v>0</v>
      </c>
      <c r="PP236" s="863">
        <v>0</v>
      </c>
      <c r="PQ236" s="863">
        <v>0</v>
      </c>
      <c r="PR236" s="863">
        <v>0</v>
      </c>
      <c r="PS236" s="863">
        <v>0</v>
      </c>
      <c r="PT236" s="863">
        <v>0</v>
      </c>
      <c r="PU236" s="863">
        <v>0</v>
      </c>
      <c r="PV236" s="863">
        <v>0</v>
      </c>
      <c r="PW236" s="863">
        <v>0</v>
      </c>
      <c r="PX236" s="863">
        <v>0</v>
      </c>
      <c r="PY236" s="863">
        <v>0</v>
      </c>
      <c r="PZ236" s="863">
        <v>0</v>
      </c>
      <c r="QA236" s="863">
        <v>0</v>
      </c>
      <c r="QB236" s="863">
        <v>0</v>
      </c>
      <c r="QC236" s="863">
        <v>0</v>
      </c>
      <c r="QD236" s="863">
        <v>0</v>
      </c>
      <c r="QE236" s="863">
        <v>0</v>
      </c>
      <c r="QF236" s="863">
        <v>0</v>
      </c>
      <c r="QG236" s="863">
        <v>0</v>
      </c>
      <c r="QH236" s="863">
        <v>0</v>
      </c>
      <c r="QI236" s="863">
        <v>0</v>
      </c>
      <c r="QJ236" s="863">
        <v>0</v>
      </c>
      <c r="QK236" s="863">
        <v>0</v>
      </c>
      <c r="QL236" s="863">
        <v>0</v>
      </c>
      <c r="QM236" s="863">
        <v>0</v>
      </c>
      <c r="QN236" s="863">
        <v>0</v>
      </c>
      <c r="QO236" s="863">
        <v>0</v>
      </c>
      <c r="QP236" s="863">
        <v>0</v>
      </c>
      <c r="QQ236" s="863">
        <v>0</v>
      </c>
      <c r="QR236" s="863">
        <v>0</v>
      </c>
      <c r="QS236" s="863">
        <v>0</v>
      </c>
      <c r="QT236" s="863">
        <v>0</v>
      </c>
      <c r="QU236" s="863">
        <v>0</v>
      </c>
      <c r="QV236" s="863">
        <v>0</v>
      </c>
      <c r="QW236" s="863">
        <v>0</v>
      </c>
      <c r="QX236" s="863">
        <v>0</v>
      </c>
      <c r="QY236" s="863">
        <v>0</v>
      </c>
      <c r="QZ236" s="863">
        <v>0</v>
      </c>
      <c r="RA236" s="863">
        <v>0</v>
      </c>
      <c r="RB236" s="863">
        <v>0</v>
      </c>
      <c r="RC236" s="863">
        <v>0</v>
      </c>
      <c r="RD236" s="863">
        <v>0</v>
      </c>
      <c r="RE236" s="863">
        <v>0</v>
      </c>
      <c r="RF236" s="863">
        <v>0</v>
      </c>
      <c r="RG236" s="863">
        <v>0</v>
      </c>
      <c r="RH236" s="863">
        <v>0</v>
      </c>
      <c r="RI236" s="863">
        <v>0</v>
      </c>
      <c r="RJ236" s="863">
        <v>0</v>
      </c>
      <c r="RK236" s="863">
        <v>0</v>
      </c>
      <c r="RL236" s="863">
        <v>0</v>
      </c>
      <c r="RM236" s="863">
        <v>0</v>
      </c>
      <c r="RN236" s="863">
        <v>0</v>
      </c>
      <c r="RO236" s="863">
        <v>0</v>
      </c>
      <c r="RP236" s="863">
        <v>0</v>
      </c>
      <c r="RQ236" s="863">
        <v>0</v>
      </c>
      <c r="RR236" s="863">
        <v>0</v>
      </c>
      <c r="RS236" s="863">
        <v>0</v>
      </c>
      <c r="RT236" s="863">
        <v>0</v>
      </c>
      <c r="RU236" s="863">
        <v>0</v>
      </c>
      <c r="RV236" s="863">
        <v>0</v>
      </c>
      <c r="RW236" s="863">
        <v>0</v>
      </c>
      <c r="RX236" s="863">
        <v>0</v>
      </c>
      <c r="RY236" s="863">
        <v>0</v>
      </c>
      <c r="RZ236" s="863">
        <v>0</v>
      </c>
      <c r="SA236" s="863">
        <v>0</v>
      </c>
      <c r="SB236" s="863">
        <v>0</v>
      </c>
      <c r="SC236" s="863">
        <v>0</v>
      </c>
      <c r="SD236" s="863">
        <v>0</v>
      </c>
      <c r="SE236" s="863">
        <v>0</v>
      </c>
      <c r="SF236" s="863">
        <v>0</v>
      </c>
      <c r="SG236" s="863">
        <v>0</v>
      </c>
      <c r="SH236" s="863">
        <v>0</v>
      </c>
      <c r="SI236" s="863">
        <v>0</v>
      </c>
      <c r="SJ236" s="460">
        <f t="shared" si="68"/>
        <v>0</v>
      </c>
      <c r="SK236" s="441"/>
      <c r="SL236" s="429"/>
      <c r="SM236" s="429"/>
      <c r="SN236" s="429"/>
    </row>
    <row r="237" spans="1:508" outlineLevel="2" collapsed="1" x14ac:dyDescent="0.3">
      <c r="A237" s="429"/>
      <c r="B237" s="438"/>
      <c r="C237" s="647">
        <f>INT($C$40)+2</f>
        <v>3</v>
      </c>
      <c r="D237" s="460"/>
      <c r="E237" s="518"/>
      <c r="F237" s="518"/>
      <c r="G237" s="460"/>
      <c r="H237" s="736"/>
      <c r="I237" s="736" t="s">
        <v>854</v>
      </c>
      <c r="J237" s="736">
        <f t="shared" si="67"/>
        <v>110</v>
      </c>
      <c r="K237" s="860">
        <v>0</v>
      </c>
      <c r="L237" s="860">
        <v>0</v>
      </c>
      <c r="M237" s="860">
        <v>0</v>
      </c>
      <c r="N237" s="860">
        <v>0</v>
      </c>
      <c r="O237" s="860">
        <v>0</v>
      </c>
      <c r="P237" s="860">
        <v>0</v>
      </c>
      <c r="Q237" s="860">
        <v>0</v>
      </c>
      <c r="R237" s="860">
        <v>0</v>
      </c>
      <c r="S237" s="860">
        <v>0</v>
      </c>
      <c r="T237" s="860">
        <v>0</v>
      </c>
      <c r="U237" s="860">
        <v>0</v>
      </c>
      <c r="V237" s="860">
        <v>0</v>
      </c>
      <c r="W237" s="860">
        <v>0</v>
      </c>
      <c r="X237" s="860">
        <v>0</v>
      </c>
      <c r="Y237" s="860">
        <v>0</v>
      </c>
      <c r="Z237" s="860">
        <v>0</v>
      </c>
      <c r="AA237" s="860">
        <v>0</v>
      </c>
      <c r="AB237" s="860">
        <v>0</v>
      </c>
      <c r="AC237" s="860">
        <v>0</v>
      </c>
      <c r="AD237" s="860">
        <v>0</v>
      </c>
      <c r="AE237" s="860">
        <v>0</v>
      </c>
      <c r="AF237" s="860">
        <v>0</v>
      </c>
      <c r="AG237" s="860">
        <v>0</v>
      </c>
      <c r="AH237" s="860">
        <v>0</v>
      </c>
      <c r="AI237" s="860">
        <v>0</v>
      </c>
      <c r="AJ237" s="860">
        <v>0</v>
      </c>
      <c r="AK237" s="860">
        <v>0</v>
      </c>
      <c r="AL237" s="860">
        <v>0</v>
      </c>
      <c r="AM237" s="860">
        <v>0</v>
      </c>
      <c r="AN237" s="860">
        <v>0</v>
      </c>
      <c r="AO237" s="860">
        <v>0</v>
      </c>
      <c r="AP237" s="860">
        <v>0</v>
      </c>
      <c r="AQ237" s="860">
        <v>0</v>
      </c>
      <c r="AR237" s="860">
        <v>0</v>
      </c>
      <c r="AS237" s="860">
        <v>0</v>
      </c>
      <c r="AT237" s="860">
        <v>0</v>
      </c>
      <c r="AU237" s="860">
        <v>0</v>
      </c>
      <c r="AV237" s="860">
        <v>0</v>
      </c>
      <c r="AW237" s="860">
        <v>0</v>
      </c>
      <c r="AX237" s="860">
        <v>0</v>
      </c>
      <c r="AY237" s="860">
        <v>0</v>
      </c>
      <c r="AZ237" s="860">
        <v>0</v>
      </c>
      <c r="BA237" s="860">
        <v>0</v>
      </c>
      <c r="BB237" s="860">
        <v>0</v>
      </c>
      <c r="BC237" s="860">
        <v>0</v>
      </c>
      <c r="BD237" s="860">
        <v>0</v>
      </c>
      <c r="BE237" s="860">
        <v>0</v>
      </c>
      <c r="BF237" s="860">
        <v>0</v>
      </c>
      <c r="BG237" s="860">
        <v>0</v>
      </c>
      <c r="BH237" s="860">
        <v>0</v>
      </c>
      <c r="BI237" s="860">
        <v>0</v>
      </c>
      <c r="BJ237" s="860">
        <v>0</v>
      </c>
      <c r="BK237" s="860">
        <v>0</v>
      </c>
      <c r="BL237" s="860">
        <v>0</v>
      </c>
      <c r="BM237" s="860">
        <v>0</v>
      </c>
      <c r="BN237" s="860">
        <v>0</v>
      </c>
      <c r="BO237" s="860">
        <v>0</v>
      </c>
      <c r="BP237" s="860">
        <v>0</v>
      </c>
      <c r="BQ237" s="860">
        <v>0</v>
      </c>
      <c r="BR237" s="860">
        <v>0</v>
      </c>
      <c r="BS237" s="860">
        <v>0</v>
      </c>
      <c r="BT237" s="860">
        <v>0</v>
      </c>
      <c r="BU237" s="860">
        <v>0</v>
      </c>
      <c r="BV237" s="860">
        <v>0</v>
      </c>
      <c r="BW237" s="860">
        <v>0</v>
      </c>
      <c r="BX237" s="860">
        <v>0</v>
      </c>
      <c r="BY237" s="860">
        <v>0</v>
      </c>
      <c r="BZ237" s="860">
        <v>0</v>
      </c>
      <c r="CA237" s="860">
        <v>0</v>
      </c>
      <c r="CB237" s="860">
        <v>0</v>
      </c>
      <c r="CC237" s="860">
        <v>0</v>
      </c>
      <c r="CD237" s="860">
        <v>0</v>
      </c>
      <c r="CE237" s="860">
        <v>0</v>
      </c>
      <c r="CF237" s="860">
        <v>0</v>
      </c>
      <c r="CG237" s="860">
        <v>0</v>
      </c>
      <c r="CH237" s="860">
        <v>0</v>
      </c>
      <c r="CI237" s="860">
        <v>0</v>
      </c>
      <c r="CJ237" s="860">
        <v>0</v>
      </c>
      <c r="CK237" s="860">
        <v>0</v>
      </c>
      <c r="CL237" s="860">
        <v>0</v>
      </c>
      <c r="CM237" s="860">
        <v>0</v>
      </c>
      <c r="CN237" s="860">
        <v>0</v>
      </c>
      <c r="CO237" s="860">
        <v>0</v>
      </c>
      <c r="CP237" s="860">
        <v>0</v>
      </c>
      <c r="CQ237" s="860">
        <v>0</v>
      </c>
      <c r="CR237" s="860">
        <v>0</v>
      </c>
      <c r="CS237" s="860">
        <v>0</v>
      </c>
      <c r="CT237" s="860">
        <v>0</v>
      </c>
      <c r="CU237" s="860">
        <v>0</v>
      </c>
      <c r="CV237" s="860">
        <v>0</v>
      </c>
      <c r="CW237" s="860">
        <v>0</v>
      </c>
      <c r="CX237" s="860">
        <v>0</v>
      </c>
      <c r="CY237" s="860">
        <v>0</v>
      </c>
      <c r="CZ237" s="860">
        <v>0</v>
      </c>
      <c r="DA237" s="860">
        <v>0</v>
      </c>
      <c r="DB237" s="860">
        <v>0</v>
      </c>
      <c r="DC237" s="860">
        <v>0</v>
      </c>
      <c r="DD237" s="860">
        <v>0</v>
      </c>
      <c r="DE237" s="860">
        <v>0</v>
      </c>
      <c r="DF237" s="860">
        <v>0</v>
      </c>
      <c r="DG237" s="860">
        <v>0</v>
      </c>
      <c r="DH237" s="860">
        <v>0</v>
      </c>
      <c r="DI237" s="860">
        <v>0</v>
      </c>
      <c r="DJ237" s="860">
        <v>0</v>
      </c>
      <c r="DK237" s="860">
        <v>0</v>
      </c>
      <c r="DL237" s="860">
        <v>0</v>
      </c>
      <c r="DM237" s="860">
        <v>0</v>
      </c>
      <c r="DN237" s="860">
        <v>0</v>
      </c>
      <c r="DO237" s="860">
        <v>0</v>
      </c>
      <c r="DP237" s="860">
        <v>0</v>
      </c>
      <c r="DQ237" s="860">
        <v>0</v>
      </c>
      <c r="DR237" s="860">
        <v>0</v>
      </c>
      <c r="DS237" s="860">
        <v>0</v>
      </c>
      <c r="DT237" s="860">
        <v>0</v>
      </c>
      <c r="DU237" s="860">
        <v>0</v>
      </c>
      <c r="DV237" s="860">
        <v>0</v>
      </c>
      <c r="DW237" s="860">
        <v>0</v>
      </c>
      <c r="DX237" s="860">
        <v>0</v>
      </c>
      <c r="DY237" s="860">
        <v>0</v>
      </c>
      <c r="DZ237" s="860">
        <v>0</v>
      </c>
      <c r="EA237" s="860">
        <v>0</v>
      </c>
      <c r="EB237" s="860">
        <v>0</v>
      </c>
      <c r="EC237" s="860">
        <v>0</v>
      </c>
      <c r="ED237" s="860">
        <v>0</v>
      </c>
      <c r="EE237" s="860">
        <v>0</v>
      </c>
      <c r="EF237" s="860">
        <v>0</v>
      </c>
      <c r="EG237" s="860">
        <v>0</v>
      </c>
      <c r="EH237" s="860">
        <v>0</v>
      </c>
      <c r="EI237" s="860">
        <v>0</v>
      </c>
      <c r="EJ237" s="860">
        <v>0</v>
      </c>
      <c r="EK237" s="860">
        <v>0</v>
      </c>
      <c r="EL237" s="860">
        <v>0</v>
      </c>
      <c r="EM237" s="860">
        <v>0</v>
      </c>
      <c r="EN237" s="860">
        <v>0</v>
      </c>
      <c r="EO237" s="860">
        <v>0</v>
      </c>
      <c r="EP237" s="860">
        <v>0</v>
      </c>
      <c r="EQ237" s="860">
        <v>0</v>
      </c>
      <c r="ER237" s="860">
        <v>0</v>
      </c>
      <c r="ES237" s="860">
        <v>0</v>
      </c>
      <c r="ET237" s="860">
        <v>0</v>
      </c>
      <c r="EU237" s="860">
        <v>0</v>
      </c>
      <c r="EV237" s="860">
        <v>0</v>
      </c>
      <c r="EW237" s="860">
        <v>0</v>
      </c>
      <c r="EX237" s="860">
        <v>0</v>
      </c>
      <c r="EY237" s="860">
        <v>0</v>
      </c>
      <c r="EZ237" s="860">
        <v>0</v>
      </c>
      <c r="FA237" s="860">
        <v>0</v>
      </c>
      <c r="FB237" s="860">
        <v>0</v>
      </c>
      <c r="FC237" s="860">
        <v>0</v>
      </c>
      <c r="FD237" s="860">
        <v>0</v>
      </c>
      <c r="FE237" s="860">
        <v>0</v>
      </c>
      <c r="FF237" s="860">
        <v>0</v>
      </c>
      <c r="FG237" s="860">
        <v>0</v>
      </c>
      <c r="FH237" s="860">
        <v>0</v>
      </c>
      <c r="FI237" s="860">
        <v>0</v>
      </c>
      <c r="FJ237" s="860">
        <v>0</v>
      </c>
      <c r="FK237" s="860">
        <v>0</v>
      </c>
      <c r="FL237" s="860">
        <v>0</v>
      </c>
      <c r="FM237" s="860">
        <v>0</v>
      </c>
      <c r="FN237" s="860">
        <v>0</v>
      </c>
      <c r="FO237" s="860">
        <v>0</v>
      </c>
      <c r="FP237" s="860">
        <v>0</v>
      </c>
      <c r="FQ237" s="860">
        <v>0</v>
      </c>
      <c r="FR237" s="860">
        <v>0</v>
      </c>
      <c r="FS237" s="860">
        <v>0</v>
      </c>
      <c r="FT237" s="860">
        <v>0</v>
      </c>
      <c r="FU237" s="860">
        <v>0</v>
      </c>
      <c r="FV237" s="860">
        <v>0</v>
      </c>
      <c r="FW237" s="860">
        <v>0</v>
      </c>
      <c r="FX237" s="860">
        <v>0</v>
      </c>
      <c r="FY237" s="860">
        <v>0</v>
      </c>
      <c r="FZ237" s="860">
        <v>0</v>
      </c>
      <c r="GA237" s="860">
        <v>0</v>
      </c>
      <c r="GB237" s="860">
        <v>0</v>
      </c>
      <c r="GC237" s="860">
        <v>0</v>
      </c>
      <c r="GD237" s="860">
        <v>0</v>
      </c>
      <c r="GE237" s="860">
        <v>0</v>
      </c>
      <c r="GF237" s="860">
        <v>0</v>
      </c>
      <c r="GG237" s="860">
        <v>0</v>
      </c>
      <c r="GH237" s="860">
        <v>0</v>
      </c>
      <c r="GI237" s="860">
        <v>0</v>
      </c>
      <c r="GJ237" s="860">
        <v>0</v>
      </c>
      <c r="GK237" s="860">
        <v>0</v>
      </c>
      <c r="GL237" s="860">
        <v>0</v>
      </c>
      <c r="GM237" s="860">
        <v>0</v>
      </c>
      <c r="GN237" s="860">
        <v>0</v>
      </c>
      <c r="GO237" s="860">
        <v>0</v>
      </c>
      <c r="GP237" s="860">
        <v>0</v>
      </c>
      <c r="GQ237" s="860">
        <v>0</v>
      </c>
      <c r="GR237" s="860">
        <v>0</v>
      </c>
      <c r="GS237" s="860">
        <v>0</v>
      </c>
      <c r="GT237" s="860">
        <v>0</v>
      </c>
      <c r="GU237" s="860">
        <v>0</v>
      </c>
      <c r="GV237" s="860">
        <v>0</v>
      </c>
      <c r="GW237" s="860">
        <v>0</v>
      </c>
      <c r="GX237" s="860">
        <v>0</v>
      </c>
      <c r="GY237" s="860">
        <v>0</v>
      </c>
      <c r="GZ237" s="860">
        <v>0</v>
      </c>
      <c r="HA237" s="860">
        <v>0</v>
      </c>
      <c r="HB237" s="860">
        <v>0</v>
      </c>
      <c r="HC237" s="860">
        <v>0</v>
      </c>
      <c r="HD237" s="860">
        <v>0</v>
      </c>
      <c r="HE237" s="860">
        <v>0</v>
      </c>
      <c r="HF237" s="860">
        <v>0</v>
      </c>
      <c r="HG237" s="860">
        <v>0</v>
      </c>
      <c r="HH237" s="860">
        <v>0</v>
      </c>
      <c r="HI237" s="860">
        <v>0</v>
      </c>
      <c r="HJ237" s="860">
        <v>0</v>
      </c>
      <c r="HK237" s="860">
        <v>0</v>
      </c>
      <c r="HL237" s="860">
        <v>0</v>
      </c>
      <c r="HM237" s="860">
        <v>0</v>
      </c>
      <c r="HN237" s="860">
        <v>0</v>
      </c>
      <c r="HO237" s="860">
        <v>0</v>
      </c>
      <c r="HP237" s="860">
        <v>0</v>
      </c>
      <c r="HQ237" s="860">
        <v>0</v>
      </c>
      <c r="HR237" s="860">
        <v>0</v>
      </c>
      <c r="HS237" s="860">
        <v>0</v>
      </c>
      <c r="HT237" s="860">
        <v>0</v>
      </c>
      <c r="HU237" s="860">
        <v>0</v>
      </c>
      <c r="HV237" s="860">
        <v>0</v>
      </c>
      <c r="HW237" s="860">
        <v>0</v>
      </c>
      <c r="HX237" s="860">
        <v>0</v>
      </c>
      <c r="HY237" s="860">
        <v>0</v>
      </c>
      <c r="HZ237" s="860">
        <v>0</v>
      </c>
      <c r="IA237" s="860">
        <v>0</v>
      </c>
      <c r="IB237" s="860">
        <v>0</v>
      </c>
      <c r="IC237" s="860">
        <v>0</v>
      </c>
      <c r="ID237" s="860">
        <v>0</v>
      </c>
      <c r="IE237" s="860">
        <v>0</v>
      </c>
      <c r="IF237" s="860">
        <v>0</v>
      </c>
      <c r="IG237" s="860">
        <v>0</v>
      </c>
      <c r="IH237" s="860">
        <v>0</v>
      </c>
      <c r="II237" s="860">
        <v>0</v>
      </c>
      <c r="IJ237" s="860">
        <v>0</v>
      </c>
      <c r="IK237" s="860">
        <v>0</v>
      </c>
      <c r="IL237" s="860">
        <v>0</v>
      </c>
      <c r="IM237" s="860">
        <v>0</v>
      </c>
      <c r="IN237" s="860">
        <v>0</v>
      </c>
      <c r="IO237" s="860">
        <v>0</v>
      </c>
      <c r="IP237" s="860">
        <v>0</v>
      </c>
      <c r="IQ237" s="860">
        <v>0</v>
      </c>
      <c r="IR237" s="860">
        <v>0</v>
      </c>
      <c r="IS237" s="860">
        <v>0</v>
      </c>
      <c r="IT237" s="860">
        <v>0</v>
      </c>
      <c r="IU237" s="860">
        <v>0</v>
      </c>
      <c r="IV237" s="860">
        <v>0</v>
      </c>
      <c r="IW237" s="860">
        <v>0</v>
      </c>
      <c r="IX237" s="860">
        <v>0</v>
      </c>
      <c r="IY237" s="860">
        <v>0</v>
      </c>
      <c r="IZ237" s="860">
        <v>0</v>
      </c>
      <c r="JA237" s="860">
        <v>0</v>
      </c>
      <c r="JB237" s="860">
        <v>0</v>
      </c>
      <c r="JC237" s="860">
        <v>0</v>
      </c>
      <c r="JD237" s="860">
        <v>0</v>
      </c>
      <c r="JE237" s="860">
        <v>0</v>
      </c>
      <c r="JF237" s="860">
        <v>0</v>
      </c>
      <c r="JG237" s="860">
        <v>0</v>
      </c>
      <c r="JH237" s="860">
        <v>0</v>
      </c>
      <c r="JI237" s="860">
        <v>0</v>
      </c>
      <c r="JJ237" s="860">
        <v>0</v>
      </c>
      <c r="JK237" s="860">
        <v>0</v>
      </c>
      <c r="JL237" s="860">
        <v>0</v>
      </c>
      <c r="JM237" s="860">
        <v>0</v>
      </c>
      <c r="JN237" s="860">
        <v>0</v>
      </c>
      <c r="JO237" s="860">
        <v>0</v>
      </c>
      <c r="JP237" s="860">
        <v>0</v>
      </c>
      <c r="JQ237" s="860">
        <v>0</v>
      </c>
      <c r="JR237" s="860">
        <v>0</v>
      </c>
      <c r="JS237" s="860">
        <v>0</v>
      </c>
      <c r="JT237" s="860">
        <v>0</v>
      </c>
      <c r="JU237" s="860">
        <v>0</v>
      </c>
      <c r="JV237" s="860">
        <v>0</v>
      </c>
      <c r="JW237" s="860">
        <v>0</v>
      </c>
      <c r="JX237" s="860">
        <v>0</v>
      </c>
      <c r="JY237" s="860">
        <v>0</v>
      </c>
      <c r="JZ237" s="860">
        <v>0</v>
      </c>
      <c r="KA237" s="860">
        <v>0</v>
      </c>
      <c r="KB237" s="860">
        <v>0</v>
      </c>
      <c r="KC237" s="860">
        <v>0</v>
      </c>
      <c r="KD237" s="860">
        <v>0</v>
      </c>
      <c r="KE237" s="860">
        <v>0</v>
      </c>
      <c r="KF237" s="860">
        <v>0</v>
      </c>
      <c r="KG237" s="860">
        <v>0</v>
      </c>
      <c r="KH237" s="860">
        <v>0</v>
      </c>
      <c r="KI237" s="860">
        <v>0</v>
      </c>
      <c r="KJ237" s="860">
        <v>0</v>
      </c>
      <c r="KK237" s="860">
        <v>0</v>
      </c>
      <c r="KL237" s="860">
        <v>0</v>
      </c>
      <c r="KM237" s="860">
        <v>0</v>
      </c>
      <c r="KN237" s="860">
        <v>0</v>
      </c>
      <c r="KO237" s="860">
        <v>0</v>
      </c>
      <c r="KP237" s="860">
        <v>0</v>
      </c>
      <c r="KQ237" s="860">
        <v>0</v>
      </c>
      <c r="KR237" s="860">
        <v>0</v>
      </c>
      <c r="KS237" s="860">
        <v>0</v>
      </c>
      <c r="KT237" s="860">
        <v>0</v>
      </c>
      <c r="KU237" s="860">
        <v>0</v>
      </c>
      <c r="KV237" s="860">
        <v>0</v>
      </c>
      <c r="KW237" s="860">
        <v>0</v>
      </c>
      <c r="KX237" s="860">
        <v>0</v>
      </c>
      <c r="KY237" s="860">
        <v>0</v>
      </c>
      <c r="KZ237" s="860">
        <v>0</v>
      </c>
      <c r="LA237" s="860">
        <v>0</v>
      </c>
      <c r="LB237" s="860">
        <v>0</v>
      </c>
      <c r="LC237" s="860">
        <v>0</v>
      </c>
      <c r="LD237" s="860">
        <v>0</v>
      </c>
      <c r="LE237" s="860">
        <v>0</v>
      </c>
      <c r="LF237" s="860">
        <v>0</v>
      </c>
      <c r="LG237" s="860">
        <v>0</v>
      </c>
      <c r="LH237" s="860">
        <v>0</v>
      </c>
      <c r="LI237" s="860">
        <v>0</v>
      </c>
      <c r="LJ237" s="860">
        <v>0</v>
      </c>
      <c r="LK237" s="860">
        <v>0</v>
      </c>
      <c r="LL237" s="860">
        <v>0</v>
      </c>
      <c r="LM237" s="860">
        <v>0</v>
      </c>
      <c r="LN237" s="860">
        <v>0</v>
      </c>
      <c r="LO237" s="860">
        <v>0</v>
      </c>
      <c r="LP237" s="860">
        <v>0</v>
      </c>
      <c r="LQ237" s="860">
        <v>0</v>
      </c>
      <c r="LR237" s="860">
        <v>0</v>
      </c>
      <c r="LS237" s="860">
        <v>0</v>
      </c>
      <c r="LT237" s="860">
        <v>0</v>
      </c>
      <c r="LU237" s="860">
        <v>0</v>
      </c>
      <c r="LV237" s="860">
        <v>0</v>
      </c>
      <c r="LW237" s="860">
        <v>0</v>
      </c>
      <c r="LX237" s="860">
        <v>0</v>
      </c>
      <c r="LY237" s="860">
        <v>0</v>
      </c>
      <c r="LZ237" s="860">
        <v>0</v>
      </c>
      <c r="MA237" s="860">
        <v>0</v>
      </c>
      <c r="MB237" s="860">
        <v>0</v>
      </c>
      <c r="MC237" s="860">
        <v>0</v>
      </c>
      <c r="MD237" s="860">
        <v>0</v>
      </c>
      <c r="ME237" s="860">
        <v>0</v>
      </c>
      <c r="MF237" s="860">
        <v>0</v>
      </c>
      <c r="MG237" s="860">
        <v>0</v>
      </c>
      <c r="MH237" s="860">
        <v>0</v>
      </c>
      <c r="MI237" s="860">
        <v>0</v>
      </c>
      <c r="MJ237" s="860">
        <v>0</v>
      </c>
      <c r="MK237" s="860">
        <v>0</v>
      </c>
      <c r="ML237" s="860">
        <v>0</v>
      </c>
      <c r="MM237" s="860">
        <v>0</v>
      </c>
      <c r="MN237" s="860">
        <v>0</v>
      </c>
      <c r="MO237" s="860">
        <v>0</v>
      </c>
      <c r="MP237" s="860">
        <v>0</v>
      </c>
      <c r="MQ237" s="860">
        <v>0</v>
      </c>
      <c r="MR237" s="860">
        <v>0</v>
      </c>
      <c r="MS237" s="860">
        <v>0</v>
      </c>
      <c r="MT237" s="860">
        <v>0</v>
      </c>
      <c r="MU237" s="860">
        <v>0</v>
      </c>
      <c r="MV237" s="860">
        <v>0</v>
      </c>
      <c r="MW237" s="860">
        <v>0</v>
      </c>
      <c r="MX237" s="860">
        <v>0</v>
      </c>
      <c r="MY237" s="860">
        <v>0</v>
      </c>
      <c r="MZ237" s="860">
        <v>0</v>
      </c>
      <c r="NA237" s="860">
        <v>0</v>
      </c>
      <c r="NB237" s="860">
        <v>0</v>
      </c>
      <c r="NC237" s="860">
        <v>0</v>
      </c>
      <c r="ND237" s="860">
        <v>0</v>
      </c>
      <c r="NE237" s="860">
        <v>0</v>
      </c>
      <c r="NF237" s="860">
        <v>0</v>
      </c>
      <c r="NG237" s="860">
        <v>0</v>
      </c>
      <c r="NH237" s="860">
        <v>0</v>
      </c>
      <c r="NI237" s="860">
        <v>0</v>
      </c>
      <c r="NJ237" s="860">
        <v>0</v>
      </c>
      <c r="NK237" s="860">
        <v>0</v>
      </c>
      <c r="NL237" s="860">
        <v>0</v>
      </c>
      <c r="NM237" s="860">
        <v>0</v>
      </c>
      <c r="NN237" s="860">
        <v>0</v>
      </c>
      <c r="NO237" s="860">
        <v>0</v>
      </c>
      <c r="NP237" s="860">
        <v>0</v>
      </c>
      <c r="NQ237" s="860">
        <v>0</v>
      </c>
      <c r="NR237" s="860">
        <v>0</v>
      </c>
      <c r="NS237" s="860">
        <v>0</v>
      </c>
      <c r="NT237" s="860">
        <v>0</v>
      </c>
      <c r="NU237" s="860">
        <v>0</v>
      </c>
      <c r="NV237" s="860">
        <v>0</v>
      </c>
      <c r="NW237" s="860">
        <v>0</v>
      </c>
      <c r="NX237" s="860">
        <v>0</v>
      </c>
      <c r="NY237" s="860">
        <v>0</v>
      </c>
      <c r="NZ237" s="860">
        <v>0</v>
      </c>
      <c r="OA237" s="860">
        <v>0</v>
      </c>
      <c r="OB237" s="860">
        <v>0</v>
      </c>
      <c r="OC237" s="860">
        <v>0</v>
      </c>
      <c r="OD237" s="860">
        <v>0</v>
      </c>
      <c r="OE237" s="860">
        <v>0</v>
      </c>
      <c r="OF237" s="860">
        <v>0</v>
      </c>
      <c r="OG237" s="860">
        <v>0</v>
      </c>
      <c r="OH237" s="860">
        <v>0</v>
      </c>
      <c r="OI237" s="860">
        <v>0</v>
      </c>
      <c r="OJ237" s="860">
        <v>0</v>
      </c>
      <c r="OK237" s="860">
        <v>0</v>
      </c>
      <c r="OL237" s="860">
        <v>0</v>
      </c>
      <c r="OM237" s="860">
        <v>0</v>
      </c>
      <c r="ON237" s="860">
        <v>0</v>
      </c>
      <c r="OO237" s="860">
        <v>0</v>
      </c>
      <c r="OP237" s="860">
        <v>0</v>
      </c>
      <c r="OQ237" s="860">
        <v>0</v>
      </c>
      <c r="OR237" s="860">
        <v>0</v>
      </c>
      <c r="OS237" s="860">
        <v>0</v>
      </c>
      <c r="OT237" s="860">
        <v>0</v>
      </c>
      <c r="OU237" s="860">
        <v>0</v>
      </c>
      <c r="OV237" s="860">
        <v>0</v>
      </c>
      <c r="OW237" s="860">
        <v>0</v>
      </c>
      <c r="OX237" s="860">
        <v>0</v>
      </c>
      <c r="OY237" s="860">
        <v>0</v>
      </c>
      <c r="OZ237" s="860">
        <v>0</v>
      </c>
      <c r="PA237" s="860">
        <v>0</v>
      </c>
      <c r="PB237" s="860">
        <v>0</v>
      </c>
      <c r="PC237" s="860">
        <v>0</v>
      </c>
      <c r="PD237" s="860">
        <v>0</v>
      </c>
      <c r="PE237" s="860">
        <v>0</v>
      </c>
      <c r="PF237" s="860">
        <v>0</v>
      </c>
      <c r="PG237" s="860">
        <v>0</v>
      </c>
      <c r="PH237" s="860">
        <v>0</v>
      </c>
      <c r="PI237" s="860">
        <v>0</v>
      </c>
      <c r="PJ237" s="860">
        <v>0</v>
      </c>
      <c r="PK237" s="860">
        <v>0</v>
      </c>
      <c r="PL237" s="860">
        <v>0</v>
      </c>
      <c r="PM237" s="860">
        <v>0</v>
      </c>
      <c r="PN237" s="860">
        <v>0</v>
      </c>
      <c r="PO237" s="860">
        <v>0</v>
      </c>
      <c r="PP237" s="860">
        <v>0</v>
      </c>
      <c r="PQ237" s="860">
        <v>0</v>
      </c>
      <c r="PR237" s="860">
        <v>0</v>
      </c>
      <c r="PS237" s="860">
        <v>0</v>
      </c>
      <c r="PT237" s="860">
        <v>0</v>
      </c>
      <c r="PU237" s="860">
        <v>0</v>
      </c>
      <c r="PV237" s="860">
        <v>0</v>
      </c>
      <c r="PW237" s="860">
        <v>0</v>
      </c>
      <c r="PX237" s="860">
        <v>0</v>
      </c>
      <c r="PY237" s="860">
        <v>0</v>
      </c>
      <c r="PZ237" s="860">
        <v>0</v>
      </c>
      <c r="QA237" s="860">
        <v>0</v>
      </c>
      <c r="QB237" s="860">
        <v>0</v>
      </c>
      <c r="QC237" s="860">
        <v>0</v>
      </c>
      <c r="QD237" s="860">
        <v>0</v>
      </c>
      <c r="QE237" s="860">
        <v>0</v>
      </c>
      <c r="QF237" s="860">
        <v>0</v>
      </c>
      <c r="QG237" s="860">
        <v>0</v>
      </c>
      <c r="QH237" s="860">
        <v>0</v>
      </c>
      <c r="QI237" s="860">
        <v>0</v>
      </c>
      <c r="QJ237" s="860">
        <v>0</v>
      </c>
      <c r="QK237" s="860">
        <v>0</v>
      </c>
      <c r="QL237" s="860">
        <v>0</v>
      </c>
      <c r="QM237" s="860">
        <v>0</v>
      </c>
      <c r="QN237" s="860">
        <v>0</v>
      </c>
      <c r="QO237" s="860">
        <v>0</v>
      </c>
      <c r="QP237" s="860">
        <v>0</v>
      </c>
      <c r="QQ237" s="860">
        <v>0</v>
      </c>
      <c r="QR237" s="860">
        <v>0</v>
      </c>
      <c r="QS237" s="860">
        <v>0</v>
      </c>
      <c r="QT237" s="860">
        <v>0</v>
      </c>
      <c r="QU237" s="860">
        <v>0</v>
      </c>
      <c r="QV237" s="860">
        <v>0</v>
      </c>
      <c r="QW237" s="860">
        <v>0</v>
      </c>
      <c r="QX237" s="860">
        <v>0</v>
      </c>
      <c r="QY237" s="860">
        <v>0</v>
      </c>
      <c r="QZ237" s="860">
        <v>0</v>
      </c>
      <c r="RA237" s="860">
        <v>0</v>
      </c>
      <c r="RB237" s="860">
        <v>0</v>
      </c>
      <c r="RC237" s="860">
        <v>0</v>
      </c>
      <c r="RD237" s="860">
        <v>0</v>
      </c>
      <c r="RE237" s="860">
        <v>0</v>
      </c>
      <c r="RF237" s="860">
        <v>0</v>
      </c>
      <c r="RG237" s="860">
        <v>0</v>
      </c>
      <c r="RH237" s="860">
        <v>0</v>
      </c>
      <c r="RI237" s="860">
        <v>0</v>
      </c>
      <c r="RJ237" s="860">
        <v>0</v>
      </c>
      <c r="RK237" s="860">
        <v>0</v>
      </c>
      <c r="RL237" s="860">
        <v>0</v>
      </c>
      <c r="RM237" s="860">
        <v>0</v>
      </c>
      <c r="RN237" s="860">
        <v>0</v>
      </c>
      <c r="RO237" s="860">
        <v>0</v>
      </c>
      <c r="RP237" s="860">
        <v>0</v>
      </c>
      <c r="RQ237" s="860">
        <v>0</v>
      </c>
      <c r="RR237" s="860">
        <v>0</v>
      </c>
      <c r="RS237" s="860">
        <v>0</v>
      </c>
      <c r="RT237" s="860">
        <v>0</v>
      </c>
      <c r="RU237" s="860">
        <v>0</v>
      </c>
      <c r="RV237" s="860">
        <v>0</v>
      </c>
      <c r="RW237" s="860">
        <v>0</v>
      </c>
      <c r="RX237" s="860">
        <v>0</v>
      </c>
      <c r="RY237" s="860">
        <v>0</v>
      </c>
      <c r="RZ237" s="860">
        <v>0</v>
      </c>
      <c r="SA237" s="860">
        <v>0</v>
      </c>
      <c r="SB237" s="860">
        <v>0</v>
      </c>
      <c r="SC237" s="860">
        <v>0</v>
      </c>
      <c r="SD237" s="860">
        <v>0</v>
      </c>
      <c r="SE237" s="860">
        <v>0</v>
      </c>
      <c r="SF237" s="860">
        <v>0</v>
      </c>
      <c r="SG237" s="860">
        <v>0</v>
      </c>
      <c r="SH237" s="860">
        <v>0</v>
      </c>
      <c r="SI237" s="860">
        <v>0</v>
      </c>
      <c r="SJ237" s="460">
        <f t="shared" si="68"/>
        <v>0</v>
      </c>
      <c r="SK237" s="441"/>
      <c r="SL237" s="429"/>
      <c r="SM237" s="429"/>
      <c r="SN237" s="429"/>
    </row>
    <row r="238" spans="1:508" hidden="1" outlineLevel="3" x14ac:dyDescent="0.3">
      <c r="A238" s="429"/>
      <c r="B238" s="438"/>
      <c r="C238" s="647">
        <f>INT($C$40)+3</f>
        <v>4</v>
      </c>
      <c r="D238" s="460"/>
      <c r="E238" s="518"/>
      <c r="F238" s="518"/>
      <c r="G238" s="460"/>
      <c r="H238" s="537"/>
      <c r="I238" s="537" t="s">
        <v>855</v>
      </c>
      <c r="J238" s="869">
        <f t="shared" si="67"/>
        <v>111</v>
      </c>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60">
        <f t="shared" si="68"/>
        <v>0</v>
      </c>
      <c r="SK238" s="441"/>
      <c r="SL238" s="429"/>
      <c r="SM238" s="429"/>
      <c r="SN238" s="429"/>
    </row>
    <row r="239" spans="1:508" outlineLevel="2" x14ac:dyDescent="0.3">
      <c r="A239" s="429"/>
      <c r="B239" s="438"/>
      <c r="C239" s="647">
        <f>INT($C$40)+2</f>
        <v>3</v>
      </c>
      <c r="D239" s="460"/>
      <c r="E239" s="518"/>
      <c r="F239" s="518"/>
      <c r="G239" s="460"/>
      <c r="H239" s="879"/>
      <c r="I239" s="879" t="s">
        <v>856</v>
      </c>
      <c r="J239" s="880">
        <f t="shared" si="67"/>
        <v>112</v>
      </c>
      <c r="K239" s="482">
        <v>0</v>
      </c>
      <c r="L239" s="482">
        <v>0</v>
      </c>
      <c r="M239" s="482">
        <v>0</v>
      </c>
      <c r="N239" s="482">
        <v>0</v>
      </c>
      <c r="O239" s="482">
        <v>0</v>
      </c>
      <c r="P239" s="482">
        <v>0</v>
      </c>
      <c r="Q239" s="482">
        <v>0</v>
      </c>
      <c r="R239" s="482">
        <v>0</v>
      </c>
      <c r="S239" s="482">
        <v>0</v>
      </c>
      <c r="T239" s="482">
        <v>0</v>
      </c>
      <c r="U239" s="482">
        <v>0</v>
      </c>
      <c r="V239" s="482">
        <v>0</v>
      </c>
      <c r="W239" s="482">
        <v>0</v>
      </c>
      <c r="X239" s="482">
        <v>0</v>
      </c>
      <c r="Y239" s="482">
        <v>0</v>
      </c>
      <c r="Z239" s="482">
        <v>0</v>
      </c>
      <c r="AA239" s="482">
        <v>0</v>
      </c>
      <c r="AB239" s="482">
        <v>0</v>
      </c>
      <c r="AC239" s="482">
        <v>0</v>
      </c>
      <c r="AD239" s="482">
        <v>0</v>
      </c>
      <c r="AE239" s="482">
        <v>0</v>
      </c>
      <c r="AF239" s="482">
        <v>0</v>
      </c>
      <c r="AG239" s="482">
        <v>0</v>
      </c>
      <c r="AH239" s="482">
        <v>0</v>
      </c>
      <c r="AI239" s="482">
        <v>0</v>
      </c>
      <c r="AJ239" s="482">
        <v>0</v>
      </c>
      <c r="AK239" s="482">
        <v>0</v>
      </c>
      <c r="AL239" s="482">
        <v>0</v>
      </c>
      <c r="AM239" s="482">
        <v>0</v>
      </c>
      <c r="AN239" s="482">
        <v>0</v>
      </c>
      <c r="AO239" s="482">
        <v>0</v>
      </c>
      <c r="AP239" s="482">
        <v>0</v>
      </c>
      <c r="AQ239" s="482">
        <v>0</v>
      </c>
      <c r="AR239" s="482">
        <v>0</v>
      </c>
      <c r="AS239" s="482">
        <v>0</v>
      </c>
      <c r="AT239" s="482">
        <v>0</v>
      </c>
      <c r="AU239" s="482">
        <v>0</v>
      </c>
      <c r="AV239" s="482">
        <v>0</v>
      </c>
      <c r="AW239" s="482">
        <v>0</v>
      </c>
      <c r="AX239" s="482">
        <v>0</v>
      </c>
      <c r="AY239" s="482">
        <v>0</v>
      </c>
      <c r="AZ239" s="482">
        <v>0</v>
      </c>
      <c r="BA239" s="482">
        <v>0</v>
      </c>
      <c r="BB239" s="482">
        <v>0</v>
      </c>
      <c r="BC239" s="482">
        <v>0</v>
      </c>
      <c r="BD239" s="482">
        <v>0</v>
      </c>
      <c r="BE239" s="482">
        <v>0</v>
      </c>
      <c r="BF239" s="482">
        <v>0</v>
      </c>
      <c r="BG239" s="482">
        <v>0</v>
      </c>
      <c r="BH239" s="482">
        <v>0</v>
      </c>
      <c r="BI239" s="482">
        <v>0</v>
      </c>
      <c r="BJ239" s="482">
        <v>0</v>
      </c>
      <c r="BK239" s="482">
        <v>0</v>
      </c>
      <c r="BL239" s="482">
        <v>0</v>
      </c>
      <c r="BM239" s="482">
        <v>0</v>
      </c>
      <c r="BN239" s="482">
        <v>0</v>
      </c>
      <c r="BO239" s="482">
        <v>0</v>
      </c>
      <c r="BP239" s="482">
        <v>0</v>
      </c>
      <c r="BQ239" s="482">
        <v>0</v>
      </c>
      <c r="BR239" s="482">
        <v>0</v>
      </c>
      <c r="BS239" s="482">
        <v>0</v>
      </c>
      <c r="BT239" s="482">
        <v>0</v>
      </c>
      <c r="BU239" s="482">
        <v>0</v>
      </c>
      <c r="BV239" s="482">
        <v>0</v>
      </c>
      <c r="BW239" s="482">
        <v>0</v>
      </c>
      <c r="BX239" s="482">
        <v>0</v>
      </c>
      <c r="BY239" s="482">
        <v>0</v>
      </c>
      <c r="BZ239" s="482">
        <v>0</v>
      </c>
      <c r="CA239" s="482">
        <v>0</v>
      </c>
      <c r="CB239" s="482">
        <v>0</v>
      </c>
      <c r="CC239" s="482">
        <v>0</v>
      </c>
      <c r="CD239" s="482">
        <v>0</v>
      </c>
      <c r="CE239" s="482">
        <v>0</v>
      </c>
      <c r="CF239" s="482">
        <v>0</v>
      </c>
      <c r="CG239" s="482">
        <v>0</v>
      </c>
      <c r="CH239" s="482">
        <v>0</v>
      </c>
      <c r="CI239" s="482">
        <v>0</v>
      </c>
      <c r="CJ239" s="482">
        <v>0</v>
      </c>
      <c r="CK239" s="482">
        <v>0</v>
      </c>
      <c r="CL239" s="482">
        <v>0</v>
      </c>
      <c r="CM239" s="482">
        <v>0</v>
      </c>
      <c r="CN239" s="482">
        <v>0</v>
      </c>
      <c r="CO239" s="482">
        <v>0</v>
      </c>
      <c r="CP239" s="482">
        <v>0</v>
      </c>
      <c r="CQ239" s="482">
        <v>0</v>
      </c>
      <c r="CR239" s="482">
        <v>0</v>
      </c>
      <c r="CS239" s="482">
        <v>0</v>
      </c>
      <c r="CT239" s="482">
        <v>0</v>
      </c>
      <c r="CU239" s="482">
        <v>0</v>
      </c>
      <c r="CV239" s="482">
        <v>0</v>
      </c>
      <c r="CW239" s="482">
        <v>0</v>
      </c>
      <c r="CX239" s="482">
        <v>0</v>
      </c>
      <c r="CY239" s="482">
        <v>0</v>
      </c>
      <c r="CZ239" s="482">
        <v>0</v>
      </c>
      <c r="DA239" s="482">
        <v>0</v>
      </c>
      <c r="DB239" s="482">
        <v>0</v>
      </c>
      <c r="DC239" s="482">
        <v>0</v>
      </c>
      <c r="DD239" s="482">
        <v>0</v>
      </c>
      <c r="DE239" s="482">
        <v>0</v>
      </c>
      <c r="DF239" s="482">
        <v>0</v>
      </c>
      <c r="DG239" s="482">
        <v>0</v>
      </c>
      <c r="DH239" s="482">
        <v>0</v>
      </c>
      <c r="DI239" s="482">
        <v>0</v>
      </c>
      <c r="DJ239" s="482">
        <v>0</v>
      </c>
      <c r="DK239" s="482">
        <v>0</v>
      </c>
      <c r="DL239" s="482">
        <v>0</v>
      </c>
      <c r="DM239" s="482">
        <v>0</v>
      </c>
      <c r="DN239" s="482">
        <v>0</v>
      </c>
      <c r="DO239" s="482">
        <v>0</v>
      </c>
      <c r="DP239" s="482">
        <v>0</v>
      </c>
      <c r="DQ239" s="482">
        <v>0</v>
      </c>
      <c r="DR239" s="482">
        <v>0</v>
      </c>
      <c r="DS239" s="482">
        <v>0</v>
      </c>
      <c r="DT239" s="482">
        <v>0</v>
      </c>
      <c r="DU239" s="482">
        <v>0</v>
      </c>
      <c r="DV239" s="482">
        <v>0</v>
      </c>
      <c r="DW239" s="482">
        <v>0</v>
      </c>
      <c r="DX239" s="482">
        <v>0</v>
      </c>
      <c r="DY239" s="482">
        <v>0</v>
      </c>
      <c r="DZ239" s="482">
        <v>0</v>
      </c>
      <c r="EA239" s="482">
        <v>0</v>
      </c>
      <c r="EB239" s="482">
        <v>0</v>
      </c>
      <c r="EC239" s="482">
        <v>0</v>
      </c>
      <c r="ED239" s="482">
        <v>0</v>
      </c>
      <c r="EE239" s="482">
        <v>0</v>
      </c>
      <c r="EF239" s="482">
        <v>0</v>
      </c>
      <c r="EG239" s="482">
        <v>0</v>
      </c>
      <c r="EH239" s="482">
        <v>0</v>
      </c>
      <c r="EI239" s="482">
        <v>0</v>
      </c>
      <c r="EJ239" s="482">
        <v>0</v>
      </c>
      <c r="EK239" s="482">
        <v>0</v>
      </c>
      <c r="EL239" s="482">
        <v>0</v>
      </c>
      <c r="EM239" s="482">
        <v>0</v>
      </c>
      <c r="EN239" s="482">
        <v>0</v>
      </c>
      <c r="EO239" s="482">
        <v>0</v>
      </c>
      <c r="EP239" s="482">
        <v>0</v>
      </c>
      <c r="EQ239" s="482">
        <v>0</v>
      </c>
      <c r="ER239" s="482">
        <v>0</v>
      </c>
      <c r="ES239" s="482">
        <v>0</v>
      </c>
      <c r="ET239" s="482">
        <v>0</v>
      </c>
      <c r="EU239" s="482">
        <v>0</v>
      </c>
      <c r="EV239" s="482">
        <v>0</v>
      </c>
      <c r="EW239" s="482">
        <v>0</v>
      </c>
      <c r="EX239" s="482">
        <v>0</v>
      </c>
      <c r="EY239" s="482">
        <v>0</v>
      </c>
      <c r="EZ239" s="482">
        <v>0</v>
      </c>
      <c r="FA239" s="482">
        <v>0</v>
      </c>
      <c r="FB239" s="482">
        <v>0</v>
      </c>
      <c r="FC239" s="482">
        <v>0</v>
      </c>
      <c r="FD239" s="482">
        <v>0</v>
      </c>
      <c r="FE239" s="482">
        <v>0</v>
      </c>
      <c r="FF239" s="482">
        <v>0</v>
      </c>
      <c r="FG239" s="482">
        <v>0</v>
      </c>
      <c r="FH239" s="482">
        <v>0</v>
      </c>
      <c r="FI239" s="482">
        <v>0</v>
      </c>
      <c r="FJ239" s="482">
        <v>0</v>
      </c>
      <c r="FK239" s="482">
        <v>0</v>
      </c>
      <c r="FL239" s="482">
        <v>0</v>
      </c>
      <c r="FM239" s="482">
        <v>0</v>
      </c>
      <c r="FN239" s="482">
        <v>0</v>
      </c>
      <c r="FO239" s="482">
        <v>0</v>
      </c>
      <c r="FP239" s="482">
        <v>0</v>
      </c>
      <c r="FQ239" s="482">
        <v>0</v>
      </c>
      <c r="FR239" s="482">
        <v>0</v>
      </c>
      <c r="FS239" s="482">
        <v>0</v>
      </c>
      <c r="FT239" s="482">
        <v>0</v>
      </c>
      <c r="FU239" s="482">
        <v>0</v>
      </c>
      <c r="FV239" s="482">
        <v>0</v>
      </c>
      <c r="FW239" s="482">
        <v>0</v>
      </c>
      <c r="FX239" s="482">
        <v>0</v>
      </c>
      <c r="FY239" s="482">
        <v>0</v>
      </c>
      <c r="FZ239" s="482">
        <v>0</v>
      </c>
      <c r="GA239" s="482">
        <v>0</v>
      </c>
      <c r="GB239" s="482">
        <v>0</v>
      </c>
      <c r="GC239" s="482">
        <v>0</v>
      </c>
      <c r="GD239" s="482">
        <v>0</v>
      </c>
      <c r="GE239" s="482">
        <v>0</v>
      </c>
      <c r="GF239" s="482">
        <v>0</v>
      </c>
      <c r="GG239" s="482">
        <v>0</v>
      </c>
      <c r="GH239" s="482">
        <v>0</v>
      </c>
      <c r="GI239" s="482">
        <v>0</v>
      </c>
      <c r="GJ239" s="482">
        <v>0</v>
      </c>
      <c r="GK239" s="482">
        <v>0</v>
      </c>
      <c r="GL239" s="482">
        <v>0</v>
      </c>
      <c r="GM239" s="482">
        <v>0</v>
      </c>
      <c r="GN239" s="482">
        <v>0</v>
      </c>
      <c r="GO239" s="482">
        <v>0</v>
      </c>
      <c r="GP239" s="482">
        <v>0</v>
      </c>
      <c r="GQ239" s="482">
        <v>0</v>
      </c>
      <c r="GR239" s="482">
        <v>0</v>
      </c>
      <c r="GS239" s="482">
        <v>0</v>
      </c>
      <c r="GT239" s="482">
        <v>0</v>
      </c>
      <c r="GU239" s="482">
        <v>0</v>
      </c>
      <c r="GV239" s="482">
        <v>0</v>
      </c>
      <c r="GW239" s="482">
        <v>0</v>
      </c>
      <c r="GX239" s="482">
        <v>0</v>
      </c>
      <c r="GY239" s="482">
        <v>0</v>
      </c>
      <c r="GZ239" s="482">
        <v>0</v>
      </c>
      <c r="HA239" s="482">
        <v>0</v>
      </c>
      <c r="HB239" s="482">
        <v>0</v>
      </c>
      <c r="HC239" s="482">
        <v>0</v>
      </c>
      <c r="HD239" s="482">
        <v>0</v>
      </c>
      <c r="HE239" s="482">
        <v>0</v>
      </c>
      <c r="HF239" s="482">
        <v>0</v>
      </c>
      <c r="HG239" s="482">
        <v>0</v>
      </c>
      <c r="HH239" s="482">
        <v>0</v>
      </c>
      <c r="HI239" s="482">
        <v>0</v>
      </c>
      <c r="HJ239" s="482">
        <v>0</v>
      </c>
      <c r="HK239" s="482">
        <v>0</v>
      </c>
      <c r="HL239" s="482">
        <v>0</v>
      </c>
      <c r="HM239" s="482">
        <v>0</v>
      </c>
      <c r="HN239" s="482">
        <v>0</v>
      </c>
      <c r="HO239" s="482">
        <v>0</v>
      </c>
      <c r="HP239" s="482">
        <v>0</v>
      </c>
      <c r="HQ239" s="482">
        <v>0</v>
      </c>
      <c r="HR239" s="482">
        <v>0</v>
      </c>
      <c r="HS239" s="482">
        <v>0</v>
      </c>
      <c r="HT239" s="482">
        <v>0</v>
      </c>
      <c r="HU239" s="482">
        <v>0</v>
      </c>
      <c r="HV239" s="482">
        <v>0</v>
      </c>
      <c r="HW239" s="482">
        <v>0</v>
      </c>
      <c r="HX239" s="482">
        <v>0</v>
      </c>
      <c r="HY239" s="482">
        <v>0</v>
      </c>
      <c r="HZ239" s="482">
        <v>0</v>
      </c>
      <c r="IA239" s="482">
        <v>0</v>
      </c>
      <c r="IB239" s="482">
        <v>0</v>
      </c>
      <c r="IC239" s="482">
        <v>0</v>
      </c>
      <c r="ID239" s="482">
        <v>0</v>
      </c>
      <c r="IE239" s="482">
        <v>0</v>
      </c>
      <c r="IF239" s="482">
        <v>0</v>
      </c>
      <c r="IG239" s="482">
        <v>0</v>
      </c>
      <c r="IH239" s="482">
        <v>0</v>
      </c>
      <c r="II239" s="482">
        <v>0</v>
      </c>
      <c r="IJ239" s="482">
        <v>0</v>
      </c>
      <c r="IK239" s="482">
        <v>0</v>
      </c>
      <c r="IL239" s="482">
        <v>0</v>
      </c>
      <c r="IM239" s="482">
        <v>0</v>
      </c>
      <c r="IN239" s="482">
        <v>0</v>
      </c>
      <c r="IO239" s="482">
        <v>0</v>
      </c>
      <c r="IP239" s="482">
        <v>0</v>
      </c>
      <c r="IQ239" s="482">
        <v>0</v>
      </c>
      <c r="IR239" s="482">
        <v>0</v>
      </c>
      <c r="IS239" s="482">
        <v>0</v>
      </c>
      <c r="IT239" s="482">
        <v>0</v>
      </c>
      <c r="IU239" s="482">
        <v>0</v>
      </c>
      <c r="IV239" s="482">
        <v>0</v>
      </c>
      <c r="IW239" s="482">
        <v>0</v>
      </c>
      <c r="IX239" s="482">
        <v>0</v>
      </c>
      <c r="IY239" s="482">
        <v>0</v>
      </c>
      <c r="IZ239" s="482">
        <v>0</v>
      </c>
      <c r="JA239" s="482">
        <v>0</v>
      </c>
      <c r="JB239" s="482">
        <v>0</v>
      </c>
      <c r="JC239" s="482">
        <v>0</v>
      </c>
      <c r="JD239" s="482">
        <v>0</v>
      </c>
      <c r="JE239" s="482">
        <v>0</v>
      </c>
      <c r="JF239" s="482">
        <v>0</v>
      </c>
      <c r="JG239" s="482">
        <v>0</v>
      </c>
      <c r="JH239" s="482">
        <v>0</v>
      </c>
      <c r="JI239" s="482">
        <v>0</v>
      </c>
      <c r="JJ239" s="482">
        <v>0</v>
      </c>
      <c r="JK239" s="482">
        <v>0</v>
      </c>
      <c r="JL239" s="482">
        <v>0</v>
      </c>
      <c r="JM239" s="482">
        <v>0</v>
      </c>
      <c r="JN239" s="482">
        <v>0</v>
      </c>
      <c r="JO239" s="482">
        <v>0</v>
      </c>
      <c r="JP239" s="482">
        <v>0</v>
      </c>
      <c r="JQ239" s="482">
        <v>0</v>
      </c>
      <c r="JR239" s="482">
        <v>0</v>
      </c>
      <c r="JS239" s="482">
        <v>0</v>
      </c>
      <c r="JT239" s="482">
        <v>0</v>
      </c>
      <c r="JU239" s="482">
        <v>0</v>
      </c>
      <c r="JV239" s="482">
        <v>0</v>
      </c>
      <c r="JW239" s="482">
        <v>0</v>
      </c>
      <c r="JX239" s="482">
        <v>0</v>
      </c>
      <c r="JY239" s="482">
        <v>0</v>
      </c>
      <c r="JZ239" s="482">
        <v>0</v>
      </c>
      <c r="KA239" s="482">
        <v>0</v>
      </c>
      <c r="KB239" s="482">
        <v>0</v>
      </c>
      <c r="KC239" s="482">
        <v>0</v>
      </c>
      <c r="KD239" s="482">
        <v>0</v>
      </c>
      <c r="KE239" s="482">
        <v>0</v>
      </c>
      <c r="KF239" s="482">
        <v>0</v>
      </c>
      <c r="KG239" s="482">
        <v>0</v>
      </c>
      <c r="KH239" s="482">
        <v>0</v>
      </c>
      <c r="KI239" s="482">
        <v>0</v>
      </c>
      <c r="KJ239" s="482">
        <v>0</v>
      </c>
      <c r="KK239" s="482">
        <v>0</v>
      </c>
      <c r="KL239" s="482">
        <v>0</v>
      </c>
      <c r="KM239" s="482">
        <v>0</v>
      </c>
      <c r="KN239" s="482">
        <v>0</v>
      </c>
      <c r="KO239" s="482">
        <v>0</v>
      </c>
      <c r="KP239" s="482">
        <v>0</v>
      </c>
      <c r="KQ239" s="482">
        <v>0</v>
      </c>
      <c r="KR239" s="482">
        <v>0</v>
      </c>
      <c r="KS239" s="482">
        <v>0</v>
      </c>
      <c r="KT239" s="482">
        <v>0</v>
      </c>
      <c r="KU239" s="482">
        <v>0</v>
      </c>
      <c r="KV239" s="482">
        <v>0</v>
      </c>
      <c r="KW239" s="482">
        <v>0</v>
      </c>
      <c r="KX239" s="482">
        <v>0</v>
      </c>
      <c r="KY239" s="482">
        <v>0</v>
      </c>
      <c r="KZ239" s="482">
        <v>0</v>
      </c>
      <c r="LA239" s="482">
        <v>0</v>
      </c>
      <c r="LB239" s="482">
        <v>0</v>
      </c>
      <c r="LC239" s="482">
        <v>0</v>
      </c>
      <c r="LD239" s="482">
        <v>0</v>
      </c>
      <c r="LE239" s="482">
        <v>0</v>
      </c>
      <c r="LF239" s="482">
        <v>0</v>
      </c>
      <c r="LG239" s="482">
        <v>0</v>
      </c>
      <c r="LH239" s="482">
        <v>0</v>
      </c>
      <c r="LI239" s="482">
        <v>0</v>
      </c>
      <c r="LJ239" s="482">
        <v>0</v>
      </c>
      <c r="LK239" s="482">
        <v>0</v>
      </c>
      <c r="LL239" s="482">
        <v>0</v>
      </c>
      <c r="LM239" s="482">
        <v>0</v>
      </c>
      <c r="LN239" s="482">
        <v>0</v>
      </c>
      <c r="LO239" s="482">
        <v>0</v>
      </c>
      <c r="LP239" s="482">
        <v>0</v>
      </c>
      <c r="LQ239" s="482">
        <v>0</v>
      </c>
      <c r="LR239" s="482">
        <v>0</v>
      </c>
      <c r="LS239" s="482">
        <v>0</v>
      </c>
      <c r="LT239" s="482">
        <v>0</v>
      </c>
      <c r="LU239" s="482">
        <v>0</v>
      </c>
      <c r="LV239" s="482">
        <v>0</v>
      </c>
      <c r="LW239" s="482">
        <v>0</v>
      </c>
      <c r="LX239" s="482">
        <v>0</v>
      </c>
      <c r="LY239" s="482">
        <v>0</v>
      </c>
      <c r="LZ239" s="482">
        <v>0</v>
      </c>
      <c r="MA239" s="482">
        <v>0</v>
      </c>
      <c r="MB239" s="482">
        <v>0</v>
      </c>
      <c r="MC239" s="482">
        <v>0</v>
      </c>
      <c r="MD239" s="482">
        <v>0</v>
      </c>
      <c r="ME239" s="482">
        <v>0</v>
      </c>
      <c r="MF239" s="482">
        <v>0</v>
      </c>
      <c r="MG239" s="482">
        <v>0</v>
      </c>
      <c r="MH239" s="482">
        <v>0</v>
      </c>
      <c r="MI239" s="482">
        <v>0</v>
      </c>
      <c r="MJ239" s="482">
        <v>0</v>
      </c>
      <c r="MK239" s="482">
        <v>0</v>
      </c>
      <c r="ML239" s="482">
        <v>0</v>
      </c>
      <c r="MM239" s="482">
        <v>0</v>
      </c>
      <c r="MN239" s="482">
        <v>0</v>
      </c>
      <c r="MO239" s="482">
        <v>0</v>
      </c>
      <c r="MP239" s="482">
        <v>0</v>
      </c>
      <c r="MQ239" s="482">
        <v>0</v>
      </c>
      <c r="MR239" s="482">
        <v>0</v>
      </c>
      <c r="MS239" s="482">
        <v>0</v>
      </c>
      <c r="MT239" s="482">
        <v>0</v>
      </c>
      <c r="MU239" s="482">
        <v>0</v>
      </c>
      <c r="MV239" s="482">
        <v>0</v>
      </c>
      <c r="MW239" s="482">
        <v>0</v>
      </c>
      <c r="MX239" s="482">
        <v>0</v>
      </c>
      <c r="MY239" s="482">
        <v>0</v>
      </c>
      <c r="MZ239" s="482">
        <v>0</v>
      </c>
      <c r="NA239" s="482">
        <v>0</v>
      </c>
      <c r="NB239" s="482">
        <v>0</v>
      </c>
      <c r="NC239" s="482">
        <v>0</v>
      </c>
      <c r="ND239" s="482">
        <v>0</v>
      </c>
      <c r="NE239" s="482">
        <v>0</v>
      </c>
      <c r="NF239" s="482">
        <v>0</v>
      </c>
      <c r="NG239" s="482">
        <v>0</v>
      </c>
      <c r="NH239" s="482">
        <v>0</v>
      </c>
      <c r="NI239" s="482">
        <v>0</v>
      </c>
      <c r="NJ239" s="482">
        <v>0</v>
      </c>
      <c r="NK239" s="482">
        <v>0</v>
      </c>
      <c r="NL239" s="482">
        <v>0</v>
      </c>
      <c r="NM239" s="482">
        <v>0</v>
      </c>
      <c r="NN239" s="482">
        <v>0</v>
      </c>
      <c r="NO239" s="482">
        <v>0</v>
      </c>
      <c r="NP239" s="482">
        <v>0</v>
      </c>
      <c r="NQ239" s="482">
        <v>0</v>
      </c>
      <c r="NR239" s="482">
        <v>0</v>
      </c>
      <c r="NS239" s="482">
        <v>0</v>
      </c>
      <c r="NT239" s="482">
        <v>0</v>
      </c>
      <c r="NU239" s="482">
        <v>0</v>
      </c>
      <c r="NV239" s="482">
        <v>0</v>
      </c>
      <c r="NW239" s="482">
        <v>0</v>
      </c>
      <c r="NX239" s="482">
        <v>0</v>
      </c>
      <c r="NY239" s="482">
        <v>0</v>
      </c>
      <c r="NZ239" s="482">
        <v>0</v>
      </c>
      <c r="OA239" s="482">
        <v>0</v>
      </c>
      <c r="OB239" s="482">
        <v>0</v>
      </c>
      <c r="OC239" s="482">
        <v>0</v>
      </c>
      <c r="OD239" s="482">
        <v>0</v>
      </c>
      <c r="OE239" s="482">
        <v>0</v>
      </c>
      <c r="OF239" s="482">
        <v>0</v>
      </c>
      <c r="OG239" s="482">
        <v>0</v>
      </c>
      <c r="OH239" s="482">
        <v>0</v>
      </c>
      <c r="OI239" s="482">
        <v>0</v>
      </c>
      <c r="OJ239" s="482">
        <v>0</v>
      </c>
      <c r="OK239" s="482">
        <v>0</v>
      </c>
      <c r="OL239" s="482">
        <v>0</v>
      </c>
      <c r="OM239" s="482">
        <v>0</v>
      </c>
      <c r="ON239" s="482">
        <v>0</v>
      </c>
      <c r="OO239" s="482">
        <v>0</v>
      </c>
      <c r="OP239" s="482">
        <v>0</v>
      </c>
      <c r="OQ239" s="482">
        <v>0</v>
      </c>
      <c r="OR239" s="482">
        <v>0</v>
      </c>
      <c r="OS239" s="482">
        <v>0</v>
      </c>
      <c r="OT239" s="482">
        <v>0</v>
      </c>
      <c r="OU239" s="482">
        <v>0</v>
      </c>
      <c r="OV239" s="482">
        <v>0</v>
      </c>
      <c r="OW239" s="482">
        <v>0</v>
      </c>
      <c r="OX239" s="482">
        <v>0</v>
      </c>
      <c r="OY239" s="482">
        <v>0</v>
      </c>
      <c r="OZ239" s="482">
        <v>0</v>
      </c>
      <c r="PA239" s="482">
        <v>0</v>
      </c>
      <c r="PB239" s="482">
        <v>0</v>
      </c>
      <c r="PC239" s="482">
        <v>0</v>
      </c>
      <c r="PD239" s="482">
        <v>0</v>
      </c>
      <c r="PE239" s="482">
        <v>0</v>
      </c>
      <c r="PF239" s="482">
        <v>0</v>
      </c>
      <c r="PG239" s="482">
        <v>0</v>
      </c>
      <c r="PH239" s="482">
        <v>0</v>
      </c>
      <c r="PI239" s="482">
        <v>0</v>
      </c>
      <c r="PJ239" s="482">
        <v>0</v>
      </c>
      <c r="PK239" s="482">
        <v>0</v>
      </c>
      <c r="PL239" s="482">
        <v>0</v>
      </c>
      <c r="PM239" s="482">
        <v>0</v>
      </c>
      <c r="PN239" s="482">
        <v>0</v>
      </c>
      <c r="PO239" s="482">
        <v>0</v>
      </c>
      <c r="PP239" s="482">
        <v>0</v>
      </c>
      <c r="PQ239" s="482">
        <v>0</v>
      </c>
      <c r="PR239" s="482">
        <v>0</v>
      </c>
      <c r="PS239" s="482">
        <v>0</v>
      </c>
      <c r="PT239" s="482">
        <v>0</v>
      </c>
      <c r="PU239" s="482">
        <v>0</v>
      </c>
      <c r="PV239" s="482">
        <v>0</v>
      </c>
      <c r="PW239" s="482">
        <v>0</v>
      </c>
      <c r="PX239" s="482">
        <v>0</v>
      </c>
      <c r="PY239" s="482">
        <v>0</v>
      </c>
      <c r="PZ239" s="482">
        <v>0</v>
      </c>
      <c r="QA239" s="482">
        <v>0</v>
      </c>
      <c r="QB239" s="482">
        <v>0</v>
      </c>
      <c r="QC239" s="482">
        <v>0</v>
      </c>
      <c r="QD239" s="482">
        <v>0</v>
      </c>
      <c r="QE239" s="482">
        <v>0</v>
      </c>
      <c r="QF239" s="482">
        <v>0</v>
      </c>
      <c r="QG239" s="482">
        <v>0</v>
      </c>
      <c r="QH239" s="482">
        <v>0</v>
      </c>
      <c r="QI239" s="482">
        <v>0</v>
      </c>
      <c r="QJ239" s="482">
        <v>0</v>
      </c>
      <c r="QK239" s="482">
        <v>0</v>
      </c>
      <c r="QL239" s="482">
        <v>0</v>
      </c>
      <c r="QM239" s="482">
        <v>0</v>
      </c>
      <c r="QN239" s="482">
        <v>0</v>
      </c>
      <c r="QO239" s="482">
        <v>0</v>
      </c>
      <c r="QP239" s="482">
        <v>0</v>
      </c>
      <c r="QQ239" s="482">
        <v>0</v>
      </c>
      <c r="QR239" s="482">
        <v>0</v>
      </c>
      <c r="QS239" s="482">
        <v>0</v>
      </c>
      <c r="QT239" s="482">
        <v>0</v>
      </c>
      <c r="QU239" s="482">
        <v>0</v>
      </c>
      <c r="QV239" s="482">
        <v>0</v>
      </c>
      <c r="QW239" s="482">
        <v>0</v>
      </c>
      <c r="QX239" s="482">
        <v>0</v>
      </c>
      <c r="QY239" s="482">
        <v>0</v>
      </c>
      <c r="QZ239" s="482">
        <v>0</v>
      </c>
      <c r="RA239" s="482">
        <v>0</v>
      </c>
      <c r="RB239" s="482">
        <v>0</v>
      </c>
      <c r="RC239" s="482">
        <v>0</v>
      </c>
      <c r="RD239" s="482">
        <v>0</v>
      </c>
      <c r="RE239" s="482">
        <v>0</v>
      </c>
      <c r="RF239" s="482">
        <v>0</v>
      </c>
      <c r="RG239" s="482">
        <v>0</v>
      </c>
      <c r="RH239" s="482">
        <v>0</v>
      </c>
      <c r="RI239" s="482">
        <v>0</v>
      </c>
      <c r="RJ239" s="482">
        <v>0</v>
      </c>
      <c r="RK239" s="482">
        <v>0</v>
      </c>
      <c r="RL239" s="482">
        <v>0</v>
      </c>
      <c r="RM239" s="482">
        <v>0</v>
      </c>
      <c r="RN239" s="482">
        <v>0</v>
      </c>
      <c r="RO239" s="482">
        <v>0</v>
      </c>
      <c r="RP239" s="482">
        <v>0</v>
      </c>
      <c r="RQ239" s="482">
        <v>0</v>
      </c>
      <c r="RR239" s="482">
        <v>0</v>
      </c>
      <c r="RS239" s="482">
        <v>0</v>
      </c>
      <c r="RT239" s="482">
        <v>0</v>
      </c>
      <c r="RU239" s="482">
        <v>0</v>
      </c>
      <c r="RV239" s="482">
        <v>0</v>
      </c>
      <c r="RW239" s="482">
        <v>0</v>
      </c>
      <c r="RX239" s="482">
        <v>0</v>
      </c>
      <c r="RY239" s="482">
        <v>0</v>
      </c>
      <c r="RZ239" s="482">
        <v>0</v>
      </c>
      <c r="SA239" s="482">
        <v>0</v>
      </c>
      <c r="SB239" s="482">
        <v>0</v>
      </c>
      <c r="SC239" s="482">
        <v>0</v>
      </c>
      <c r="SD239" s="482">
        <v>0</v>
      </c>
      <c r="SE239" s="482">
        <v>0</v>
      </c>
      <c r="SF239" s="482">
        <v>0</v>
      </c>
      <c r="SG239" s="482">
        <v>0</v>
      </c>
      <c r="SH239" s="482">
        <v>0</v>
      </c>
      <c r="SI239" s="482">
        <v>0</v>
      </c>
      <c r="SJ239" s="460">
        <f t="shared" si="68"/>
        <v>0</v>
      </c>
      <c r="SK239" s="441"/>
      <c r="SL239" s="429"/>
      <c r="SM239" s="429"/>
      <c r="SN239" s="429"/>
    </row>
    <row r="240" spans="1:508" outlineLevel="2" collapsed="1" x14ac:dyDescent="0.3">
      <c r="A240" s="429"/>
      <c r="B240" s="438"/>
      <c r="C240" s="647">
        <f>INT($C$40)+2</f>
        <v>3</v>
      </c>
      <c r="D240" s="460"/>
      <c r="E240" s="518"/>
      <c r="F240" s="518"/>
      <c r="G240" s="460"/>
      <c r="H240" s="871" t="str">
        <f>Sheep!$H$253&amp;" Maternal"</f>
        <v>Win Maternal</v>
      </c>
      <c r="I240" s="871" t="s">
        <v>164</v>
      </c>
      <c r="J240" s="872">
        <f t="shared" si="67"/>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68"/>
        <v>0</v>
      </c>
      <c r="SK240" s="441"/>
      <c r="SL240" s="429"/>
      <c r="SM240" s="429"/>
      <c r="SN240" s="429"/>
    </row>
    <row r="241" spans="1:508" hidden="1" outlineLevel="3" x14ac:dyDescent="0.3">
      <c r="A241" s="429"/>
      <c r="B241" s="438"/>
      <c r="C241" s="647">
        <f>INT($C$40)+3</f>
        <v>4</v>
      </c>
      <c r="D241" s="460"/>
      <c r="E241" s="518"/>
      <c r="F241" s="518"/>
      <c r="G241" s="460"/>
      <c r="H241" s="873"/>
      <c r="I241" s="873" t="s">
        <v>699</v>
      </c>
      <c r="J241" s="874">
        <f t="shared" si="67"/>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68"/>
        <v>0</v>
      </c>
      <c r="SK241" s="441"/>
      <c r="SL241" s="429"/>
      <c r="SM241" s="429"/>
      <c r="SN241" s="429"/>
    </row>
    <row r="242" spans="1:508" hidden="1" outlineLevel="3" x14ac:dyDescent="0.3">
      <c r="A242" s="429"/>
      <c r="B242" s="438"/>
      <c r="C242" s="647">
        <f>INT($C$40)+3</f>
        <v>4</v>
      </c>
      <c r="D242" s="460"/>
      <c r="E242" s="518"/>
      <c r="F242" s="518"/>
      <c r="G242" s="460"/>
      <c r="H242" s="873"/>
      <c r="I242" s="873" t="s">
        <v>700</v>
      </c>
      <c r="J242" s="874">
        <f t="shared" si="67"/>
        <v>115</v>
      </c>
      <c r="K242" s="861">
        <v>0</v>
      </c>
      <c r="L242" s="861">
        <v>0</v>
      </c>
      <c r="M242" s="861">
        <v>0</v>
      </c>
      <c r="N242" s="861">
        <v>0</v>
      </c>
      <c r="O242" s="861">
        <v>0</v>
      </c>
      <c r="P242" s="861">
        <v>0</v>
      </c>
      <c r="Q242" s="861">
        <v>0</v>
      </c>
      <c r="R242" s="861">
        <v>0</v>
      </c>
      <c r="S242" s="861">
        <v>0</v>
      </c>
      <c r="T242" s="861">
        <v>0</v>
      </c>
      <c r="U242" s="861">
        <v>0</v>
      </c>
      <c r="V242" s="861">
        <v>0</v>
      </c>
      <c r="W242" s="861">
        <v>0</v>
      </c>
      <c r="X242" s="861">
        <v>0</v>
      </c>
      <c r="Y242" s="861">
        <v>0</v>
      </c>
      <c r="Z242" s="861">
        <v>0</v>
      </c>
      <c r="AA242" s="861">
        <v>0</v>
      </c>
      <c r="AB242" s="861">
        <v>0</v>
      </c>
      <c r="AC242" s="861">
        <v>0</v>
      </c>
      <c r="AD242" s="861">
        <v>0</v>
      </c>
      <c r="AE242" s="861">
        <v>0</v>
      </c>
      <c r="AF242" s="861">
        <v>0</v>
      </c>
      <c r="AG242" s="861">
        <v>0</v>
      </c>
      <c r="AH242" s="861">
        <v>0</v>
      </c>
      <c r="AI242" s="861">
        <v>0</v>
      </c>
      <c r="AJ242" s="861">
        <v>0</v>
      </c>
      <c r="AK242" s="861">
        <v>0</v>
      </c>
      <c r="AL242" s="861">
        <v>0</v>
      </c>
      <c r="AM242" s="861">
        <v>0</v>
      </c>
      <c r="AN242" s="861">
        <v>0</v>
      </c>
      <c r="AO242" s="861">
        <v>0</v>
      </c>
      <c r="AP242" s="861">
        <v>0</v>
      </c>
      <c r="AQ242" s="861">
        <v>0</v>
      </c>
      <c r="AR242" s="861">
        <v>0</v>
      </c>
      <c r="AS242" s="861">
        <v>0</v>
      </c>
      <c r="AT242" s="861">
        <v>0</v>
      </c>
      <c r="AU242" s="861">
        <v>0</v>
      </c>
      <c r="AV242" s="861">
        <v>0</v>
      </c>
      <c r="AW242" s="861">
        <v>0</v>
      </c>
      <c r="AX242" s="861">
        <v>0</v>
      </c>
      <c r="AY242" s="861">
        <v>0</v>
      </c>
      <c r="AZ242" s="861">
        <v>0</v>
      </c>
      <c r="BA242" s="861">
        <v>0</v>
      </c>
      <c r="BB242" s="861">
        <v>0</v>
      </c>
      <c r="BC242" s="861">
        <v>0</v>
      </c>
      <c r="BD242" s="861">
        <v>0</v>
      </c>
      <c r="BE242" s="861">
        <v>0</v>
      </c>
      <c r="BF242" s="861">
        <v>0</v>
      </c>
      <c r="BG242" s="861">
        <v>0</v>
      </c>
      <c r="BH242" s="861">
        <v>0</v>
      </c>
      <c r="BI242" s="861">
        <v>0</v>
      </c>
      <c r="BJ242" s="861">
        <v>0</v>
      </c>
      <c r="BK242" s="861">
        <v>0</v>
      </c>
      <c r="BL242" s="861">
        <v>0</v>
      </c>
      <c r="BM242" s="861">
        <v>0</v>
      </c>
      <c r="BN242" s="861">
        <v>0</v>
      </c>
      <c r="BO242" s="861">
        <v>0</v>
      </c>
      <c r="BP242" s="861">
        <v>0</v>
      </c>
      <c r="BQ242" s="861">
        <v>0</v>
      </c>
      <c r="BR242" s="861">
        <v>0</v>
      </c>
      <c r="BS242" s="861">
        <v>0</v>
      </c>
      <c r="BT242" s="861">
        <v>0</v>
      </c>
      <c r="BU242" s="861">
        <v>0</v>
      </c>
      <c r="BV242" s="861">
        <v>0</v>
      </c>
      <c r="BW242" s="861">
        <v>0</v>
      </c>
      <c r="BX242" s="861">
        <v>0</v>
      </c>
      <c r="BY242" s="861">
        <v>0</v>
      </c>
      <c r="BZ242" s="861">
        <v>0</v>
      </c>
      <c r="CA242" s="861">
        <v>0</v>
      </c>
      <c r="CB242" s="861">
        <v>0</v>
      </c>
      <c r="CC242" s="861">
        <v>0</v>
      </c>
      <c r="CD242" s="861">
        <v>0</v>
      </c>
      <c r="CE242" s="861">
        <v>0</v>
      </c>
      <c r="CF242" s="861">
        <v>0</v>
      </c>
      <c r="CG242" s="861">
        <v>0</v>
      </c>
      <c r="CH242" s="861">
        <v>0</v>
      </c>
      <c r="CI242" s="861">
        <v>0</v>
      </c>
      <c r="CJ242" s="861">
        <v>0</v>
      </c>
      <c r="CK242" s="861">
        <v>0</v>
      </c>
      <c r="CL242" s="861">
        <v>0</v>
      </c>
      <c r="CM242" s="861">
        <v>0</v>
      </c>
      <c r="CN242" s="861">
        <v>0</v>
      </c>
      <c r="CO242" s="861">
        <v>0</v>
      </c>
      <c r="CP242" s="861">
        <v>0</v>
      </c>
      <c r="CQ242" s="861">
        <v>0</v>
      </c>
      <c r="CR242" s="861">
        <v>0</v>
      </c>
      <c r="CS242" s="861">
        <v>0</v>
      </c>
      <c r="CT242" s="861">
        <v>0</v>
      </c>
      <c r="CU242" s="861">
        <v>0</v>
      </c>
      <c r="CV242" s="861">
        <v>0</v>
      </c>
      <c r="CW242" s="861">
        <v>0</v>
      </c>
      <c r="CX242" s="861">
        <v>0</v>
      </c>
      <c r="CY242" s="861">
        <v>0</v>
      </c>
      <c r="CZ242" s="861">
        <v>0</v>
      </c>
      <c r="DA242" s="861">
        <v>0</v>
      </c>
      <c r="DB242" s="861">
        <v>0</v>
      </c>
      <c r="DC242" s="861">
        <v>0</v>
      </c>
      <c r="DD242" s="861">
        <v>0</v>
      </c>
      <c r="DE242" s="861">
        <v>0</v>
      </c>
      <c r="DF242" s="861">
        <v>0</v>
      </c>
      <c r="DG242" s="861">
        <v>0</v>
      </c>
      <c r="DH242" s="861">
        <v>0</v>
      </c>
      <c r="DI242" s="861">
        <v>0</v>
      </c>
      <c r="DJ242" s="861">
        <v>0</v>
      </c>
      <c r="DK242" s="861">
        <v>0</v>
      </c>
      <c r="DL242" s="861">
        <v>0</v>
      </c>
      <c r="DM242" s="861">
        <v>0</v>
      </c>
      <c r="DN242" s="861">
        <v>0</v>
      </c>
      <c r="DO242" s="861">
        <v>0</v>
      </c>
      <c r="DP242" s="861">
        <v>0</v>
      </c>
      <c r="DQ242" s="861">
        <v>0</v>
      </c>
      <c r="DR242" s="861">
        <v>0</v>
      </c>
      <c r="DS242" s="861">
        <v>0</v>
      </c>
      <c r="DT242" s="861">
        <v>0</v>
      </c>
      <c r="DU242" s="861">
        <v>0</v>
      </c>
      <c r="DV242" s="861">
        <v>0</v>
      </c>
      <c r="DW242" s="861">
        <v>0</v>
      </c>
      <c r="DX242" s="861">
        <v>0</v>
      </c>
      <c r="DY242" s="861">
        <v>0</v>
      </c>
      <c r="DZ242" s="861">
        <v>0</v>
      </c>
      <c r="EA242" s="861">
        <v>0</v>
      </c>
      <c r="EB242" s="861">
        <v>0</v>
      </c>
      <c r="EC242" s="861">
        <v>0</v>
      </c>
      <c r="ED242" s="861">
        <v>0</v>
      </c>
      <c r="EE242" s="861">
        <v>0</v>
      </c>
      <c r="EF242" s="861">
        <v>0</v>
      </c>
      <c r="EG242" s="861">
        <v>0</v>
      </c>
      <c r="EH242" s="861">
        <v>0</v>
      </c>
      <c r="EI242" s="861">
        <v>0</v>
      </c>
      <c r="EJ242" s="861">
        <v>0</v>
      </c>
      <c r="EK242" s="861">
        <v>0</v>
      </c>
      <c r="EL242" s="861">
        <v>0</v>
      </c>
      <c r="EM242" s="861">
        <v>0</v>
      </c>
      <c r="EN242" s="861">
        <v>0</v>
      </c>
      <c r="EO242" s="861">
        <v>0</v>
      </c>
      <c r="EP242" s="861">
        <v>0</v>
      </c>
      <c r="EQ242" s="861">
        <v>0</v>
      </c>
      <c r="ER242" s="861">
        <v>0</v>
      </c>
      <c r="ES242" s="861">
        <v>0</v>
      </c>
      <c r="ET242" s="861">
        <v>0</v>
      </c>
      <c r="EU242" s="861">
        <v>0</v>
      </c>
      <c r="EV242" s="861">
        <v>0</v>
      </c>
      <c r="EW242" s="861">
        <v>0</v>
      </c>
      <c r="EX242" s="861">
        <v>0</v>
      </c>
      <c r="EY242" s="861">
        <v>0</v>
      </c>
      <c r="EZ242" s="861">
        <v>0</v>
      </c>
      <c r="FA242" s="861">
        <v>0</v>
      </c>
      <c r="FB242" s="861">
        <v>0</v>
      </c>
      <c r="FC242" s="861">
        <v>0</v>
      </c>
      <c r="FD242" s="861">
        <v>0</v>
      </c>
      <c r="FE242" s="861">
        <v>0</v>
      </c>
      <c r="FF242" s="861">
        <v>0</v>
      </c>
      <c r="FG242" s="861">
        <v>0</v>
      </c>
      <c r="FH242" s="861">
        <v>0</v>
      </c>
      <c r="FI242" s="861">
        <v>0</v>
      </c>
      <c r="FJ242" s="861">
        <v>0</v>
      </c>
      <c r="FK242" s="861">
        <v>0</v>
      </c>
      <c r="FL242" s="861">
        <v>0</v>
      </c>
      <c r="FM242" s="861">
        <v>0</v>
      </c>
      <c r="FN242" s="861">
        <v>0</v>
      </c>
      <c r="FO242" s="861">
        <v>0</v>
      </c>
      <c r="FP242" s="861">
        <v>0</v>
      </c>
      <c r="FQ242" s="861">
        <v>0</v>
      </c>
      <c r="FR242" s="861">
        <v>0</v>
      </c>
      <c r="FS242" s="861">
        <v>0</v>
      </c>
      <c r="FT242" s="861">
        <v>0</v>
      </c>
      <c r="FU242" s="861">
        <v>0</v>
      </c>
      <c r="FV242" s="861">
        <v>0</v>
      </c>
      <c r="FW242" s="861">
        <v>0</v>
      </c>
      <c r="FX242" s="861">
        <v>0</v>
      </c>
      <c r="FY242" s="861">
        <v>0</v>
      </c>
      <c r="FZ242" s="861">
        <v>0</v>
      </c>
      <c r="GA242" s="861">
        <v>0</v>
      </c>
      <c r="GB242" s="861">
        <v>0</v>
      </c>
      <c r="GC242" s="861">
        <v>0</v>
      </c>
      <c r="GD242" s="861">
        <v>0</v>
      </c>
      <c r="GE242" s="861">
        <v>0</v>
      </c>
      <c r="GF242" s="861">
        <v>0</v>
      </c>
      <c r="GG242" s="861">
        <v>0</v>
      </c>
      <c r="GH242" s="861">
        <v>0</v>
      </c>
      <c r="GI242" s="861">
        <v>0</v>
      </c>
      <c r="GJ242" s="861">
        <v>0</v>
      </c>
      <c r="GK242" s="861">
        <v>0</v>
      </c>
      <c r="GL242" s="861">
        <v>0</v>
      </c>
      <c r="GM242" s="861">
        <v>0</v>
      </c>
      <c r="GN242" s="861">
        <v>0</v>
      </c>
      <c r="GO242" s="861">
        <v>0</v>
      </c>
      <c r="GP242" s="861">
        <v>0</v>
      </c>
      <c r="GQ242" s="861">
        <v>0</v>
      </c>
      <c r="GR242" s="861">
        <v>0</v>
      </c>
      <c r="GS242" s="861">
        <v>0</v>
      </c>
      <c r="GT242" s="861">
        <v>0</v>
      </c>
      <c r="GU242" s="861">
        <v>0</v>
      </c>
      <c r="GV242" s="861">
        <v>0</v>
      </c>
      <c r="GW242" s="861">
        <v>0</v>
      </c>
      <c r="GX242" s="861">
        <v>0</v>
      </c>
      <c r="GY242" s="861">
        <v>0</v>
      </c>
      <c r="GZ242" s="861">
        <v>0</v>
      </c>
      <c r="HA242" s="861">
        <v>0</v>
      </c>
      <c r="HB242" s="861">
        <v>0</v>
      </c>
      <c r="HC242" s="861">
        <v>0</v>
      </c>
      <c r="HD242" s="861">
        <v>0</v>
      </c>
      <c r="HE242" s="861">
        <v>0</v>
      </c>
      <c r="HF242" s="861">
        <v>0</v>
      </c>
      <c r="HG242" s="861">
        <v>0</v>
      </c>
      <c r="HH242" s="861">
        <v>0</v>
      </c>
      <c r="HI242" s="861">
        <v>0</v>
      </c>
      <c r="HJ242" s="861">
        <v>0</v>
      </c>
      <c r="HK242" s="861">
        <v>0</v>
      </c>
      <c r="HL242" s="861">
        <v>0</v>
      </c>
      <c r="HM242" s="861">
        <v>0</v>
      </c>
      <c r="HN242" s="861">
        <v>0</v>
      </c>
      <c r="HO242" s="861">
        <v>0</v>
      </c>
      <c r="HP242" s="861">
        <v>0</v>
      </c>
      <c r="HQ242" s="861">
        <v>0</v>
      </c>
      <c r="HR242" s="861">
        <v>0</v>
      </c>
      <c r="HS242" s="861">
        <v>0</v>
      </c>
      <c r="HT242" s="861">
        <v>0</v>
      </c>
      <c r="HU242" s="861">
        <v>0</v>
      </c>
      <c r="HV242" s="861">
        <v>0</v>
      </c>
      <c r="HW242" s="861">
        <v>0</v>
      </c>
      <c r="HX242" s="861">
        <v>0</v>
      </c>
      <c r="HY242" s="861">
        <v>0</v>
      </c>
      <c r="HZ242" s="861">
        <v>0</v>
      </c>
      <c r="IA242" s="861">
        <v>0</v>
      </c>
      <c r="IB242" s="861">
        <v>0</v>
      </c>
      <c r="IC242" s="861">
        <v>0</v>
      </c>
      <c r="ID242" s="861">
        <v>0</v>
      </c>
      <c r="IE242" s="861">
        <v>0</v>
      </c>
      <c r="IF242" s="861">
        <v>0</v>
      </c>
      <c r="IG242" s="861">
        <v>0</v>
      </c>
      <c r="IH242" s="861">
        <v>0</v>
      </c>
      <c r="II242" s="861">
        <v>0</v>
      </c>
      <c r="IJ242" s="861">
        <v>0</v>
      </c>
      <c r="IK242" s="861">
        <v>0</v>
      </c>
      <c r="IL242" s="861">
        <v>0</v>
      </c>
      <c r="IM242" s="861">
        <v>0</v>
      </c>
      <c r="IN242" s="861">
        <v>0</v>
      </c>
      <c r="IO242" s="861">
        <v>0</v>
      </c>
      <c r="IP242" s="861">
        <v>0</v>
      </c>
      <c r="IQ242" s="861">
        <v>0</v>
      </c>
      <c r="IR242" s="861">
        <v>0</v>
      </c>
      <c r="IS242" s="861">
        <v>0</v>
      </c>
      <c r="IT242" s="861">
        <v>0</v>
      </c>
      <c r="IU242" s="861">
        <v>0</v>
      </c>
      <c r="IV242" s="861">
        <v>0</v>
      </c>
      <c r="IW242" s="861">
        <v>0</v>
      </c>
      <c r="IX242" s="861">
        <v>0</v>
      </c>
      <c r="IY242" s="861">
        <v>0</v>
      </c>
      <c r="IZ242" s="861">
        <v>0</v>
      </c>
      <c r="JA242" s="861">
        <v>0</v>
      </c>
      <c r="JB242" s="861">
        <v>0</v>
      </c>
      <c r="JC242" s="861">
        <v>0</v>
      </c>
      <c r="JD242" s="861">
        <v>0</v>
      </c>
      <c r="JE242" s="861">
        <v>0</v>
      </c>
      <c r="JF242" s="861">
        <v>0</v>
      </c>
      <c r="JG242" s="861">
        <v>0</v>
      </c>
      <c r="JH242" s="861">
        <v>0</v>
      </c>
      <c r="JI242" s="861">
        <v>0</v>
      </c>
      <c r="JJ242" s="861">
        <v>0</v>
      </c>
      <c r="JK242" s="861">
        <v>0</v>
      </c>
      <c r="JL242" s="861">
        <v>0</v>
      </c>
      <c r="JM242" s="861">
        <v>0</v>
      </c>
      <c r="JN242" s="861">
        <v>0</v>
      </c>
      <c r="JO242" s="861">
        <v>0</v>
      </c>
      <c r="JP242" s="861">
        <v>0</v>
      </c>
      <c r="JQ242" s="861">
        <v>0</v>
      </c>
      <c r="JR242" s="861">
        <v>0</v>
      </c>
      <c r="JS242" s="861">
        <v>0</v>
      </c>
      <c r="JT242" s="861">
        <v>0</v>
      </c>
      <c r="JU242" s="861">
        <v>0</v>
      </c>
      <c r="JV242" s="861">
        <v>0</v>
      </c>
      <c r="JW242" s="861">
        <v>0</v>
      </c>
      <c r="JX242" s="861">
        <v>0</v>
      </c>
      <c r="JY242" s="861">
        <v>0</v>
      </c>
      <c r="JZ242" s="861">
        <v>0</v>
      </c>
      <c r="KA242" s="861">
        <v>0</v>
      </c>
      <c r="KB242" s="861">
        <v>0</v>
      </c>
      <c r="KC242" s="861">
        <v>0</v>
      </c>
      <c r="KD242" s="861">
        <v>0</v>
      </c>
      <c r="KE242" s="861">
        <v>0</v>
      </c>
      <c r="KF242" s="861">
        <v>0</v>
      </c>
      <c r="KG242" s="861">
        <v>0</v>
      </c>
      <c r="KH242" s="861">
        <v>0</v>
      </c>
      <c r="KI242" s="861">
        <v>0</v>
      </c>
      <c r="KJ242" s="861">
        <v>0</v>
      </c>
      <c r="KK242" s="861">
        <v>0</v>
      </c>
      <c r="KL242" s="861">
        <v>0</v>
      </c>
      <c r="KM242" s="861">
        <v>0</v>
      </c>
      <c r="KN242" s="861">
        <v>0</v>
      </c>
      <c r="KO242" s="861">
        <v>0</v>
      </c>
      <c r="KP242" s="861">
        <v>0</v>
      </c>
      <c r="KQ242" s="861">
        <v>0</v>
      </c>
      <c r="KR242" s="861">
        <v>0</v>
      </c>
      <c r="KS242" s="861">
        <v>0</v>
      </c>
      <c r="KT242" s="861">
        <v>0</v>
      </c>
      <c r="KU242" s="861">
        <v>0</v>
      </c>
      <c r="KV242" s="861">
        <v>0</v>
      </c>
      <c r="KW242" s="861">
        <v>0</v>
      </c>
      <c r="KX242" s="861">
        <v>0</v>
      </c>
      <c r="KY242" s="861">
        <v>0</v>
      </c>
      <c r="KZ242" s="861">
        <v>0</v>
      </c>
      <c r="LA242" s="861">
        <v>0</v>
      </c>
      <c r="LB242" s="861">
        <v>0</v>
      </c>
      <c r="LC242" s="861">
        <v>0</v>
      </c>
      <c r="LD242" s="861">
        <v>0</v>
      </c>
      <c r="LE242" s="861">
        <v>0</v>
      </c>
      <c r="LF242" s="861">
        <v>0</v>
      </c>
      <c r="LG242" s="861">
        <v>0</v>
      </c>
      <c r="LH242" s="861">
        <v>0</v>
      </c>
      <c r="LI242" s="861">
        <v>0</v>
      </c>
      <c r="LJ242" s="861">
        <v>0</v>
      </c>
      <c r="LK242" s="861">
        <v>0</v>
      </c>
      <c r="LL242" s="861">
        <v>0</v>
      </c>
      <c r="LM242" s="861">
        <v>0</v>
      </c>
      <c r="LN242" s="861">
        <v>0</v>
      </c>
      <c r="LO242" s="861">
        <v>0</v>
      </c>
      <c r="LP242" s="861">
        <v>0</v>
      </c>
      <c r="LQ242" s="861">
        <v>0</v>
      </c>
      <c r="LR242" s="861">
        <v>0</v>
      </c>
      <c r="LS242" s="861">
        <v>0</v>
      </c>
      <c r="LT242" s="861">
        <v>0</v>
      </c>
      <c r="LU242" s="861">
        <v>0</v>
      </c>
      <c r="LV242" s="861">
        <v>0</v>
      </c>
      <c r="LW242" s="861">
        <v>0</v>
      </c>
      <c r="LX242" s="861">
        <v>0</v>
      </c>
      <c r="LY242" s="861">
        <v>0</v>
      </c>
      <c r="LZ242" s="861">
        <v>0</v>
      </c>
      <c r="MA242" s="861">
        <v>0</v>
      </c>
      <c r="MB242" s="861">
        <v>0</v>
      </c>
      <c r="MC242" s="861">
        <v>0</v>
      </c>
      <c r="MD242" s="861">
        <v>0</v>
      </c>
      <c r="ME242" s="861">
        <v>0</v>
      </c>
      <c r="MF242" s="861">
        <v>0</v>
      </c>
      <c r="MG242" s="861">
        <v>0</v>
      </c>
      <c r="MH242" s="861">
        <v>0</v>
      </c>
      <c r="MI242" s="861">
        <v>0</v>
      </c>
      <c r="MJ242" s="861">
        <v>0</v>
      </c>
      <c r="MK242" s="861">
        <v>0</v>
      </c>
      <c r="ML242" s="861">
        <v>0</v>
      </c>
      <c r="MM242" s="861">
        <v>0</v>
      </c>
      <c r="MN242" s="861">
        <v>0</v>
      </c>
      <c r="MO242" s="861">
        <v>0</v>
      </c>
      <c r="MP242" s="861">
        <v>0</v>
      </c>
      <c r="MQ242" s="861">
        <v>0</v>
      </c>
      <c r="MR242" s="861">
        <v>0</v>
      </c>
      <c r="MS242" s="861">
        <v>0</v>
      </c>
      <c r="MT242" s="861">
        <v>0</v>
      </c>
      <c r="MU242" s="861">
        <v>0</v>
      </c>
      <c r="MV242" s="861">
        <v>0</v>
      </c>
      <c r="MW242" s="861">
        <v>0</v>
      </c>
      <c r="MX242" s="861">
        <v>0</v>
      </c>
      <c r="MY242" s="861">
        <v>0</v>
      </c>
      <c r="MZ242" s="861">
        <v>0</v>
      </c>
      <c r="NA242" s="861">
        <v>0</v>
      </c>
      <c r="NB242" s="861">
        <v>0</v>
      </c>
      <c r="NC242" s="861">
        <v>0</v>
      </c>
      <c r="ND242" s="861">
        <v>0</v>
      </c>
      <c r="NE242" s="861">
        <v>0</v>
      </c>
      <c r="NF242" s="861">
        <v>0</v>
      </c>
      <c r="NG242" s="861">
        <v>0</v>
      </c>
      <c r="NH242" s="861">
        <v>0</v>
      </c>
      <c r="NI242" s="861">
        <v>0</v>
      </c>
      <c r="NJ242" s="861">
        <v>0</v>
      </c>
      <c r="NK242" s="861">
        <v>0</v>
      </c>
      <c r="NL242" s="861">
        <v>0</v>
      </c>
      <c r="NM242" s="861">
        <v>0</v>
      </c>
      <c r="NN242" s="861">
        <v>0</v>
      </c>
      <c r="NO242" s="861">
        <v>0</v>
      </c>
      <c r="NP242" s="861">
        <v>0</v>
      </c>
      <c r="NQ242" s="861">
        <v>0</v>
      </c>
      <c r="NR242" s="861">
        <v>0</v>
      </c>
      <c r="NS242" s="861">
        <v>0</v>
      </c>
      <c r="NT242" s="861">
        <v>0</v>
      </c>
      <c r="NU242" s="861">
        <v>0</v>
      </c>
      <c r="NV242" s="861">
        <v>0</v>
      </c>
      <c r="NW242" s="861">
        <v>0</v>
      </c>
      <c r="NX242" s="861">
        <v>0</v>
      </c>
      <c r="NY242" s="861">
        <v>0</v>
      </c>
      <c r="NZ242" s="861">
        <v>0</v>
      </c>
      <c r="OA242" s="861">
        <v>0</v>
      </c>
      <c r="OB242" s="861">
        <v>0</v>
      </c>
      <c r="OC242" s="861">
        <v>0</v>
      </c>
      <c r="OD242" s="861">
        <v>0</v>
      </c>
      <c r="OE242" s="861">
        <v>0</v>
      </c>
      <c r="OF242" s="861">
        <v>0</v>
      </c>
      <c r="OG242" s="861">
        <v>0</v>
      </c>
      <c r="OH242" s="861">
        <v>0</v>
      </c>
      <c r="OI242" s="861">
        <v>0</v>
      </c>
      <c r="OJ242" s="861">
        <v>0</v>
      </c>
      <c r="OK242" s="861">
        <v>0</v>
      </c>
      <c r="OL242" s="861">
        <v>0</v>
      </c>
      <c r="OM242" s="861">
        <v>0</v>
      </c>
      <c r="ON242" s="861">
        <v>0</v>
      </c>
      <c r="OO242" s="861">
        <v>0</v>
      </c>
      <c r="OP242" s="861">
        <v>0</v>
      </c>
      <c r="OQ242" s="861">
        <v>0</v>
      </c>
      <c r="OR242" s="861">
        <v>0</v>
      </c>
      <c r="OS242" s="861">
        <v>0</v>
      </c>
      <c r="OT242" s="861">
        <v>0</v>
      </c>
      <c r="OU242" s="861">
        <v>0</v>
      </c>
      <c r="OV242" s="861">
        <v>0</v>
      </c>
      <c r="OW242" s="861">
        <v>0</v>
      </c>
      <c r="OX242" s="861">
        <v>0</v>
      </c>
      <c r="OY242" s="861">
        <v>0</v>
      </c>
      <c r="OZ242" s="861">
        <v>0</v>
      </c>
      <c r="PA242" s="861">
        <v>0</v>
      </c>
      <c r="PB242" s="861">
        <v>0</v>
      </c>
      <c r="PC242" s="861">
        <v>0</v>
      </c>
      <c r="PD242" s="861">
        <v>0</v>
      </c>
      <c r="PE242" s="861">
        <v>0</v>
      </c>
      <c r="PF242" s="861">
        <v>0</v>
      </c>
      <c r="PG242" s="861">
        <v>0</v>
      </c>
      <c r="PH242" s="861">
        <v>0</v>
      </c>
      <c r="PI242" s="861">
        <v>0</v>
      </c>
      <c r="PJ242" s="861">
        <v>0</v>
      </c>
      <c r="PK242" s="861">
        <v>0</v>
      </c>
      <c r="PL242" s="861">
        <v>0</v>
      </c>
      <c r="PM242" s="861">
        <v>0</v>
      </c>
      <c r="PN242" s="861">
        <v>0</v>
      </c>
      <c r="PO242" s="861">
        <v>0</v>
      </c>
      <c r="PP242" s="861">
        <v>0</v>
      </c>
      <c r="PQ242" s="861">
        <v>0</v>
      </c>
      <c r="PR242" s="861">
        <v>0</v>
      </c>
      <c r="PS242" s="861">
        <v>0</v>
      </c>
      <c r="PT242" s="861">
        <v>0</v>
      </c>
      <c r="PU242" s="861">
        <v>0</v>
      </c>
      <c r="PV242" s="861">
        <v>0</v>
      </c>
      <c r="PW242" s="861">
        <v>0</v>
      </c>
      <c r="PX242" s="861">
        <v>0</v>
      </c>
      <c r="PY242" s="861">
        <v>0</v>
      </c>
      <c r="PZ242" s="861">
        <v>0</v>
      </c>
      <c r="QA242" s="861">
        <v>0</v>
      </c>
      <c r="QB242" s="861">
        <v>0</v>
      </c>
      <c r="QC242" s="861">
        <v>0</v>
      </c>
      <c r="QD242" s="861">
        <v>0</v>
      </c>
      <c r="QE242" s="861">
        <v>0</v>
      </c>
      <c r="QF242" s="861">
        <v>0</v>
      </c>
      <c r="QG242" s="861">
        <v>0</v>
      </c>
      <c r="QH242" s="861">
        <v>0</v>
      </c>
      <c r="QI242" s="861">
        <v>0</v>
      </c>
      <c r="QJ242" s="861">
        <v>0</v>
      </c>
      <c r="QK242" s="861">
        <v>0</v>
      </c>
      <c r="QL242" s="861">
        <v>0</v>
      </c>
      <c r="QM242" s="861">
        <v>0</v>
      </c>
      <c r="QN242" s="861">
        <v>0</v>
      </c>
      <c r="QO242" s="861">
        <v>0</v>
      </c>
      <c r="QP242" s="861">
        <v>0</v>
      </c>
      <c r="QQ242" s="861">
        <v>0</v>
      </c>
      <c r="QR242" s="861">
        <v>0</v>
      </c>
      <c r="QS242" s="861">
        <v>0</v>
      </c>
      <c r="QT242" s="861">
        <v>0</v>
      </c>
      <c r="QU242" s="861">
        <v>0</v>
      </c>
      <c r="QV242" s="861">
        <v>0</v>
      </c>
      <c r="QW242" s="861">
        <v>0</v>
      </c>
      <c r="QX242" s="861">
        <v>0</v>
      </c>
      <c r="QY242" s="861">
        <v>0</v>
      </c>
      <c r="QZ242" s="861">
        <v>0</v>
      </c>
      <c r="RA242" s="861">
        <v>0</v>
      </c>
      <c r="RB242" s="861">
        <v>0</v>
      </c>
      <c r="RC242" s="861">
        <v>0</v>
      </c>
      <c r="RD242" s="861">
        <v>0</v>
      </c>
      <c r="RE242" s="861">
        <v>0</v>
      </c>
      <c r="RF242" s="861">
        <v>0</v>
      </c>
      <c r="RG242" s="861">
        <v>0</v>
      </c>
      <c r="RH242" s="861">
        <v>0</v>
      </c>
      <c r="RI242" s="861">
        <v>0</v>
      </c>
      <c r="RJ242" s="861">
        <v>0</v>
      </c>
      <c r="RK242" s="861">
        <v>0</v>
      </c>
      <c r="RL242" s="861">
        <v>0</v>
      </c>
      <c r="RM242" s="861">
        <v>0</v>
      </c>
      <c r="RN242" s="861">
        <v>0</v>
      </c>
      <c r="RO242" s="861">
        <v>0</v>
      </c>
      <c r="RP242" s="861">
        <v>0</v>
      </c>
      <c r="RQ242" s="861">
        <v>0</v>
      </c>
      <c r="RR242" s="861">
        <v>0</v>
      </c>
      <c r="RS242" s="861">
        <v>0</v>
      </c>
      <c r="RT242" s="861">
        <v>0</v>
      </c>
      <c r="RU242" s="861">
        <v>0</v>
      </c>
      <c r="RV242" s="861">
        <v>0</v>
      </c>
      <c r="RW242" s="861">
        <v>0</v>
      </c>
      <c r="RX242" s="861">
        <v>0</v>
      </c>
      <c r="RY242" s="861">
        <v>0</v>
      </c>
      <c r="RZ242" s="861">
        <v>0</v>
      </c>
      <c r="SA242" s="861">
        <v>0</v>
      </c>
      <c r="SB242" s="861">
        <v>0</v>
      </c>
      <c r="SC242" s="861">
        <v>0</v>
      </c>
      <c r="SD242" s="861">
        <v>0</v>
      </c>
      <c r="SE242" s="861">
        <v>0</v>
      </c>
      <c r="SF242" s="861">
        <v>0</v>
      </c>
      <c r="SG242" s="861">
        <v>0</v>
      </c>
      <c r="SH242" s="861">
        <v>0</v>
      </c>
      <c r="SI242" s="861">
        <v>0</v>
      </c>
      <c r="SJ242" s="460">
        <f t="shared" si="68"/>
        <v>0</v>
      </c>
      <c r="SK242" s="441"/>
      <c r="SL242" s="429"/>
      <c r="SM242" s="429"/>
      <c r="SN242" s="429"/>
    </row>
    <row r="243" spans="1:508" hidden="1" outlineLevel="3" x14ac:dyDescent="0.3">
      <c r="A243" s="429"/>
      <c r="B243" s="438"/>
      <c r="C243" s="647">
        <f>INT($C$40)+3</f>
        <v>4</v>
      </c>
      <c r="D243" s="460"/>
      <c r="E243" s="518"/>
      <c r="F243" s="518"/>
      <c r="G243" s="460"/>
      <c r="H243" s="873"/>
      <c r="I243" s="873" t="s">
        <v>701</v>
      </c>
      <c r="J243" s="874">
        <f t="shared" si="67"/>
        <v>116</v>
      </c>
      <c r="K243" s="861">
        <v>0</v>
      </c>
      <c r="L243" s="861">
        <v>0</v>
      </c>
      <c r="M243" s="861">
        <v>0</v>
      </c>
      <c r="N243" s="861">
        <v>0</v>
      </c>
      <c r="O243" s="861">
        <v>0</v>
      </c>
      <c r="P243" s="861">
        <v>0</v>
      </c>
      <c r="Q243" s="861">
        <v>0</v>
      </c>
      <c r="R243" s="861">
        <v>0</v>
      </c>
      <c r="S243" s="861">
        <v>0</v>
      </c>
      <c r="T243" s="861">
        <v>0</v>
      </c>
      <c r="U243" s="861">
        <v>0</v>
      </c>
      <c r="V243" s="861">
        <v>0</v>
      </c>
      <c r="W243" s="861">
        <v>0</v>
      </c>
      <c r="X243" s="861">
        <v>0</v>
      </c>
      <c r="Y243" s="861">
        <v>0</v>
      </c>
      <c r="Z243" s="861">
        <v>0</v>
      </c>
      <c r="AA243" s="861">
        <v>0</v>
      </c>
      <c r="AB243" s="861">
        <v>0</v>
      </c>
      <c r="AC243" s="861">
        <v>0</v>
      </c>
      <c r="AD243" s="861">
        <v>0</v>
      </c>
      <c r="AE243" s="861">
        <v>0</v>
      </c>
      <c r="AF243" s="861">
        <v>0</v>
      </c>
      <c r="AG243" s="861">
        <v>0</v>
      </c>
      <c r="AH243" s="861">
        <v>0</v>
      </c>
      <c r="AI243" s="861">
        <v>0</v>
      </c>
      <c r="AJ243" s="861">
        <v>0</v>
      </c>
      <c r="AK243" s="861">
        <v>0</v>
      </c>
      <c r="AL243" s="861">
        <v>0</v>
      </c>
      <c r="AM243" s="861">
        <v>0</v>
      </c>
      <c r="AN243" s="861">
        <v>0</v>
      </c>
      <c r="AO243" s="861">
        <v>0</v>
      </c>
      <c r="AP243" s="861">
        <v>0</v>
      </c>
      <c r="AQ243" s="861">
        <v>0</v>
      </c>
      <c r="AR243" s="861">
        <v>0</v>
      </c>
      <c r="AS243" s="861">
        <v>0</v>
      </c>
      <c r="AT243" s="861">
        <v>0</v>
      </c>
      <c r="AU243" s="861">
        <v>0</v>
      </c>
      <c r="AV243" s="861">
        <v>0</v>
      </c>
      <c r="AW243" s="861">
        <v>0</v>
      </c>
      <c r="AX243" s="861">
        <v>0</v>
      </c>
      <c r="AY243" s="861">
        <v>0</v>
      </c>
      <c r="AZ243" s="861">
        <v>0</v>
      </c>
      <c r="BA243" s="861">
        <v>0</v>
      </c>
      <c r="BB243" s="861">
        <v>0</v>
      </c>
      <c r="BC243" s="861">
        <v>0</v>
      </c>
      <c r="BD243" s="861">
        <v>0</v>
      </c>
      <c r="BE243" s="861">
        <v>0</v>
      </c>
      <c r="BF243" s="861">
        <v>0</v>
      </c>
      <c r="BG243" s="861">
        <v>0</v>
      </c>
      <c r="BH243" s="861">
        <v>0</v>
      </c>
      <c r="BI243" s="861">
        <v>0</v>
      </c>
      <c r="BJ243" s="861">
        <v>0</v>
      </c>
      <c r="BK243" s="861">
        <v>0</v>
      </c>
      <c r="BL243" s="861">
        <v>0</v>
      </c>
      <c r="BM243" s="861">
        <v>0</v>
      </c>
      <c r="BN243" s="861">
        <v>0</v>
      </c>
      <c r="BO243" s="861">
        <v>0</v>
      </c>
      <c r="BP243" s="861">
        <v>0</v>
      </c>
      <c r="BQ243" s="861">
        <v>0</v>
      </c>
      <c r="BR243" s="861">
        <v>0</v>
      </c>
      <c r="BS243" s="861">
        <v>0</v>
      </c>
      <c r="BT243" s="861">
        <v>0</v>
      </c>
      <c r="BU243" s="861">
        <v>0</v>
      </c>
      <c r="BV243" s="861">
        <v>0</v>
      </c>
      <c r="BW243" s="861">
        <v>0</v>
      </c>
      <c r="BX243" s="861">
        <v>0</v>
      </c>
      <c r="BY243" s="861">
        <v>0</v>
      </c>
      <c r="BZ243" s="861">
        <v>0</v>
      </c>
      <c r="CA243" s="861">
        <v>0</v>
      </c>
      <c r="CB243" s="861">
        <v>0</v>
      </c>
      <c r="CC243" s="861">
        <v>0</v>
      </c>
      <c r="CD243" s="861">
        <v>0</v>
      </c>
      <c r="CE243" s="861">
        <v>0</v>
      </c>
      <c r="CF243" s="861">
        <v>0</v>
      </c>
      <c r="CG243" s="861">
        <v>0</v>
      </c>
      <c r="CH243" s="861">
        <v>0</v>
      </c>
      <c r="CI243" s="861">
        <v>0</v>
      </c>
      <c r="CJ243" s="861">
        <v>0</v>
      </c>
      <c r="CK243" s="861">
        <v>0</v>
      </c>
      <c r="CL243" s="861">
        <v>0</v>
      </c>
      <c r="CM243" s="861">
        <v>0</v>
      </c>
      <c r="CN243" s="861">
        <v>0</v>
      </c>
      <c r="CO243" s="861">
        <v>0</v>
      </c>
      <c r="CP243" s="861">
        <v>0</v>
      </c>
      <c r="CQ243" s="861">
        <v>0</v>
      </c>
      <c r="CR243" s="861">
        <v>0</v>
      </c>
      <c r="CS243" s="861">
        <v>0</v>
      </c>
      <c r="CT243" s="861">
        <v>0</v>
      </c>
      <c r="CU243" s="861">
        <v>0</v>
      </c>
      <c r="CV243" s="861">
        <v>0</v>
      </c>
      <c r="CW243" s="861">
        <v>0</v>
      </c>
      <c r="CX243" s="861">
        <v>0</v>
      </c>
      <c r="CY243" s="861">
        <v>0</v>
      </c>
      <c r="CZ243" s="861">
        <v>0</v>
      </c>
      <c r="DA243" s="861">
        <v>0</v>
      </c>
      <c r="DB243" s="861">
        <v>0</v>
      </c>
      <c r="DC243" s="861">
        <v>0</v>
      </c>
      <c r="DD243" s="861">
        <v>0</v>
      </c>
      <c r="DE243" s="861">
        <v>0</v>
      </c>
      <c r="DF243" s="861">
        <v>0</v>
      </c>
      <c r="DG243" s="861">
        <v>0</v>
      </c>
      <c r="DH243" s="861">
        <v>0</v>
      </c>
      <c r="DI243" s="861">
        <v>0</v>
      </c>
      <c r="DJ243" s="861">
        <v>0</v>
      </c>
      <c r="DK243" s="861">
        <v>0</v>
      </c>
      <c r="DL243" s="861">
        <v>0</v>
      </c>
      <c r="DM243" s="861">
        <v>0</v>
      </c>
      <c r="DN243" s="861">
        <v>0</v>
      </c>
      <c r="DO243" s="861">
        <v>0</v>
      </c>
      <c r="DP243" s="861">
        <v>0</v>
      </c>
      <c r="DQ243" s="861">
        <v>0</v>
      </c>
      <c r="DR243" s="861">
        <v>0</v>
      </c>
      <c r="DS243" s="861">
        <v>0</v>
      </c>
      <c r="DT243" s="861">
        <v>0</v>
      </c>
      <c r="DU243" s="861">
        <v>0</v>
      </c>
      <c r="DV243" s="861">
        <v>0</v>
      </c>
      <c r="DW243" s="861">
        <v>0</v>
      </c>
      <c r="DX243" s="861">
        <v>0</v>
      </c>
      <c r="DY243" s="861">
        <v>0</v>
      </c>
      <c r="DZ243" s="861">
        <v>0</v>
      </c>
      <c r="EA243" s="861">
        <v>0</v>
      </c>
      <c r="EB243" s="861">
        <v>0</v>
      </c>
      <c r="EC243" s="861">
        <v>0</v>
      </c>
      <c r="ED243" s="861">
        <v>0</v>
      </c>
      <c r="EE243" s="861">
        <v>0</v>
      </c>
      <c r="EF243" s="861">
        <v>0</v>
      </c>
      <c r="EG243" s="861">
        <v>0</v>
      </c>
      <c r="EH243" s="861">
        <v>0</v>
      </c>
      <c r="EI243" s="861">
        <v>0</v>
      </c>
      <c r="EJ243" s="861">
        <v>0</v>
      </c>
      <c r="EK243" s="861">
        <v>0</v>
      </c>
      <c r="EL243" s="861">
        <v>0</v>
      </c>
      <c r="EM243" s="861">
        <v>0</v>
      </c>
      <c r="EN243" s="861">
        <v>0</v>
      </c>
      <c r="EO243" s="861">
        <v>0</v>
      </c>
      <c r="EP243" s="861">
        <v>0</v>
      </c>
      <c r="EQ243" s="861">
        <v>0</v>
      </c>
      <c r="ER243" s="861">
        <v>0</v>
      </c>
      <c r="ES243" s="861">
        <v>0</v>
      </c>
      <c r="ET243" s="861">
        <v>0</v>
      </c>
      <c r="EU243" s="861">
        <v>0</v>
      </c>
      <c r="EV243" s="861">
        <v>0</v>
      </c>
      <c r="EW243" s="861">
        <v>0</v>
      </c>
      <c r="EX243" s="861">
        <v>0</v>
      </c>
      <c r="EY243" s="861">
        <v>0</v>
      </c>
      <c r="EZ243" s="861">
        <v>0</v>
      </c>
      <c r="FA243" s="861">
        <v>0</v>
      </c>
      <c r="FB243" s="861">
        <v>0</v>
      </c>
      <c r="FC243" s="861">
        <v>0</v>
      </c>
      <c r="FD243" s="861">
        <v>0</v>
      </c>
      <c r="FE243" s="861">
        <v>0</v>
      </c>
      <c r="FF243" s="861">
        <v>0</v>
      </c>
      <c r="FG243" s="861">
        <v>0</v>
      </c>
      <c r="FH243" s="861">
        <v>0</v>
      </c>
      <c r="FI243" s="861">
        <v>0</v>
      </c>
      <c r="FJ243" s="861">
        <v>0</v>
      </c>
      <c r="FK243" s="861">
        <v>0</v>
      </c>
      <c r="FL243" s="861">
        <v>0</v>
      </c>
      <c r="FM243" s="861">
        <v>0</v>
      </c>
      <c r="FN243" s="861">
        <v>0</v>
      </c>
      <c r="FO243" s="861">
        <v>0</v>
      </c>
      <c r="FP243" s="861">
        <v>0</v>
      </c>
      <c r="FQ243" s="861">
        <v>0</v>
      </c>
      <c r="FR243" s="861">
        <v>0</v>
      </c>
      <c r="FS243" s="861">
        <v>0</v>
      </c>
      <c r="FT243" s="861">
        <v>0</v>
      </c>
      <c r="FU243" s="861">
        <v>0</v>
      </c>
      <c r="FV243" s="861">
        <v>0</v>
      </c>
      <c r="FW243" s="861">
        <v>0</v>
      </c>
      <c r="FX243" s="861">
        <v>0</v>
      </c>
      <c r="FY243" s="861">
        <v>0</v>
      </c>
      <c r="FZ243" s="861">
        <v>0</v>
      </c>
      <c r="GA243" s="861">
        <v>0</v>
      </c>
      <c r="GB243" s="861">
        <v>0</v>
      </c>
      <c r="GC243" s="861">
        <v>0</v>
      </c>
      <c r="GD243" s="861">
        <v>0</v>
      </c>
      <c r="GE243" s="861">
        <v>0</v>
      </c>
      <c r="GF243" s="861">
        <v>0</v>
      </c>
      <c r="GG243" s="861">
        <v>0</v>
      </c>
      <c r="GH243" s="861">
        <v>0</v>
      </c>
      <c r="GI243" s="861">
        <v>0</v>
      </c>
      <c r="GJ243" s="861">
        <v>0</v>
      </c>
      <c r="GK243" s="861">
        <v>0</v>
      </c>
      <c r="GL243" s="861">
        <v>0</v>
      </c>
      <c r="GM243" s="861">
        <v>0</v>
      </c>
      <c r="GN243" s="861">
        <v>0</v>
      </c>
      <c r="GO243" s="861">
        <v>0</v>
      </c>
      <c r="GP243" s="861">
        <v>0</v>
      </c>
      <c r="GQ243" s="861">
        <v>0</v>
      </c>
      <c r="GR243" s="861">
        <v>0</v>
      </c>
      <c r="GS243" s="861">
        <v>0</v>
      </c>
      <c r="GT243" s="861">
        <v>0</v>
      </c>
      <c r="GU243" s="861">
        <v>0</v>
      </c>
      <c r="GV243" s="861">
        <v>0</v>
      </c>
      <c r="GW243" s="861">
        <v>0</v>
      </c>
      <c r="GX243" s="861">
        <v>0</v>
      </c>
      <c r="GY243" s="861">
        <v>0</v>
      </c>
      <c r="GZ243" s="861">
        <v>0</v>
      </c>
      <c r="HA243" s="861">
        <v>0</v>
      </c>
      <c r="HB243" s="861">
        <v>0</v>
      </c>
      <c r="HC243" s="861">
        <v>0</v>
      </c>
      <c r="HD243" s="861">
        <v>0</v>
      </c>
      <c r="HE243" s="861">
        <v>0</v>
      </c>
      <c r="HF243" s="861">
        <v>0</v>
      </c>
      <c r="HG243" s="861">
        <v>0</v>
      </c>
      <c r="HH243" s="861">
        <v>0</v>
      </c>
      <c r="HI243" s="861">
        <v>0</v>
      </c>
      <c r="HJ243" s="861">
        <v>0</v>
      </c>
      <c r="HK243" s="861">
        <v>0</v>
      </c>
      <c r="HL243" s="861">
        <v>0</v>
      </c>
      <c r="HM243" s="861">
        <v>0</v>
      </c>
      <c r="HN243" s="861">
        <v>0</v>
      </c>
      <c r="HO243" s="861">
        <v>0</v>
      </c>
      <c r="HP243" s="861">
        <v>0</v>
      </c>
      <c r="HQ243" s="861">
        <v>0</v>
      </c>
      <c r="HR243" s="861">
        <v>0</v>
      </c>
      <c r="HS243" s="861">
        <v>0</v>
      </c>
      <c r="HT243" s="861">
        <v>0</v>
      </c>
      <c r="HU243" s="861">
        <v>0</v>
      </c>
      <c r="HV243" s="861">
        <v>0</v>
      </c>
      <c r="HW243" s="861">
        <v>0</v>
      </c>
      <c r="HX243" s="861">
        <v>0</v>
      </c>
      <c r="HY243" s="861">
        <v>0</v>
      </c>
      <c r="HZ243" s="861">
        <v>0</v>
      </c>
      <c r="IA243" s="861">
        <v>0</v>
      </c>
      <c r="IB243" s="861">
        <v>0</v>
      </c>
      <c r="IC243" s="861">
        <v>0</v>
      </c>
      <c r="ID243" s="861">
        <v>0</v>
      </c>
      <c r="IE243" s="861">
        <v>0</v>
      </c>
      <c r="IF243" s="861">
        <v>0</v>
      </c>
      <c r="IG243" s="861">
        <v>0</v>
      </c>
      <c r="IH243" s="861">
        <v>0</v>
      </c>
      <c r="II243" s="861">
        <v>0</v>
      </c>
      <c r="IJ243" s="861">
        <v>0</v>
      </c>
      <c r="IK243" s="861">
        <v>0</v>
      </c>
      <c r="IL243" s="861">
        <v>0</v>
      </c>
      <c r="IM243" s="861">
        <v>0</v>
      </c>
      <c r="IN243" s="861">
        <v>0</v>
      </c>
      <c r="IO243" s="861">
        <v>0</v>
      </c>
      <c r="IP243" s="861">
        <v>0</v>
      </c>
      <c r="IQ243" s="861">
        <v>0</v>
      </c>
      <c r="IR243" s="861">
        <v>0</v>
      </c>
      <c r="IS243" s="861">
        <v>0</v>
      </c>
      <c r="IT243" s="861">
        <v>0</v>
      </c>
      <c r="IU243" s="861">
        <v>0</v>
      </c>
      <c r="IV243" s="861">
        <v>0</v>
      </c>
      <c r="IW243" s="861">
        <v>0</v>
      </c>
      <c r="IX243" s="861">
        <v>0</v>
      </c>
      <c r="IY243" s="861">
        <v>0</v>
      </c>
      <c r="IZ243" s="861">
        <v>0</v>
      </c>
      <c r="JA243" s="861">
        <v>0</v>
      </c>
      <c r="JB243" s="861">
        <v>0</v>
      </c>
      <c r="JC243" s="861">
        <v>0</v>
      </c>
      <c r="JD243" s="861">
        <v>0</v>
      </c>
      <c r="JE243" s="861">
        <v>0</v>
      </c>
      <c r="JF243" s="861">
        <v>0</v>
      </c>
      <c r="JG243" s="861">
        <v>0</v>
      </c>
      <c r="JH243" s="861">
        <v>0</v>
      </c>
      <c r="JI243" s="861">
        <v>0</v>
      </c>
      <c r="JJ243" s="861">
        <v>0</v>
      </c>
      <c r="JK243" s="861">
        <v>0</v>
      </c>
      <c r="JL243" s="861">
        <v>0</v>
      </c>
      <c r="JM243" s="861">
        <v>0</v>
      </c>
      <c r="JN243" s="861">
        <v>0</v>
      </c>
      <c r="JO243" s="861">
        <v>0</v>
      </c>
      <c r="JP243" s="861">
        <v>0</v>
      </c>
      <c r="JQ243" s="861">
        <v>0</v>
      </c>
      <c r="JR243" s="861">
        <v>0</v>
      </c>
      <c r="JS243" s="861">
        <v>0</v>
      </c>
      <c r="JT243" s="861">
        <v>0</v>
      </c>
      <c r="JU243" s="861">
        <v>0</v>
      </c>
      <c r="JV243" s="861">
        <v>0</v>
      </c>
      <c r="JW243" s="861">
        <v>0</v>
      </c>
      <c r="JX243" s="861">
        <v>0</v>
      </c>
      <c r="JY243" s="861">
        <v>0</v>
      </c>
      <c r="JZ243" s="861">
        <v>0</v>
      </c>
      <c r="KA243" s="861">
        <v>0</v>
      </c>
      <c r="KB243" s="861">
        <v>0</v>
      </c>
      <c r="KC243" s="861">
        <v>0</v>
      </c>
      <c r="KD243" s="861">
        <v>0</v>
      </c>
      <c r="KE243" s="861">
        <v>0</v>
      </c>
      <c r="KF243" s="861">
        <v>0</v>
      </c>
      <c r="KG243" s="861">
        <v>0</v>
      </c>
      <c r="KH243" s="861">
        <v>0</v>
      </c>
      <c r="KI243" s="861">
        <v>0</v>
      </c>
      <c r="KJ243" s="861">
        <v>0</v>
      </c>
      <c r="KK243" s="861">
        <v>0</v>
      </c>
      <c r="KL243" s="861">
        <v>0</v>
      </c>
      <c r="KM243" s="861">
        <v>0</v>
      </c>
      <c r="KN243" s="861">
        <v>0</v>
      </c>
      <c r="KO243" s="861">
        <v>0</v>
      </c>
      <c r="KP243" s="861">
        <v>0</v>
      </c>
      <c r="KQ243" s="861">
        <v>0</v>
      </c>
      <c r="KR243" s="861">
        <v>0</v>
      </c>
      <c r="KS243" s="861">
        <v>0</v>
      </c>
      <c r="KT243" s="861">
        <v>0</v>
      </c>
      <c r="KU243" s="861">
        <v>0</v>
      </c>
      <c r="KV243" s="861">
        <v>0</v>
      </c>
      <c r="KW243" s="861">
        <v>0</v>
      </c>
      <c r="KX243" s="861">
        <v>0</v>
      </c>
      <c r="KY243" s="861">
        <v>0</v>
      </c>
      <c r="KZ243" s="861">
        <v>0</v>
      </c>
      <c r="LA243" s="861">
        <v>0</v>
      </c>
      <c r="LB243" s="861">
        <v>0</v>
      </c>
      <c r="LC243" s="861">
        <v>0</v>
      </c>
      <c r="LD243" s="861">
        <v>0</v>
      </c>
      <c r="LE243" s="861">
        <v>0</v>
      </c>
      <c r="LF243" s="861">
        <v>0</v>
      </c>
      <c r="LG243" s="861">
        <v>0</v>
      </c>
      <c r="LH243" s="861">
        <v>0</v>
      </c>
      <c r="LI243" s="861">
        <v>0</v>
      </c>
      <c r="LJ243" s="861">
        <v>0</v>
      </c>
      <c r="LK243" s="861">
        <v>0</v>
      </c>
      <c r="LL243" s="861">
        <v>0</v>
      </c>
      <c r="LM243" s="861">
        <v>0</v>
      </c>
      <c r="LN243" s="861">
        <v>0</v>
      </c>
      <c r="LO243" s="861">
        <v>0</v>
      </c>
      <c r="LP243" s="861">
        <v>0</v>
      </c>
      <c r="LQ243" s="861">
        <v>0</v>
      </c>
      <c r="LR243" s="861">
        <v>0</v>
      </c>
      <c r="LS243" s="861">
        <v>0</v>
      </c>
      <c r="LT243" s="861">
        <v>0</v>
      </c>
      <c r="LU243" s="861">
        <v>0</v>
      </c>
      <c r="LV243" s="861">
        <v>0</v>
      </c>
      <c r="LW243" s="861">
        <v>0</v>
      </c>
      <c r="LX243" s="861">
        <v>0</v>
      </c>
      <c r="LY243" s="861">
        <v>0</v>
      </c>
      <c r="LZ243" s="861">
        <v>0</v>
      </c>
      <c r="MA243" s="861">
        <v>0</v>
      </c>
      <c r="MB243" s="861">
        <v>0</v>
      </c>
      <c r="MC243" s="861">
        <v>0</v>
      </c>
      <c r="MD243" s="861">
        <v>0</v>
      </c>
      <c r="ME243" s="861">
        <v>0</v>
      </c>
      <c r="MF243" s="861">
        <v>0</v>
      </c>
      <c r="MG243" s="861">
        <v>0</v>
      </c>
      <c r="MH243" s="861">
        <v>0</v>
      </c>
      <c r="MI243" s="861">
        <v>0</v>
      </c>
      <c r="MJ243" s="861">
        <v>0</v>
      </c>
      <c r="MK243" s="861">
        <v>0</v>
      </c>
      <c r="ML243" s="861">
        <v>0</v>
      </c>
      <c r="MM243" s="861">
        <v>0</v>
      </c>
      <c r="MN243" s="861">
        <v>0</v>
      </c>
      <c r="MO243" s="861">
        <v>0</v>
      </c>
      <c r="MP243" s="861">
        <v>0</v>
      </c>
      <c r="MQ243" s="861">
        <v>0</v>
      </c>
      <c r="MR243" s="861">
        <v>0</v>
      </c>
      <c r="MS243" s="861">
        <v>0</v>
      </c>
      <c r="MT243" s="861">
        <v>0</v>
      </c>
      <c r="MU243" s="861">
        <v>0</v>
      </c>
      <c r="MV243" s="861">
        <v>0</v>
      </c>
      <c r="MW243" s="861">
        <v>0</v>
      </c>
      <c r="MX243" s="861">
        <v>0</v>
      </c>
      <c r="MY243" s="861">
        <v>0</v>
      </c>
      <c r="MZ243" s="861">
        <v>0</v>
      </c>
      <c r="NA243" s="861">
        <v>0</v>
      </c>
      <c r="NB243" s="861">
        <v>0</v>
      </c>
      <c r="NC243" s="861">
        <v>0</v>
      </c>
      <c r="ND243" s="861">
        <v>0</v>
      </c>
      <c r="NE243" s="861">
        <v>0</v>
      </c>
      <c r="NF243" s="861">
        <v>0</v>
      </c>
      <c r="NG243" s="861">
        <v>0</v>
      </c>
      <c r="NH243" s="861">
        <v>0</v>
      </c>
      <c r="NI243" s="861">
        <v>0</v>
      </c>
      <c r="NJ243" s="861">
        <v>0</v>
      </c>
      <c r="NK243" s="861">
        <v>0</v>
      </c>
      <c r="NL243" s="861">
        <v>0</v>
      </c>
      <c r="NM243" s="861">
        <v>0</v>
      </c>
      <c r="NN243" s="861">
        <v>0</v>
      </c>
      <c r="NO243" s="861">
        <v>0</v>
      </c>
      <c r="NP243" s="861">
        <v>0</v>
      </c>
      <c r="NQ243" s="861">
        <v>0</v>
      </c>
      <c r="NR243" s="861">
        <v>0</v>
      </c>
      <c r="NS243" s="861">
        <v>0</v>
      </c>
      <c r="NT243" s="861">
        <v>0</v>
      </c>
      <c r="NU243" s="861">
        <v>0</v>
      </c>
      <c r="NV243" s="861">
        <v>0</v>
      </c>
      <c r="NW243" s="861">
        <v>0</v>
      </c>
      <c r="NX243" s="861">
        <v>0</v>
      </c>
      <c r="NY243" s="861">
        <v>0</v>
      </c>
      <c r="NZ243" s="861">
        <v>0</v>
      </c>
      <c r="OA243" s="861">
        <v>0</v>
      </c>
      <c r="OB243" s="861">
        <v>0</v>
      </c>
      <c r="OC243" s="861">
        <v>0</v>
      </c>
      <c r="OD243" s="861">
        <v>0</v>
      </c>
      <c r="OE243" s="861">
        <v>0</v>
      </c>
      <c r="OF243" s="861">
        <v>0</v>
      </c>
      <c r="OG243" s="861">
        <v>0</v>
      </c>
      <c r="OH243" s="861">
        <v>0</v>
      </c>
      <c r="OI243" s="861">
        <v>0</v>
      </c>
      <c r="OJ243" s="861">
        <v>0</v>
      </c>
      <c r="OK243" s="861">
        <v>0</v>
      </c>
      <c r="OL243" s="861">
        <v>0</v>
      </c>
      <c r="OM243" s="861">
        <v>0</v>
      </c>
      <c r="ON243" s="861">
        <v>0</v>
      </c>
      <c r="OO243" s="861">
        <v>0</v>
      </c>
      <c r="OP243" s="861">
        <v>0</v>
      </c>
      <c r="OQ243" s="861">
        <v>0</v>
      </c>
      <c r="OR243" s="861">
        <v>0</v>
      </c>
      <c r="OS243" s="861">
        <v>0</v>
      </c>
      <c r="OT243" s="861">
        <v>0</v>
      </c>
      <c r="OU243" s="861">
        <v>0</v>
      </c>
      <c r="OV243" s="861">
        <v>0</v>
      </c>
      <c r="OW243" s="861">
        <v>0</v>
      </c>
      <c r="OX243" s="861">
        <v>0</v>
      </c>
      <c r="OY243" s="861">
        <v>0</v>
      </c>
      <c r="OZ243" s="861">
        <v>0</v>
      </c>
      <c r="PA243" s="861">
        <v>0</v>
      </c>
      <c r="PB243" s="861">
        <v>0</v>
      </c>
      <c r="PC243" s="861">
        <v>0</v>
      </c>
      <c r="PD243" s="861">
        <v>0</v>
      </c>
      <c r="PE243" s="861">
        <v>0</v>
      </c>
      <c r="PF243" s="861">
        <v>0</v>
      </c>
      <c r="PG243" s="861">
        <v>0</v>
      </c>
      <c r="PH243" s="861">
        <v>0</v>
      </c>
      <c r="PI243" s="861">
        <v>0</v>
      </c>
      <c r="PJ243" s="861">
        <v>0</v>
      </c>
      <c r="PK243" s="861">
        <v>0</v>
      </c>
      <c r="PL243" s="861">
        <v>0</v>
      </c>
      <c r="PM243" s="861">
        <v>0</v>
      </c>
      <c r="PN243" s="861">
        <v>0</v>
      </c>
      <c r="PO243" s="861">
        <v>0</v>
      </c>
      <c r="PP243" s="861">
        <v>0</v>
      </c>
      <c r="PQ243" s="861">
        <v>0</v>
      </c>
      <c r="PR243" s="861">
        <v>0</v>
      </c>
      <c r="PS243" s="861">
        <v>0</v>
      </c>
      <c r="PT243" s="861">
        <v>0</v>
      </c>
      <c r="PU243" s="861">
        <v>0</v>
      </c>
      <c r="PV243" s="861">
        <v>0</v>
      </c>
      <c r="PW243" s="861">
        <v>0</v>
      </c>
      <c r="PX243" s="861">
        <v>0</v>
      </c>
      <c r="PY243" s="861">
        <v>0</v>
      </c>
      <c r="PZ243" s="861">
        <v>0</v>
      </c>
      <c r="QA243" s="861">
        <v>0</v>
      </c>
      <c r="QB243" s="861">
        <v>0</v>
      </c>
      <c r="QC243" s="861">
        <v>0</v>
      </c>
      <c r="QD243" s="861">
        <v>0</v>
      </c>
      <c r="QE243" s="861">
        <v>0</v>
      </c>
      <c r="QF243" s="861">
        <v>0</v>
      </c>
      <c r="QG243" s="861">
        <v>0</v>
      </c>
      <c r="QH243" s="861">
        <v>0</v>
      </c>
      <c r="QI243" s="861">
        <v>0</v>
      </c>
      <c r="QJ243" s="861">
        <v>0</v>
      </c>
      <c r="QK243" s="861">
        <v>0</v>
      </c>
      <c r="QL243" s="861">
        <v>0</v>
      </c>
      <c r="QM243" s="861">
        <v>0</v>
      </c>
      <c r="QN243" s="861">
        <v>0</v>
      </c>
      <c r="QO243" s="861">
        <v>0</v>
      </c>
      <c r="QP243" s="861">
        <v>0</v>
      </c>
      <c r="QQ243" s="861">
        <v>0</v>
      </c>
      <c r="QR243" s="861">
        <v>0</v>
      </c>
      <c r="QS243" s="861">
        <v>0</v>
      </c>
      <c r="QT243" s="861">
        <v>0</v>
      </c>
      <c r="QU243" s="861">
        <v>0</v>
      </c>
      <c r="QV243" s="861">
        <v>0</v>
      </c>
      <c r="QW243" s="861">
        <v>0</v>
      </c>
      <c r="QX243" s="861">
        <v>0</v>
      </c>
      <c r="QY243" s="861">
        <v>0</v>
      </c>
      <c r="QZ243" s="861">
        <v>0</v>
      </c>
      <c r="RA243" s="861">
        <v>0</v>
      </c>
      <c r="RB243" s="861">
        <v>0</v>
      </c>
      <c r="RC243" s="861">
        <v>0</v>
      </c>
      <c r="RD243" s="861">
        <v>0</v>
      </c>
      <c r="RE243" s="861">
        <v>0</v>
      </c>
      <c r="RF243" s="861">
        <v>0</v>
      </c>
      <c r="RG243" s="861">
        <v>0</v>
      </c>
      <c r="RH243" s="861">
        <v>0</v>
      </c>
      <c r="RI243" s="861">
        <v>0</v>
      </c>
      <c r="RJ243" s="861">
        <v>0</v>
      </c>
      <c r="RK243" s="861">
        <v>0</v>
      </c>
      <c r="RL243" s="861">
        <v>0</v>
      </c>
      <c r="RM243" s="861">
        <v>0</v>
      </c>
      <c r="RN243" s="861">
        <v>0</v>
      </c>
      <c r="RO243" s="861">
        <v>0</v>
      </c>
      <c r="RP243" s="861">
        <v>0</v>
      </c>
      <c r="RQ243" s="861">
        <v>0</v>
      </c>
      <c r="RR243" s="861">
        <v>0</v>
      </c>
      <c r="RS243" s="861">
        <v>0</v>
      </c>
      <c r="RT243" s="861">
        <v>0</v>
      </c>
      <c r="RU243" s="861">
        <v>0</v>
      </c>
      <c r="RV243" s="861">
        <v>0</v>
      </c>
      <c r="RW243" s="861">
        <v>0</v>
      </c>
      <c r="RX243" s="861">
        <v>0</v>
      </c>
      <c r="RY243" s="861">
        <v>0</v>
      </c>
      <c r="RZ243" s="861">
        <v>0</v>
      </c>
      <c r="SA243" s="861">
        <v>0</v>
      </c>
      <c r="SB243" s="861">
        <v>0</v>
      </c>
      <c r="SC243" s="861">
        <v>0</v>
      </c>
      <c r="SD243" s="861">
        <v>0</v>
      </c>
      <c r="SE243" s="861">
        <v>0</v>
      </c>
      <c r="SF243" s="861">
        <v>0</v>
      </c>
      <c r="SG243" s="861">
        <v>0</v>
      </c>
      <c r="SH243" s="861">
        <v>0</v>
      </c>
      <c r="SI243" s="861">
        <v>0</v>
      </c>
      <c r="SJ243" s="460">
        <f t="shared" si="68"/>
        <v>0</v>
      </c>
      <c r="SK243" s="441"/>
      <c r="SL243" s="429"/>
      <c r="SM243" s="429"/>
      <c r="SN243" s="429"/>
    </row>
    <row r="244" spans="1:508" hidden="1" outlineLevel="3" x14ac:dyDescent="0.3">
      <c r="A244" s="429"/>
      <c r="B244" s="438"/>
      <c r="C244" s="647">
        <f>INT($C$40)+3</f>
        <v>4</v>
      </c>
      <c r="D244" s="460"/>
      <c r="E244" s="518"/>
      <c r="F244" s="518"/>
      <c r="G244" s="460"/>
      <c r="H244" s="873"/>
      <c r="I244" s="873" t="s">
        <v>702</v>
      </c>
      <c r="J244" s="874">
        <f t="shared" si="67"/>
        <v>117</v>
      </c>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60">
        <f t="shared" si="68"/>
        <v>0</v>
      </c>
      <c r="SK244" s="441"/>
      <c r="SL244" s="429"/>
      <c r="SM244" s="429"/>
      <c r="SN244" s="429"/>
    </row>
    <row r="245" spans="1:508" hidden="1" outlineLevel="3" x14ac:dyDescent="0.3">
      <c r="A245" s="429"/>
      <c r="B245" s="438"/>
      <c r="C245" s="647">
        <f>INT($C$40)+3</f>
        <v>4</v>
      </c>
      <c r="D245" s="460"/>
      <c r="E245" s="518"/>
      <c r="F245" s="518"/>
      <c r="G245" s="460"/>
      <c r="H245" s="875"/>
      <c r="I245" s="875" t="s">
        <v>667</v>
      </c>
      <c r="J245" s="876">
        <f t="shared" si="67"/>
        <v>118</v>
      </c>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60">
        <f t="shared" si="68"/>
        <v>0</v>
      </c>
      <c r="SK245" s="441"/>
      <c r="SL245" s="429"/>
      <c r="SM245" s="429"/>
      <c r="SN245" s="429"/>
    </row>
    <row r="246" spans="1:508" outlineLevel="2" collapsed="1" x14ac:dyDescent="0.3">
      <c r="A246" s="429"/>
      <c r="B246" s="438"/>
      <c r="C246" s="647">
        <f>INT($C$40)+2</f>
        <v>3</v>
      </c>
      <c r="D246" s="460"/>
      <c r="E246" s="518"/>
      <c r="F246" s="518"/>
      <c r="G246" s="460"/>
      <c r="H246" s="871"/>
      <c r="I246" s="871" t="s">
        <v>695</v>
      </c>
      <c r="J246" s="872">
        <f t="shared" si="67"/>
        <v>119</v>
      </c>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60">
        <f t="shared" si="68"/>
        <v>0</v>
      </c>
      <c r="SK246" s="441"/>
      <c r="SL246" s="429"/>
      <c r="SM246" s="429"/>
      <c r="SN246" s="429"/>
    </row>
    <row r="247" spans="1:508" hidden="1" outlineLevel="3" x14ac:dyDescent="0.3">
      <c r="A247" s="429"/>
      <c r="B247" s="438"/>
      <c r="C247" s="647">
        <f t="shared" si="69"/>
        <v>4</v>
      </c>
      <c r="D247" s="460"/>
      <c r="E247" s="518"/>
      <c r="F247" s="518"/>
      <c r="G247" s="460"/>
      <c r="H247" s="873"/>
      <c r="I247" s="873" t="s">
        <v>696</v>
      </c>
      <c r="J247" s="874">
        <f t="shared" si="67"/>
        <v>120</v>
      </c>
      <c r="K247" s="861">
        <v>0</v>
      </c>
      <c r="L247" s="861">
        <v>0</v>
      </c>
      <c r="M247" s="861">
        <v>0</v>
      </c>
      <c r="N247" s="861">
        <v>0</v>
      </c>
      <c r="O247" s="861">
        <v>0</v>
      </c>
      <c r="P247" s="861">
        <v>0</v>
      </c>
      <c r="Q247" s="861">
        <v>0</v>
      </c>
      <c r="R247" s="861">
        <v>0</v>
      </c>
      <c r="S247" s="861">
        <v>0</v>
      </c>
      <c r="T247" s="861">
        <v>0</v>
      </c>
      <c r="U247" s="861">
        <v>0</v>
      </c>
      <c r="V247" s="861">
        <v>0</v>
      </c>
      <c r="W247" s="861">
        <v>0</v>
      </c>
      <c r="X247" s="861">
        <v>0</v>
      </c>
      <c r="Y247" s="861">
        <v>0</v>
      </c>
      <c r="Z247" s="861">
        <v>0</v>
      </c>
      <c r="AA247" s="861">
        <v>0</v>
      </c>
      <c r="AB247" s="861">
        <v>0</v>
      </c>
      <c r="AC247" s="861">
        <v>0</v>
      </c>
      <c r="AD247" s="861">
        <v>0</v>
      </c>
      <c r="AE247" s="861">
        <v>0</v>
      </c>
      <c r="AF247" s="861">
        <v>0</v>
      </c>
      <c r="AG247" s="861">
        <v>0</v>
      </c>
      <c r="AH247" s="861">
        <v>0</v>
      </c>
      <c r="AI247" s="861">
        <v>0</v>
      </c>
      <c r="AJ247" s="861">
        <v>0</v>
      </c>
      <c r="AK247" s="861">
        <v>0</v>
      </c>
      <c r="AL247" s="861">
        <v>0</v>
      </c>
      <c r="AM247" s="861">
        <v>0</v>
      </c>
      <c r="AN247" s="861">
        <v>0</v>
      </c>
      <c r="AO247" s="861">
        <v>0</v>
      </c>
      <c r="AP247" s="861">
        <v>0</v>
      </c>
      <c r="AQ247" s="861">
        <v>0</v>
      </c>
      <c r="AR247" s="861">
        <v>0</v>
      </c>
      <c r="AS247" s="861">
        <v>0</v>
      </c>
      <c r="AT247" s="861">
        <v>0</v>
      </c>
      <c r="AU247" s="861">
        <v>0</v>
      </c>
      <c r="AV247" s="861">
        <v>0</v>
      </c>
      <c r="AW247" s="861">
        <v>0</v>
      </c>
      <c r="AX247" s="861">
        <v>0</v>
      </c>
      <c r="AY247" s="861">
        <v>0</v>
      </c>
      <c r="AZ247" s="861">
        <v>0</v>
      </c>
      <c r="BA247" s="861">
        <v>0</v>
      </c>
      <c r="BB247" s="861">
        <v>0</v>
      </c>
      <c r="BC247" s="861">
        <v>0</v>
      </c>
      <c r="BD247" s="861">
        <v>0</v>
      </c>
      <c r="BE247" s="861">
        <v>0</v>
      </c>
      <c r="BF247" s="861">
        <v>0</v>
      </c>
      <c r="BG247" s="861">
        <v>0</v>
      </c>
      <c r="BH247" s="861">
        <v>0</v>
      </c>
      <c r="BI247" s="861">
        <v>0</v>
      </c>
      <c r="BJ247" s="861">
        <v>0</v>
      </c>
      <c r="BK247" s="861">
        <v>0</v>
      </c>
      <c r="BL247" s="861">
        <v>0</v>
      </c>
      <c r="BM247" s="861">
        <v>0</v>
      </c>
      <c r="BN247" s="861">
        <v>0</v>
      </c>
      <c r="BO247" s="861">
        <v>0</v>
      </c>
      <c r="BP247" s="861">
        <v>0</v>
      </c>
      <c r="BQ247" s="861">
        <v>0</v>
      </c>
      <c r="BR247" s="861">
        <v>0</v>
      </c>
      <c r="BS247" s="861">
        <v>0</v>
      </c>
      <c r="BT247" s="861">
        <v>0</v>
      </c>
      <c r="BU247" s="861">
        <v>0</v>
      </c>
      <c r="BV247" s="861">
        <v>0</v>
      </c>
      <c r="BW247" s="861">
        <v>0</v>
      </c>
      <c r="BX247" s="861">
        <v>0</v>
      </c>
      <c r="BY247" s="861">
        <v>0</v>
      </c>
      <c r="BZ247" s="861">
        <v>0</v>
      </c>
      <c r="CA247" s="861">
        <v>0</v>
      </c>
      <c r="CB247" s="861">
        <v>0</v>
      </c>
      <c r="CC247" s="861">
        <v>0</v>
      </c>
      <c r="CD247" s="861">
        <v>0</v>
      </c>
      <c r="CE247" s="861">
        <v>0</v>
      </c>
      <c r="CF247" s="861">
        <v>0</v>
      </c>
      <c r="CG247" s="861">
        <v>0</v>
      </c>
      <c r="CH247" s="861">
        <v>0</v>
      </c>
      <c r="CI247" s="861">
        <v>0</v>
      </c>
      <c r="CJ247" s="861">
        <v>0</v>
      </c>
      <c r="CK247" s="861">
        <v>0</v>
      </c>
      <c r="CL247" s="861">
        <v>0</v>
      </c>
      <c r="CM247" s="861">
        <v>0</v>
      </c>
      <c r="CN247" s="861">
        <v>0</v>
      </c>
      <c r="CO247" s="861">
        <v>0</v>
      </c>
      <c r="CP247" s="861">
        <v>0</v>
      </c>
      <c r="CQ247" s="861">
        <v>0</v>
      </c>
      <c r="CR247" s="861">
        <v>0</v>
      </c>
      <c r="CS247" s="861">
        <v>0</v>
      </c>
      <c r="CT247" s="861">
        <v>0</v>
      </c>
      <c r="CU247" s="861">
        <v>0</v>
      </c>
      <c r="CV247" s="861">
        <v>0</v>
      </c>
      <c r="CW247" s="861">
        <v>0</v>
      </c>
      <c r="CX247" s="861">
        <v>0</v>
      </c>
      <c r="CY247" s="861">
        <v>0</v>
      </c>
      <c r="CZ247" s="861">
        <v>0</v>
      </c>
      <c r="DA247" s="861">
        <v>0</v>
      </c>
      <c r="DB247" s="861">
        <v>0</v>
      </c>
      <c r="DC247" s="861">
        <v>0</v>
      </c>
      <c r="DD247" s="861">
        <v>0</v>
      </c>
      <c r="DE247" s="861">
        <v>0</v>
      </c>
      <c r="DF247" s="861">
        <v>0</v>
      </c>
      <c r="DG247" s="861">
        <v>0</v>
      </c>
      <c r="DH247" s="861">
        <v>0</v>
      </c>
      <c r="DI247" s="861">
        <v>0</v>
      </c>
      <c r="DJ247" s="861">
        <v>0</v>
      </c>
      <c r="DK247" s="861">
        <v>0</v>
      </c>
      <c r="DL247" s="861">
        <v>0</v>
      </c>
      <c r="DM247" s="861">
        <v>0</v>
      </c>
      <c r="DN247" s="861">
        <v>0</v>
      </c>
      <c r="DO247" s="861">
        <v>0</v>
      </c>
      <c r="DP247" s="861">
        <v>0</v>
      </c>
      <c r="DQ247" s="861">
        <v>0</v>
      </c>
      <c r="DR247" s="861">
        <v>0</v>
      </c>
      <c r="DS247" s="861">
        <v>0</v>
      </c>
      <c r="DT247" s="861">
        <v>0</v>
      </c>
      <c r="DU247" s="861">
        <v>0</v>
      </c>
      <c r="DV247" s="861">
        <v>0</v>
      </c>
      <c r="DW247" s="861">
        <v>0</v>
      </c>
      <c r="DX247" s="861">
        <v>0</v>
      </c>
      <c r="DY247" s="861">
        <v>0</v>
      </c>
      <c r="DZ247" s="861">
        <v>0</v>
      </c>
      <c r="EA247" s="861">
        <v>0</v>
      </c>
      <c r="EB247" s="861">
        <v>0</v>
      </c>
      <c r="EC247" s="861">
        <v>0</v>
      </c>
      <c r="ED247" s="861">
        <v>0</v>
      </c>
      <c r="EE247" s="861">
        <v>0</v>
      </c>
      <c r="EF247" s="861">
        <v>0</v>
      </c>
      <c r="EG247" s="861">
        <v>0</v>
      </c>
      <c r="EH247" s="861">
        <v>0</v>
      </c>
      <c r="EI247" s="861">
        <v>0</v>
      </c>
      <c r="EJ247" s="861">
        <v>0</v>
      </c>
      <c r="EK247" s="861">
        <v>0</v>
      </c>
      <c r="EL247" s="861">
        <v>0</v>
      </c>
      <c r="EM247" s="861">
        <v>0</v>
      </c>
      <c r="EN247" s="861">
        <v>0</v>
      </c>
      <c r="EO247" s="861">
        <v>0</v>
      </c>
      <c r="EP247" s="861">
        <v>0</v>
      </c>
      <c r="EQ247" s="861">
        <v>0</v>
      </c>
      <c r="ER247" s="861">
        <v>0</v>
      </c>
      <c r="ES247" s="861">
        <v>0</v>
      </c>
      <c r="ET247" s="861">
        <v>0</v>
      </c>
      <c r="EU247" s="861">
        <v>0</v>
      </c>
      <c r="EV247" s="861">
        <v>0</v>
      </c>
      <c r="EW247" s="861">
        <v>0</v>
      </c>
      <c r="EX247" s="861">
        <v>0</v>
      </c>
      <c r="EY247" s="861">
        <v>0</v>
      </c>
      <c r="EZ247" s="861">
        <v>0</v>
      </c>
      <c r="FA247" s="861">
        <v>0</v>
      </c>
      <c r="FB247" s="861">
        <v>0</v>
      </c>
      <c r="FC247" s="861">
        <v>0</v>
      </c>
      <c r="FD247" s="861">
        <v>0</v>
      </c>
      <c r="FE247" s="861">
        <v>0</v>
      </c>
      <c r="FF247" s="861">
        <v>0</v>
      </c>
      <c r="FG247" s="861">
        <v>0</v>
      </c>
      <c r="FH247" s="861">
        <v>0</v>
      </c>
      <c r="FI247" s="861">
        <v>0</v>
      </c>
      <c r="FJ247" s="861">
        <v>0</v>
      </c>
      <c r="FK247" s="861">
        <v>0</v>
      </c>
      <c r="FL247" s="861">
        <v>0</v>
      </c>
      <c r="FM247" s="861">
        <v>0</v>
      </c>
      <c r="FN247" s="861">
        <v>0</v>
      </c>
      <c r="FO247" s="861">
        <v>0</v>
      </c>
      <c r="FP247" s="861">
        <v>0</v>
      </c>
      <c r="FQ247" s="861">
        <v>0</v>
      </c>
      <c r="FR247" s="861">
        <v>0</v>
      </c>
      <c r="FS247" s="861">
        <v>0</v>
      </c>
      <c r="FT247" s="861">
        <v>0</v>
      </c>
      <c r="FU247" s="861">
        <v>0</v>
      </c>
      <c r="FV247" s="861">
        <v>0</v>
      </c>
      <c r="FW247" s="861">
        <v>0</v>
      </c>
      <c r="FX247" s="861">
        <v>0</v>
      </c>
      <c r="FY247" s="861">
        <v>0</v>
      </c>
      <c r="FZ247" s="861">
        <v>0</v>
      </c>
      <c r="GA247" s="861">
        <v>0</v>
      </c>
      <c r="GB247" s="861">
        <v>0</v>
      </c>
      <c r="GC247" s="861">
        <v>0</v>
      </c>
      <c r="GD247" s="861">
        <v>0</v>
      </c>
      <c r="GE247" s="861">
        <v>0</v>
      </c>
      <c r="GF247" s="861">
        <v>0</v>
      </c>
      <c r="GG247" s="861">
        <v>0</v>
      </c>
      <c r="GH247" s="861">
        <v>0</v>
      </c>
      <c r="GI247" s="861">
        <v>0</v>
      </c>
      <c r="GJ247" s="861">
        <v>0</v>
      </c>
      <c r="GK247" s="861">
        <v>0</v>
      </c>
      <c r="GL247" s="861">
        <v>0</v>
      </c>
      <c r="GM247" s="861">
        <v>0</v>
      </c>
      <c r="GN247" s="861">
        <v>0</v>
      </c>
      <c r="GO247" s="861">
        <v>0</v>
      </c>
      <c r="GP247" s="861">
        <v>0</v>
      </c>
      <c r="GQ247" s="861">
        <v>0</v>
      </c>
      <c r="GR247" s="861">
        <v>0</v>
      </c>
      <c r="GS247" s="861">
        <v>0</v>
      </c>
      <c r="GT247" s="861">
        <v>0</v>
      </c>
      <c r="GU247" s="861">
        <v>0</v>
      </c>
      <c r="GV247" s="861">
        <v>0</v>
      </c>
      <c r="GW247" s="861">
        <v>0</v>
      </c>
      <c r="GX247" s="861">
        <v>0</v>
      </c>
      <c r="GY247" s="861">
        <v>0</v>
      </c>
      <c r="GZ247" s="861">
        <v>0</v>
      </c>
      <c r="HA247" s="861">
        <v>0</v>
      </c>
      <c r="HB247" s="861">
        <v>0</v>
      </c>
      <c r="HC247" s="861">
        <v>0</v>
      </c>
      <c r="HD247" s="861">
        <v>0</v>
      </c>
      <c r="HE247" s="861">
        <v>0</v>
      </c>
      <c r="HF247" s="861">
        <v>0</v>
      </c>
      <c r="HG247" s="861">
        <v>0</v>
      </c>
      <c r="HH247" s="861">
        <v>0</v>
      </c>
      <c r="HI247" s="861">
        <v>0</v>
      </c>
      <c r="HJ247" s="861">
        <v>0</v>
      </c>
      <c r="HK247" s="861">
        <v>0</v>
      </c>
      <c r="HL247" s="861">
        <v>0</v>
      </c>
      <c r="HM247" s="861">
        <v>0</v>
      </c>
      <c r="HN247" s="861">
        <v>0</v>
      </c>
      <c r="HO247" s="861">
        <v>0</v>
      </c>
      <c r="HP247" s="861">
        <v>0</v>
      </c>
      <c r="HQ247" s="861">
        <v>0</v>
      </c>
      <c r="HR247" s="861">
        <v>0</v>
      </c>
      <c r="HS247" s="861">
        <v>0</v>
      </c>
      <c r="HT247" s="861">
        <v>0</v>
      </c>
      <c r="HU247" s="861">
        <v>0</v>
      </c>
      <c r="HV247" s="861">
        <v>0</v>
      </c>
      <c r="HW247" s="861">
        <v>0</v>
      </c>
      <c r="HX247" s="861">
        <v>0</v>
      </c>
      <c r="HY247" s="861">
        <v>0</v>
      </c>
      <c r="HZ247" s="861">
        <v>0</v>
      </c>
      <c r="IA247" s="861">
        <v>0</v>
      </c>
      <c r="IB247" s="861">
        <v>0</v>
      </c>
      <c r="IC247" s="861">
        <v>0</v>
      </c>
      <c r="ID247" s="861">
        <v>0</v>
      </c>
      <c r="IE247" s="861">
        <v>0</v>
      </c>
      <c r="IF247" s="861">
        <v>0</v>
      </c>
      <c r="IG247" s="861">
        <v>0</v>
      </c>
      <c r="IH247" s="861">
        <v>0</v>
      </c>
      <c r="II247" s="861">
        <v>0</v>
      </c>
      <c r="IJ247" s="861">
        <v>0</v>
      </c>
      <c r="IK247" s="861">
        <v>0</v>
      </c>
      <c r="IL247" s="861">
        <v>0</v>
      </c>
      <c r="IM247" s="861">
        <v>0</v>
      </c>
      <c r="IN247" s="861">
        <v>0</v>
      </c>
      <c r="IO247" s="861">
        <v>0</v>
      </c>
      <c r="IP247" s="861">
        <v>0</v>
      </c>
      <c r="IQ247" s="861">
        <v>0</v>
      </c>
      <c r="IR247" s="861">
        <v>0</v>
      </c>
      <c r="IS247" s="861">
        <v>0</v>
      </c>
      <c r="IT247" s="861">
        <v>0</v>
      </c>
      <c r="IU247" s="861">
        <v>0</v>
      </c>
      <c r="IV247" s="861">
        <v>0</v>
      </c>
      <c r="IW247" s="861">
        <v>0</v>
      </c>
      <c r="IX247" s="861">
        <v>0</v>
      </c>
      <c r="IY247" s="861">
        <v>0</v>
      </c>
      <c r="IZ247" s="861">
        <v>0</v>
      </c>
      <c r="JA247" s="861">
        <v>0</v>
      </c>
      <c r="JB247" s="861">
        <v>0</v>
      </c>
      <c r="JC247" s="861">
        <v>0</v>
      </c>
      <c r="JD247" s="861">
        <v>0</v>
      </c>
      <c r="JE247" s="861">
        <v>0</v>
      </c>
      <c r="JF247" s="861">
        <v>0</v>
      </c>
      <c r="JG247" s="861">
        <v>0</v>
      </c>
      <c r="JH247" s="861">
        <v>0</v>
      </c>
      <c r="JI247" s="861">
        <v>0</v>
      </c>
      <c r="JJ247" s="861">
        <v>0</v>
      </c>
      <c r="JK247" s="861">
        <v>0</v>
      </c>
      <c r="JL247" s="861">
        <v>0</v>
      </c>
      <c r="JM247" s="861">
        <v>0</v>
      </c>
      <c r="JN247" s="861">
        <v>0</v>
      </c>
      <c r="JO247" s="861">
        <v>0</v>
      </c>
      <c r="JP247" s="861">
        <v>0</v>
      </c>
      <c r="JQ247" s="861">
        <v>0</v>
      </c>
      <c r="JR247" s="861">
        <v>0</v>
      </c>
      <c r="JS247" s="861">
        <v>0</v>
      </c>
      <c r="JT247" s="861">
        <v>0</v>
      </c>
      <c r="JU247" s="861">
        <v>0</v>
      </c>
      <c r="JV247" s="861">
        <v>0</v>
      </c>
      <c r="JW247" s="861">
        <v>0</v>
      </c>
      <c r="JX247" s="861">
        <v>0</v>
      </c>
      <c r="JY247" s="861">
        <v>0</v>
      </c>
      <c r="JZ247" s="861">
        <v>0</v>
      </c>
      <c r="KA247" s="861">
        <v>0</v>
      </c>
      <c r="KB247" s="861">
        <v>0</v>
      </c>
      <c r="KC247" s="861">
        <v>0</v>
      </c>
      <c r="KD247" s="861">
        <v>0</v>
      </c>
      <c r="KE247" s="861">
        <v>0</v>
      </c>
      <c r="KF247" s="861">
        <v>0</v>
      </c>
      <c r="KG247" s="861">
        <v>0</v>
      </c>
      <c r="KH247" s="861">
        <v>0</v>
      </c>
      <c r="KI247" s="861">
        <v>0</v>
      </c>
      <c r="KJ247" s="861">
        <v>0</v>
      </c>
      <c r="KK247" s="861">
        <v>0</v>
      </c>
      <c r="KL247" s="861">
        <v>0</v>
      </c>
      <c r="KM247" s="861">
        <v>0</v>
      </c>
      <c r="KN247" s="861">
        <v>0</v>
      </c>
      <c r="KO247" s="861">
        <v>0</v>
      </c>
      <c r="KP247" s="861">
        <v>0</v>
      </c>
      <c r="KQ247" s="861">
        <v>0</v>
      </c>
      <c r="KR247" s="861">
        <v>0</v>
      </c>
      <c r="KS247" s="861">
        <v>0</v>
      </c>
      <c r="KT247" s="861">
        <v>0</v>
      </c>
      <c r="KU247" s="861">
        <v>0</v>
      </c>
      <c r="KV247" s="861">
        <v>0</v>
      </c>
      <c r="KW247" s="861">
        <v>0</v>
      </c>
      <c r="KX247" s="861">
        <v>0</v>
      </c>
      <c r="KY247" s="861">
        <v>0</v>
      </c>
      <c r="KZ247" s="861">
        <v>0</v>
      </c>
      <c r="LA247" s="861">
        <v>0</v>
      </c>
      <c r="LB247" s="861">
        <v>0</v>
      </c>
      <c r="LC247" s="861">
        <v>0</v>
      </c>
      <c r="LD247" s="861">
        <v>0</v>
      </c>
      <c r="LE247" s="861">
        <v>0</v>
      </c>
      <c r="LF247" s="861">
        <v>0</v>
      </c>
      <c r="LG247" s="861">
        <v>0</v>
      </c>
      <c r="LH247" s="861">
        <v>0</v>
      </c>
      <c r="LI247" s="861">
        <v>0</v>
      </c>
      <c r="LJ247" s="861">
        <v>0</v>
      </c>
      <c r="LK247" s="861">
        <v>0</v>
      </c>
      <c r="LL247" s="861">
        <v>0</v>
      </c>
      <c r="LM247" s="861">
        <v>0</v>
      </c>
      <c r="LN247" s="861">
        <v>0</v>
      </c>
      <c r="LO247" s="861">
        <v>0</v>
      </c>
      <c r="LP247" s="861">
        <v>0</v>
      </c>
      <c r="LQ247" s="861">
        <v>0</v>
      </c>
      <c r="LR247" s="861">
        <v>0</v>
      </c>
      <c r="LS247" s="861">
        <v>0</v>
      </c>
      <c r="LT247" s="861">
        <v>0</v>
      </c>
      <c r="LU247" s="861">
        <v>0</v>
      </c>
      <c r="LV247" s="861">
        <v>0</v>
      </c>
      <c r="LW247" s="861">
        <v>0</v>
      </c>
      <c r="LX247" s="861">
        <v>0</v>
      </c>
      <c r="LY247" s="861">
        <v>0</v>
      </c>
      <c r="LZ247" s="861">
        <v>0</v>
      </c>
      <c r="MA247" s="861">
        <v>0</v>
      </c>
      <c r="MB247" s="861">
        <v>0</v>
      </c>
      <c r="MC247" s="861">
        <v>0</v>
      </c>
      <c r="MD247" s="861">
        <v>0</v>
      </c>
      <c r="ME247" s="861">
        <v>0</v>
      </c>
      <c r="MF247" s="861">
        <v>0</v>
      </c>
      <c r="MG247" s="861">
        <v>0</v>
      </c>
      <c r="MH247" s="861">
        <v>0</v>
      </c>
      <c r="MI247" s="861">
        <v>0</v>
      </c>
      <c r="MJ247" s="861">
        <v>0</v>
      </c>
      <c r="MK247" s="861">
        <v>0</v>
      </c>
      <c r="ML247" s="861">
        <v>0</v>
      </c>
      <c r="MM247" s="861">
        <v>0</v>
      </c>
      <c r="MN247" s="861">
        <v>0</v>
      </c>
      <c r="MO247" s="861">
        <v>0</v>
      </c>
      <c r="MP247" s="861">
        <v>0</v>
      </c>
      <c r="MQ247" s="861">
        <v>0</v>
      </c>
      <c r="MR247" s="861">
        <v>0</v>
      </c>
      <c r="MS247" s="861">
        <v>0</v>
      </c>
      <c r="MT247" s="861">
        <v>0</v>
      </c>
      <c r="MU247" s="861">
        <v>0</v>
      </c>
      <c r="MV247" s="861">
        <v>0</v>
      </c>
      <c r="MW247" s="861">
        <v>0</v>
      </c>
      <c r="MX247" s="861">
        <v>0</v>
      </c>
      <c r="MY247" s="861">
        <v>0</v>
      </c>
      <c r="MZ247" s="861">
        <v>0</v>
      </c>
      <c r="NA247" s="861">
        <v>0</v>
      </c>
      <c r="NB247" s="861">
        <v>0</v>
      </c>
      <c r="NC247" s="861">
        <v>0</v>
      </c>
      <c r="ND247" s="861">
        <v>0</v>
      </c>
      <c r="NE247" s="861">
        <v>0</v>
      </c>
      <c r="NF247" s="861">
        <v>0</v>
      </c>
      <c r="NG247" s="861">
        <v>0</v>
      </c>
      <c r="NH247" s="861">
        <v>0</v>
      </c>
      <c r="NI247" s="861">
        <v>0</v>
      </c>
      <c r="NJ247" s="861">
        <v>0</v>
      </c>
      <c r="NK247" s="861">
        <v>0</v>
      </c>
      <c r="NL247" s="861">
        <v>0</v>
      </c>
      <c r="NM247" s="861">
        <v>0</v>
      </c>
      <c r="NN247" s="861">
        <v>0</v>
      </c>
      <c r="NO247" s="861">
        <v>0</v>
      </c>
      <c r="NP247" s="861">
        <v>0</v>
      </c>
      <c r="NQ247" s="861">
        <v>0</v>
      </c>
      <c r="NR247" s="861">
        <v>0</v>
      </c>
      <c r="NS247" s="861">
        <v>0</v>
      </c>
      <c r="NT247" s="861">
        <v>0</v>
      </c>
      <c r="NU247" s="861">
        <v>0</v>
      </c>
      <c r="NV247" s="861">
        <v>0</v>
      </c>
      <c r="NW247" s="861">
        <v>0</v>
      </c>
      <c r="NX247" s="861">
        <v>0</v>
      </c>
      <c r="NY247" s="861">
        <v>0</v>
      </c>
      <c r="NZ247" s="861">
        <v>0</v>
      </c>
      <c r="OA247" s="861">
        <v>0</v>
      </c>
      <c r="OB247" s="861">
        <v>0</v>
      </c>
      <c r="OC247" s="861">
        <v>0</v>
      </c>
      <c r="OD247" s="861">
        <v>0</v>
      </c>
      <c r="OE247" s="861">
        <v>0</v>
      </c>
      <c r="OF247" s="861">
        <v>0</v>
      </c>
      <c r="OG247" s="861">
        <v>0</v>
      </c>
      <c r="OH247" s="861">
        <v>0</v>
      </c>
      <c r="OI247" s="861">
        <v>0</v>
      </c>
      <c r="OJ247" s="861">
        <v>0</v>
      </c>
      <c r="OK247" s="861">
        <v>0</v>
      </c>
      <c r="OL247" s="861">
        <v>0</v>
      </c>
      <c r="OM247" s="861">
        <v>0</v>
      </c>
      <c r="ON247" s="861">
        <v>0</v>
      </c>
      <c r="OO247" s="861">
        <v>0</v>
      </c>
      <c r="OP247" s="861">
        <v>0</v>
      </c>
      <c r="OQ247" s="861">
        <v>0</v>
      </c>
      <c r="OR247" s="861">
        <v>0</v>
      </c>
      <c r="OS247" s="861">
        <v>0</v>
      </c>
      <c r="OT247" s="861">
        <v>0</v>
      </c>
      <c r="OU247" s="861">
        <v>0</v>
      </c>
      <c r="OV247" s="861">
        <v>0</v>
      </c>
      <c r="OW247" s="861">
        <v>0</v>
      </c>
      <c r="OX247" s="861">
        <v>0</v>
      </c>
      <c r="OY247" s="861">
        <v>0</v>
      </c>
      <c r="OZ247" s="861">
        <v>0</v>
      </c>
      <c r="PA247" s="861">
        <v>0</v>
      </c>
      <c r="PB247" s="861">
        <v>0</v>
      </c>
      <c r="PC247" s="861">
        <v>0</v>
      </c>
      <c r="PD247" s="861">
        <v>0</v>
      </c>
      <c r="PE247" s="861">
        <v>0</v>
      </c>
      <c r="PF247" s="861">
        <v>0</v>
      </c>
      <c r="PG247" s="861">
        <v>0</v>
      </c>
      <c r="PH247" s="861">
        <v>0</v>
      </c>
      <c r="PI247" s="861">
        <v>0</v>
      </c>
      <c r="PJ247" s="861">
        <v>0</v>
      </c>
      <c r="PK247" s="861">
        <v>0</v>
      </c>
      <c r="PL247" s="861">
        <v>0</v>
      </c>
      <c r="PM247" s="861">
        <v>0</v>
      </c>
      <c r="PN247" s="861">
        <v>0</v>
      </c>
      <c r="PO247" s="861">
        <v>0</v>
      </c>
      <c r="PP247" s="861">
        <v>0</v>
      </c>
      <c r="PQ247" s="861">
        <v>0</v>
      </c>
      <c r="PR247" s="861">
        <v>0</v>
      </c>
      <c r="PS247" s="861">
        <v>0</v>
      </c>
      <c r="PT247" s="861">
        <v>0</v>
      </c>
      <c r="PU247" s="861">
        <v>0</v>
      </c>
      <c r="PV247" s="861">
        <v>0</v>
      </c>
      <c r="PW247" s="861">
        <v>0</v>
      </c>
      <c r="PX247" s="861">
        <v>0</v>
      </c>
      <c r="PY247" s="861">
        <v>0</v>
      </c>
      <c r="PZ247" s="861">
        <v>0</v>
      </c>
      <c r="QA247" s="861">
        <v>0</v>
      </c>
      <c r="QB247" s="861">
        <v>0</v>
      </c>
      <c r="QC247" s="861">
        <v>0</v>
      </c>
      <c r="QD247" s="861">
        <v>0</v>
      </c>
      <c r="QE247" s="861">
        <v>0</v>
      </c>
      <c r="QF247" s="861">
        <v>0</v>
      </c>
      <c r="QG247" s="861">
        <v>0</v>
      </c>
      <c r="QH247" s="861">
        <v>0</v>
      </c>
      <c r="QI247" s="861">
        <v>0</v>
      </c>
      <c r="QJ247" s="861">
        <v>0</v>
      </c>
      <c r="QK247" s="861">
        <v>0</v>
      </c>
      <c r="QL247" s="861">
        <v>0</v>
      </c>
      <c r="QM247" s="861">
        <v>0</v>
      </c>
      <c r="QN247" s="861">
        <v>0</v>
      </c>
      <c r="QO247" s="861">
        <v>0</v>
      </c>
      <c r="QP247" s="861">
        <v>0</v>
      </c>
      <c r="QQ247" s="861">
        <v>0</v>
      </c>
      <c r="QR247" s="861">
        <v>0</v>
      </c>
      <c r="QS247" s="861">
        <v>0</v>
      </c>
      <c r="QT247" s="861">
        <v>0</v>
      </c>
      <c r="QU247" s="861">
        <v>0</v>
      </c>
      <c r="QV247" s="861">
        <v>0</v>
      </c>
      <c r="QW247" s="861">
        <v>0</v>
      </c>
      <c r="QX247" s="861">
        <v>0</v>
      </c>
      <c r="QY247" s="861">
        <v>0</v>
      </c>
      <c r="QZ247" s="861">
        <v>0</v>
      </c>
      <c r="RA247" s="861">
        <v>0</v>
      </c>
      <c r="RB247" s="861">
        <v>0</v>
      </c>
      <c r="RC247" s="861">
        <v>0</v>
      </c>
      <c r="RD247" s="861">
        <v>0</v>
      </c>
      <c r="RE247" s="861">
        <v>0</v>
      </c>
      <c r="RF247" s="861">
        <v>0</v>
      </c>
      <c r="RG247" s="861">
        <v>0</v>
      </c>
      <c r="RH247" s="861">
        <v>0</v>
      </c>
      <c r="RI247" s="861">
        <v>0</v>
      </c>
      <c r="RJ247" s="861">
        <v>0</v>
      </c>
      <c r="RK247" s="861">
        <v>0</v>
      </c>
      <c r="RL247" s="861">
        <v>0</v>
      </c>
      <c r="RM247" s="861">
        <v>0</v>
      </c>
      <c r="RN247" s="861">
        <v>0</v>
      </c>
      <c r="RO247" s="861">
        <v>0</v>
      </c>
      <c r="RP247" s="861">
        <v>0</v>
      </c>
      <c r="RQ247" s="861">
        <v>0</v>
      </c>
      <c r="RR247" s="861">
        <v>0</v>
      </c>
      <c r="RS247" s="861">
        <v>0</v>
      </c>
      <c r="RT247" s="861">
        <v>0</v>
      </c>
      <c r="RU247" s="861">
        <v>0</v>
      </c>
      <c r="RV247" s="861">
        <v>0</v>
      </c>
      <c r="RW247" s="861">
        <v>0</v>
      </c>
      <c r="RX247" s="861">
        <v>0</v>
      </c>
      <c r="RY247" s="861">
        <v>0</v>
      </c>
      <c r="RZ247" s="861">
        <v>0</v>
      </c>
      <c r="SA247" s="861">
        <v>0</v>
      </c>
      <c r="SB247" s="861">
        <v>0</v>
      </c>
      <c r="SC247" s="861">
        <v>0</v>
      </c>
      <c r="SD247" s="861">
        <v>0</v>
      </c>
      <c r="SE247" s="861">
        <v>0</v>
      </c>
      <c r="SF247" s="861">
        <v>0</v>
      </c>
      <c r="SG247" s="861">
        <v>0</v>
      </c>
      <c r="SH247" s="861">
        <v>0</v>
      </c>
      <c r="SI247" s="861">
        <v>0</v>
      </c>
      <c r="SJ247" s="460">
        <f t="shared" si="68"/>
        <v>0</v>
      </c>
      <c r="SK247" s="441"/>
      <c r="SL247" s="429"/>
      <c r="SM247" s="429"/>
      <c r="SN247" s="429"/>
    </row>
    <row r="248" spans="1:508" hidden="1" outlineLevel="3" x14ac:dyDescent="0.3">
      <c r="A248" s="429"/>
      <c r="B248" s="438"/>
      <c r="C248" s="647">
        <f t="shared" si="69"/>
        <v>4</v>
      </c>
      <c r="D248" s="460"/>
      <c r="E248" s="518"/>
      <c r="F248" s="518"/>
      <c r="G248" s="460"/>
      <c r="H248" s="873"/>
      <c r="I248" s="873" t="s">
        <v>697</v>
      </c>
      <c r="J248" s="874">
        <f t="shared" si="67"/>
        <v>121</v>
      </c>
      <c r="K248" s="861">
        <v>0</v>
      </c>
      <c r="L248" s="861">
        <v>0</v>
      </c>
      <c r="M248" s="861">
        <v>0</v>
      </c>
      <c r="N248" s="861">
        <v>0</v>
      </c>
      <c r="O248" s="861">
        <v>0</v>
      </c>
      <c r="P248" s="861">
        <v>0</v>
      </c>
      <c r="Q248" s="861">
        <v>0</v>
      </c>
      <c r="R248" s="861">
        <v>0</v>
      </c>
      <c r="S248" s="861">
        <v>0</v>
      </c>
      <c r="T248" s="861">
        <v>0</v>
      </c>
      <c r="U248" s="861">
        <v>0</v>
      </c>
      <c r="V248" s="861">
        <v>0</v>
      </c>
      <c r="W248" s="861">
        <v>0</v>
      </c>
      <c r="X248" s="861">
        <v>0</v>
      </c>
      <c r="Y248" s="861">
        <v>0</v>
      </c>
      <c r="Z248" s="861">
        <v>0</v>
      </c>
      <c r="AA248" s="861">
        <v>0</v>
      </c>
      <c r="AB248" s="861">
        <v>0</v>
      </c>
      <c r="AC248" s="861">
        <v>0</v>
      </c>
      <c r="AD248" s="861">
        <v>0</v>
      </c>
      <c r="AE248" s="861">
        <v>0</v>
      </c>
      <c r="AF248" s="861">
        <v>0</v>
      </c>
      <c r="AG248" s="861">
        <v>0</v>
      </c>
      <c r="AH248" s="861">
        <v>0</v>
      </c>
      <c r="AI248" s="861">
        <v>0</v>
      </c>
      <c r="AJ248" s="861">
        <v>0</v>
      </c>
      <c r="AK248" s="861">
        <v>0</v>
      </c>
      <c r="AL248" s="861">
        <v>0</v>
      </c>
      <c r="AM248" s="861">
        <v>0</v>
      </c>
      <c r="AN248" s="861">
        <v>0</v>
      </c>
      <c r="AO248" s="861">
        <v>0</v>
      </c>
      <c r="AP248" s="861">
        <v>0</v>
      </c>
      <c r="AQ248" s="861">
        <v>0</v>
      </c>
      <c r="AR248" s="861">
        <v>0</v>
      </c>
      <c r="AS248" s="861">
        <v>0</v>
      </c>
      <c r="AT248" s="861">
        <v>0</v>
      </c>
      <c r="AU248" s="861">
        <v>0</v>
      </c>
      <c r="AV248" s="861">
        <v>0</v>
      </c>
      <c r="AW248" s="861">
        <v>0</v>
      </c>
      <c r="AX248" s="861">
        <v>0</v>
      </c>
      <c r="AY248" s="861">
        <v>0</v>
      </c>
      <c r="AZ248" s="861">
        <v>0</v>
      </c>
      <c r="BA248" s="861">
        <v>0</v>
      </c>
      <c r="BB248" s="861">
        <v>0</v>
      </c>
      <c r="BC248" s="861">
        <v>0</v>
      </c>
      <c r="BD248" s="861">
        <v>0</v>
      </c>
      <c r="BE248" s="861">
        <v>0</v>
      </c>
      <c r="BF248" s="861">
        <v>0</v>
      </c>
      <c r="BG248" s="861">
        <v>0</v>
      </c>
      <c r="BH248" s="861">
        <v>0</v>
      </c>
      <c r="BI248" s="861">
        <v>0</v>
      </c>
      <c r="BJ248" s="861">
        <v>0</v>
      </c>
      <c r="BK248" s="861">
        <v>0</v>
      </c>
      <c r="BL248" s="861">
        <v>0</v>
      </c>
      <c r="BM248" s="861">
        <v>0</v>
      </c>
      <c r="BN248" s="861">
        <v>0</v>
      </c>
      <c r="BO248" s="861">
        <v>0</v>
      </c>
      <c r="BP248" s="861">
        <v>0</v>
      </c>
      <c r="BQ248" s="861">
        <v>0</v>
      </c>
      <c r="BR248" s="861">
        <v>0</v>
      </c>
      <c r="BS248" s="861">
        <v>0</v>
      </c>
      <c r="BT248" s="861">
        <v>0</v>
      </c>
      <c r="BU248" s="861">
        <v>0</v>
      </c>
      <c r="BV248" s="861">
        <v>0</v>
      </c>
      <c r="BW248" s="861">
        <v>0</v>
      </c>
      <c r="BX248" s="861">
        <v>0</v>
      </c>
      <c r="BY248" s="861">
        <v>0</v>
      </c>
      <c r="BZ248" s="861">
        <v>0</v>
      </c>
      <c r="CA248" s="861">
        <v>0</v>
      </c>
      <c r="CB248" s="861">
        <v>0</v>
      </c>
      <c r="CC248" s="861">
        <v>0</v>
      </c>
      <c r="CD248" s="861">
        <v>0</v>
      </c>
      <c r="CE248" s="861">
        <v>0</v>
      </c>
      <c r="CF248" s="861">
        <v>0</v>
      </c>
      <c r="CG248" s="861">
        <v>0</v>
      </c>
      <c r="CH248" s="861">
        <v>0</v>
      </c>
      <c r="CI248" s="861">
        <v>0</v>
      </c>
      <c r="CJ248" s="861">
        <v>0</v>
      </c>
      <c r="CK248" s="861">
        <v>0</v>
      </c>
      <c r="CL248" s="861">
        <v>0</v>
      </c>
      <c r="CM248" s="861">
        <v>0</v>
      </c>
      <c r="CN248" s="861">
        <v>0</v>
      </c>
      <c r="CO248" s="861">
        <v>0</v>
      </c>
      <c r="CP248" s="861">
        <v>0</v>
      </c>
      <c r="CQ248" s="861">
        <v>0</v>
      </c>
      <c r="CR248" s="861">
        <v>0</v>
      </c>
      <c r="CS248" s="861">
        <v>0</v>
      </c>
      <c r="CT248" s="861">
        <v>0</v>
      </c>
      <c r="CU248" s="861">
        <v>0</v>
      </c>
      <c r="CV248" s="861">
        <v>0</v>
      </c>
      <c r="CW248" s="861">
        <v>0</v>
      </c>
      <c r="CX248" s="861">
        <v>0</v>
      </c>
      <c r="CY248" s="861">
        <v>0</v>
      </c>
      <c r="CZ248" s="861">
        <v>0</v>
      </c>
      <c r="DA248" s="861">
        <v>0</v>
      </c>
      <c r="DB248" s="861">
        <v>0</v>
      </c>
      <c r="DC248" s="861">
        <v>0</v>
      </c>
      <c r="DD248" s="861">
        <v>0</v>
      </c>
      <c r="DE248" s="861">
        <v>0</v>
      </c>
      <c r="DF248" s="861">
        <v>0</v>
      </c>
      <c r="DG248" s="861">
        <v>0</v>
      </c>
      <c r="DH248" s="861">
        <v>0</v>
      </c>
      <c r="DI248" s="861">
        <v>0</v>
      </c>
      <c r="DJ248" s="861">
        <v>0</v>
      </c>
      <c r="DK248" s="861">
        <v>0</v>
      </c>
      <c r="DL248" s="861">
        <v>0</v>
      </c>
      <c r="DM248" s="861">
        <v>0</v>
      </c>
      <c r="DN248" s="861">
        <v>0</v>
      </c>
      <c r="DO248" s="861">
        <v>0</v>
      </c>
      <c r="DP248" s="861">
        <v>0</v>
      </c>
      <c r="DQ248" s="861">
        <v>0</v>
      </c>
      <c r="DR248" s="861">
        <v>0</v>
      </c>
      <c r="DS248" s="861">
        <v>0</v>
      </c>
      <c r="DT248" s="861">
        <v>0</v>
      </c>
      <c r="DU248" s="861">
        <v>0</v>
      </c>
      <c r="DV248" s="861">
        <v>0</v>
      </c>
      <c r="DW248" s="861">
        <v>0</v>
      </c>
      <c r="DX248" s="861">
        <v>0</v>
      </c>
      <c r="DY248" s="861">
        <v>0</v>
      </c>
      <c r="DZ248" s="861">
        <v>0</v>
      </c>
      <c r="EA248" s="861">
        <v>0</v>
      </c>
      <c r="EB248" s="861">
        <v>0</v>
      </c>
      <c r="EC248" s="861">
        <v>0</v>
      </c>
      <c r="ED248" s="861">
        <v>0</v>
      </c>
      <c r="EE248" s="861">
        <v>0</v>
      </c>
      <c r="EF248" s="861">
        <v>0</v>
      </c>
      <c r="EG248" s="861">
        <v>0</v>
      </c>
      <c r="EH248" s="861">
        <v>0</v>
      </c>
      <c r="EI248" s="861">
        <v>0</v>
      </c>
      <c r="EJ248" s="861">
        <v>0</v>
      </c>
      <c r="EK248" s="861">
        <v>0</v>
      </c>
      <c r="EL248" s="861">
        <v>0</v>
      </c>
      <c r="EM248" s="861">
        <v>0</v>
      </c>
      <c r="EN248" s="861">
        <v>0</v>
      </c>
      <c r="EO248" s="861">
        <v>0</v>
      </c>
      <c r="EP248" s="861">
        <v>0</v>
      </c>
      <c r="EQ248" s="861">
        <v>0</v>
      </c>
      <c r="ER248" s="861">
        <v>0</v>
      </c>
      <c r="ES248" s="861">
        <v>0</v>
      </c>
      <c r="ET248" s="861">
        <v>0</v>
      </c>
      <c r="EU248" s="861">
        <v>0</v>
      </c>
      <c r="EV248" s="861">
        <v>0</v>
      </c>
      <c r="EW248" s="861">
        <v>0</v>
      </c>
      <c r="EX248" s="861">
        <v>0</v>
      </c>
      <c r="EY248" s="861">
        <v>0</v>
      </c>
      <c r="EZ248" s="861">
        <v>0</v>
      </c>
      <c r="FA248" s="861">
        <v>0</v>
      </c>
      <c r="FB248" s="861">
        <v>0</v>
      </c>
      <c r="FC248" s="861">
        <v>0</v>
      </c>
      <c r="FD248" s="861">
        <v>0</v>
      </c>
      <c r="FE248" s="861">
        <v>0</v>
      </c>
      <c r="FF248" s="861">
        <v>0</v>
      </c>
      <c r="FG248" s="861">
        <v>0</v>
      </c>
      <c r="FH248" s="861">
        <v>0</v>
      </c>
      <c r="FI248" s="861">
        <v>0</v>
      </c>
      <c r="FJ248" s="861">
        <v>0</v>
      </c>
      <c r="FK248" s="861">
        <v>0</v>
      </c>
      <c r="FL248" s="861">
        <v>0</v>
      </c>
      <c r="FM248" s="861">
        <v>0</v>
      </c>
      <c r="FN248" s="861">
        <v>0</v>
      </c>
      <c r="FO248" s="861">
        <v>0</v>
      </c>
      <c r="FP248" s="861">
        <v>0</v>
      </c>
      <c r="FQ248" s="861">
        <v>0</v>
      </c>
      <c r="FR248" s="861">
        <v>0</v>
      </c>
      <c r="FS248" s="861">
        <v>0</v>
      </c>
      <c r="FT248" s="861">
        <v>0</v>
      </c>
      <c r="FU248" s="861">
        <v>0</v>
      </c>
      <c r="FV248" s="861">
        <v>0</v>
      </c>
      <c r="FW248" s="861">
        <v>0</v>
      </c>
      <c r="FX248" s="861">
        <v>0</v>
      </c>
      <c r="FY248" s="861">
        <v>0</v>
      </c>
      <c r="FZ248" s="861">
        <v>0</v>
      </c>
      <c r="GA248" s="861">
        <v>0</v>
      </c>
      <c r="GB248" s="861">
        <v>0</v>
      </c>
      <c r="GC248" s="861">
        <v>0</v>
      </c>
      <c r="GD248" s="861">
        <v>0</v>
      </c>
      <c r="GE248" s="861">
        <v>0</v>
      </c>
      <c r="GF248" s="861">
        <v>0</v>
      </c>
      <c r="GG248" s="861">
        <v>0</v>
      </c>
      <c r="GH248" s="861">
        <v>0</v>
      </c>
      <c r="GI248" s="861">
        <v>0</v>
      </c>
      <c r="GJ248" s="861">
        <v>0</v>
      </c>
      <c r="GK248" s="861">
        <v>0</v>
      </c>
      <c r="GL248" s="861">
        <v>0</v>
      </c>
      <c r="GM248" s="861">
        <v>0</v>
      </c>
      <c r="GN248" s="861">
        <v>0</v>
      </c>
      <c r="GO248" s="861">
        <v>0</v>
      </c>
      <c r="GP248" s="861">
        <v>0</v>
      </c>
      <c r="GQ248" s="861">
        <v>0</v>
      </c>
      <c r="GR248" s="861">
        <v>0</v>
      </c>
      <c r="GS248" s="861">
        <v>0</v>
      </c>
      <c r="GT248" s="861">
        <v>0</v>
      </c>
      <c r="GU248" s="861">
        <v>0</v>
      </c>
      <c r="GV248" s="861">
        <v>0</v>
      </c>
      <c r="GW248" s="861">
        <v>0</v>
      </c>
      <c r="GX248" s="861">
        <v>0</v>
      </c>
      <c r="GY248" s="861">
        <v>0</v>
      </c>
      <c r="GZ248" s="861">
        <v>0</v>
      </c>
      <c r="HA248" s="861">
        <v>0</v>
      </c>
      <c r="HB248" s="861">
        <v>0</v>
      </c>
      <c r="HC248" s="861">
        <v>0</v>
      </c>
      <c r="HD248" s="861">
        <v>0</v>
      </c>
      <c r="HE248" s="861">
        <v>0</v>
      </c>
      <c r="HF248" s="861">
        <v>0</v>
      </c>
      <c r="HG248" s="861">
        <v>0</v>
      </c>
      <c r="HH248" s="861">
        <v>0</v>
      </c>
      <c r="HI248" s="861">
        <v>0</v>
      </c>
      <c r="HJ248" s="861">
        <v>0</v>
      </c>
      <c r="HK248" s="861">
        <v>0</v>
      </c>
      <c r="HL248" s="861">
        <v>0</v>
      </c>
      <c r="HM248" s="861">
        <v>0</v>
      </c>
      <c r="HN248" s="861">
        <v>0</v>
      </c>
      <c r="HO248" s="861">
        <v>0</v>
      </c>
      <c r="HP248" s="861">
        <v>0</v>
      </c>
      <c r="HQ248" s="861">
        <v>0</v>
      </c>
      <c r="HR248" s="861">
        <v>0</v>
      </c>
      <c r="HS248" s="861">
        <v>0</v>
      </c>
      <c r="HT248" s="861">
        <v>0</v>
      </c>
      <c r="HU248" s="861">
        <v>0</v>
      </c>
      <c r="HV248" s="861">
        <v>0</v>
      </c>
      <c r="HW248" s="861">
        <v>0</v>
      </c>
      <c r="HX248" s="861">
        <v>0</v>
      </c>
      <c r="HY248" s="861">
        <v>0</v>
      </c>
      <c r="HZ248" s="861">
        <v>0</v>
      </c>
      <c r="IA248" s="861">
        <v>0</v>
      </c>
      <c r="IB248" s="861">
        <v>0</v>
      </c>
      <c r="IC248" s="861">
        <v>0</v>
      </c>
      <c r="ID248" s="861">
        <v>0</v>
      </c>
      <c r="IE248" s="861">
        <v>0</v>
      </c>
      <c r="IF248" s="861">
        <v>0</v>
      </c>
      <c r="IG248" s="861">
        <v>0</v>
      </c>
      <c r="IH248" s="861">
        <v>0</v>
      </c>
      <c r="II248" s="861">
        <v>0</v>
      </c>
      <c r="IJ248" s="861">
        <v>0</v>
      </c>
      <c r="IK248" s="861">
        <v>0</v>
      </c>
      <c r="IL248" s="861">
        <v>0</v>
      </c>
      <c r="IM248" s="861">
        <v>0</v>
      </c>
      <c r="IN248" s="861">
        <v>0</v>
      </c>
      <c r="IO248" s="861">
        <v>0</v>
      </c>
      <c r="IP248" s="861">
        <v>0</v>
      </c>
      <c r="IQ248" s="861">
        <v>0</v>
      </c>
      <c r="IR248" s="861">
        <v>0</v>
      </c>
      <c r="IS248" s="861">
        <v>0</v>
      </c>
      <c r="IT248" s="861">
        <v>0</v>
      </c>
      <c r="IU248" s="861">
        <v>0</v>
      </c>
      <c r="IV248" s="861">
        <v>0</v>
      </c>
      <c r="IW248" s="861">
        <v>0</v>
      </c>
      <c r="IX248" s="861">
        <v>0</v>
      </c>
      <c r="IY248" s="861">
        <v>0</v>
      </c>
      <c r="IZ248" s="861">
        <v>0</v>
      </c>
      <c r="JA248" s="861">
        <v>0</v>
      </c>
      <c r="JB248" s="861">
        <v>0</v>
      </c>
      <c r="JC248" s="861">
        <v>0</v>
      </c>
      <c r="JD248" s="861">
        <v>0</v>
      </c>
      <c r="JE248" s="861">
        <v>0</v>
      </c>
      <c r="JF248" s="861">
        <v>0</v>
      </c>
      <c r="JG248" s="861">
        <v>0</v>
      </c>
      <c r="JH248" s="861">
        <v>0</v>
      </c>
      <c r="JI248" s="861">
        <v>0</v>
      </c>
      <c r="JJ248" s="861">
        <v>0</v>
      </c>
      <c r="JK248" s="861">
        <v>0</v>
      </c>
      <c r="JL248" s="861">
        <v>0</v>
      </c>
      <c r="JM248" s="861">
        <v>0</v>
      </c>
      <c r="JN248" s="861">
        <v>0</v>
      </c>
      <c r="JO248" s="861">
        <v>0</v>
      </c>
      <c r="JP248" s="861">
        <v>0</v>
      </c>
      <c r="JQ248" s="861">
        <v>0</v>
      </c>
      <c r="JR248" s="861">
        <v>0</v>
      </c>
      <c r="JS248" s="861">
        <v>0</v>
      </c>
      <c r="JT248" s="861">
        <v>0</v>
      </c>
      <c r="JU248" s="861">
        <v>0</v>
      </c>
      <c r="JV248" s="861">
        <v>0</v>
      </c>
      <c r="JW248" s="861">
        <v>0</v>
      </c>
      <c r="JX248" s="861">
        <v>0</v>
      </c>
      <c r="JY248" s="861">
        <v>0</v>
      </c>
      <c r="JZ248" s="861">
        <v>0</v>
      </c>
      <c r="KA248" s="861">
        <v>0</v>
      </c>
      <c r="KB248" s="861">
        <v>0</v>
      </c>
      <c r="KC248" s="861">
        <v>0</v>
      </c>
      <c r="KD248" s="861">
        <v>0</v>
      </c>
      <c r="KE248" s="861">
        <v>0</v>
      </c>
      <c r="KF248" s="861">
        <v>0</v>
      </c>
      <c r="KG248" s="861">
        <v>0</v>
      </c>
      <c r="KH248" s="861">
        <v>0</v>
      </c>
      <c r="KI248" s="861">
        <v>0</v>
      </c>
      <c r="KJ248" s="861">
        <v>0</v>
      </c>
      <c r="KK248" s="861">
        <v>0</v>
      </c>
      <c r="KL248" s="861">
        <v>0</v>
      </c>
      <c r="KM248" s="861">
        <v>0</v>
      </c>
      <c r="KN248" s="861">
        <v>0</v>
      </c>
      <c r="KO248" s="861">
        <v>0</v>
      </c>
      <c r="KP248" s="861">
        <v>0</v>
      </c>
      <c r="KQ248" s="861">
        <v>0</v>
      </c>
      <c r="KR248" s="861">
        <v>0</v>
      </c>
      <c r="KS248" s="861">
        <v>0</v>
      </c>
      <c r="KT248" s="861">
        <v>0</v>
      </c>
      <c r="KU248" s="861">
        <v>0</v>
      </c>
      <c r="KV248" s="861">
        <v>0</v>
      </c>
      <c r="KW248" s="861">
        <v>0</v>
      </c>
      <c r="KX248" s="861">
        <v>0</v>
      </c>
      <c r="KY248" s="861">
        <v>0</v>
      </c>
      <c r="KZ248" s="861">
        <v>0</v>
      </c>
      <c r="LA248" s="861">
        <v>0</v>
      </c>
      <c r="LB248" s="861">
        <v>0</v>
      </c>
      <c r="LC248" s="861">
        <v>0</v>
      </c>
      <c r="LD248" s="861">
        <v>0</v>
      </c>
      <c r="LE248" s="861">
        <v>0</v>
      </c>
      <c r="LF248" s="861">
        <v>0</v>
      </c>
      <c r="LG248" s="861">
        <v>0</v>
      </c>
      <c r="LH248" s="861">
        <v>0</v>
      </c>
      <c r="LI248" s="861">
        <v>0</v>
      </c>
      <c r="LJ248" s="861">
        <v>0</v>
      </c>
      <c r="LK248" s="861">
        <v>0</v>
      </c>
      <c r="LL248" s="861">
        <v>0</v>
      </c>
      <c r="LM248" s="861">
        <v>0</v>
      </c>
      <c r="LN248" s="861">
        <v>0</v>
      </c>
      <c r="LO248" s="861">
        <v>0</v>
      </c>
      <c r="LP248" s="861">
        <v>0</v>
      </c>
      <c r="LQ248" s="861">
        <v>0</v>
      </c>
      <c r="LR248" s="861">
        <v>0</v>
      </c>
      <c r="LS248" s="861">
        <v>0</v>
      </c>
      <c r="LT248" s="861">
        <v>0</v>
      </c>
      <c r="LU248" s="861">
        <v>0</v>
      </c>
      <c r="LV248" s="861">
        <v>0</v>
      </c>
      <c r="LW248" s="861">
        <v>0</v>
      </c>
      <c r="LX248" s="861">
        <v>0</v>
      </c>
      <c r="LY248" s="861">
        <v>0</v>
      </c>
      <c r="LZ248" s="861">
        <v>0</v>
      </c>
      <c r="MA248" s="861">
        <v>0</v>
      </c>
      <c r="MB248" s="861">
        <v>0</v>
      </c>
      <c r="MC248" s="861">
        <v>0</v>
      </c>
      <c r="MD248" s="861">
        <v>0</v>
      </c>
      <c r="ME248" s="861">
        <v>0</v>
      </c>
      <c r="MF248" s="861">
        <v>0</v>
      </c>
      <c r="MG248" s="861">
        <v>0</v>
      </c>
      <c r="MH248" s="861">
        <v>0</v>
      </c>
      <c r="MI248" s="861">
        <v>0</v>
      </c>
      <c r="MJ248" s="861">
        <v>0</v>
      </c>
      <c r="MK248" s="861">
        <v>0</v>
      </c>
      <c r="ML248" s="861">
        <v>0</v>
      </c>
      <c r="MM248" s="861">
        <v>0</v>
      </c>
      <c r="MN248" s="861">
        <v>0</v>
      </c>
      <c r="MO248" s="861">
        <v>0</v>
      </c>
      <c r="MP248" s="861">
        <v>0</v>
      </c>
      <c r="MQ248" s="861">
        <v>0</v>
      </c>
      <c r="MR248" s="861">
        <v>0</v>
      </c>
      <c r="MS248" s="861">
        <v>0</v>
      </c>
      <c r="MT248" s="861">
        <v>0</v>
      </c>
      <c r="MU248" s="861">
        <v>0</v>
      </c>
      <c r="MV248" s="861">
        <v>0</v>
      </c>
      <c r="MW248" s="861">
        <v>0</v>
      </c>
      <c r="MX248" s="861">
        <v>0</v>
      </c>
      <c r="MY248" s="861">
        <v>0</v>
      </c>
      <c r="MZ248" s="861">
        <v>0</v>
      </c>
      <c r="NA248" s="861">
        <v>0</v>
      </c>
      <c r="NB248" s="861">
        <v>0</v>
      </c>
      <c r="NC248" s="861">
        <v>0</v>
      </c>
      <c r="ND248" s="861">
        <v>0</v>
      </c>
      <c r="NE248" s="861">
        <v>0</v>
      </c>
      <c r="NF248" s="861">
        <v>0</v>
      </c>
      <c r="NG248" s="861">
        <v>0</v>
      </c>
      <c r="NH248" s="861">
        <v>0</v>
      </c>
      <c r="NI248" s="861">
        <v>0</v>
      </c>
      <c r="NJ248" s="861">
        <v>0</v>
      </c>
      <c r="NK248" s="861">
        <v>0</v>
      </c>
      <c r="NL248" s="861">
        <v>0</v>
      </c>
      <c r="NM248" s="861">
        <v>0</v>
      </c>
      <c r="NN248" s="861">
        <v>0</v>
      </c>
      <c r="NO248" s="861">
        <v>0</v>
      </c>
      <c r="NP248" s="861">
        <v>0</v>
      </c>
      <c r="NQ248" s="861">
        <v>0</v>
      </c>
      <c r="NR248" s="861">
        <v>0</v>
      </c>
      <c r="NS248" s="861">
        <v>0</v>
      </c>
      <c r="NT248" s="861">
        <v>0</v>
      </c>
      <c r="NU248" s="861">
        <v>0</v>
      </c>
      <c r="NV248" s="861">
        <v>0</v>
      </c>
      <c r="NW248" s="861">
        <v>0</v>
      </c>
      <c r="NX248" s="861">
        <v>0</v>
      </c>
      <c r="NY248" s="861">
        <v>0</v>
      </c>
      <c r="NZ248" s="861">
        <v>0</v>
      </c>
      <c r="OA248" s="861">
        <v>0</v>
      </c>
      <c r="OB248" s="861">
        <v>0</v>
      </c>
      <c r="OC248" s="861">
        <v>0</v>
      </c>
      <c r="OD248" s="861">
        <v>0</v>
      </c>
      <c r="OE248" s="861">
        <v>0</v>
      </c>
      <c r="OF248" s="861">
        <v>0</v>
      </c>
      <c r="OG248" s="861">
        <v>0</v>
      </c>
      <c r="OH248" s="861">
        <v>0</v>
      </c>
      <c r="OI248" s="861">
        <v>0</v>
      </c>
      <c r="OJ248" s="861">
        <v>0</v>
      </c>
      <c r="OK248" s="861">
        <v>0</v>
      </c>
      <c r="OL248" s="861">
        <v>0</v>
      </c>
      <c r="OM248" s="861">
        <v>0</v>
      </c>
      <c r="ON248" s="861">
        <v>0</v>
      </c>
      <c r="OO248" s="861">
        <v>0</v>
      </c>
      <c r="OP248" s="861">
        <v>0</v>
      </c>
      <c r="OQ248" s="861">
        <v>0</v>
      </c>
      <c r="OR248" s="861">
        <v>0</v>
      </c>
      <c r="OS248" s="861">
        <v>0</v>
      </c>
      <c r="OT248" s="861">
        <v>0</v>
      </c>
      <c r="OU248" s="861">
        <v>0</v>
      </c>
      <c r="OV248" s="861">
        <v>0</v>
      </c>
      <c r="OW248" s="861">
        <v>0</v>
      </c>
      <c r="OX248" s="861">
        <v>0</v>
      </c>
      <c r="OY248" s="861">
        <v>0</v>
      </c>
      <c r="OZ248" s="861">
        <v>0</v>
      </c>
      <c r="PA248" s="861">
        <v>0</v>
      </c>
      <c r="PB248" s="861">
        <v>0</v>
      </c>
      <c r="PC248" s="861">
        <v>0</v>
      </c>
      <c r="PD248" s="861">
        <v>0</v>
      </c>
      <c r="PE248" s="861">
        <v>0</v>
      </c>
      <c r="PF248" s="861">
        <v>0</v>
      </c>
      <c r="PG248" s="861">
        <v>0</v>
      </c>
      <c r="PH248" s="861">
        <v>0</v>
      </c>
      <c r="PI248" s="861">
        <v>0</v>
      </c>
      <c r="PJ248" s="861">
        <v>0</v>
      </c>
      <c r="PK248" s="861">
        <v>0</v>
      </c>
      <c r="PL248" s="861">
        <v>0</v>
      </c>
      <c r="PM248" s="861">
        <v>0</v>
      </c>
      <c r="PN248" s="861">
        <v>0</v>
      </c>
      <c r="PO248" s="861">
        <v>0</v>
      </c>
      <c r="PP248" s="861">
        <v>0</v>
      </c>
      <c r="PQ248" s="861">
        <v>0</v>
      </c>
      <c r="PR248" s="861">
        <v>0</v>
      </c>
      <c r="PS248" s="861">
        <v>0</v>
      </c>
      <c r="PT248" s="861">
        <v>0</v>
      </c>
      <c r="PU248" s="861">
        <v>0</v>
      </c>
      <c r="PV248" s="861">
        <v>0</v>
      </c>
      <c r="PW248" s="861">
        <v>0</v>
      </c>
      <c r="PX248" s="861">
        <v>0</v>
      </c>
      <c r="PY248" s="861">
        <v>0</v>
      </c>
      <c r="PZ248" s="861">
        <v>0</v>
      </c>
      <c r="QA248" s="861">
        <v>0</v>
      </c>
      <c r="QB248" s="861">
        <v>0</v>
      </c>
      <c r="QC248" s="861">
        <v>0</v>
      </c>
      <c r="QD248" s="861">
        <v>0</v>
      </c>
      <c r="QE248" s="861">
        <v>0</v>
      </c>
      <c r="QF248" s="861">
        <v>0</v>
      </c>
      <c r="QG248" s="861">
        <v>0</v>
      </c>
      <c r="QH248" s="861">
        <v>0</v>
      </c>
      <c r="QI248" s="861">
        <v>0</v>
      </c>
      <c r="QJ248" s="861">
        <v>0</v>
      </c>
      <c r="QK248" s="861">
        <v>0</v>
      </c>
      <c r="QL248" s="861">
        <v>0</v>
      </c>
      <c r="QM248" s="861">
        <v>0</v>
      </c>
      <c r="QN248" s="861">
        <v>0</v>
      </c>
      <c r="QO248" s="861">
        <v>0</v>
      </c>
      <c r="QP248" s="861">
        <v>0</v>
      </c>
      <c r="QQ248" s="861">
        <v>0</v>
      </c>
      <c r="QR248" s="861">
        <v>0</v>
      </c>
      <c r="QS248" s="861">
        <v>0</v>
      </c>
      <c r="QT248" s="861">
        <v>0</v>
      </c>
      <c r="QU248" s="861">
        <v>0</v>
      </c>
      <c r="QV248" s="861">
        <v>0</v>
      </c>
      <c r="QW248" s="861">
        <v>0</v>
      </c>
      <c r="QX248" s="861">
        <v>0</v>
      </c>
      <c r="QY248" s="861">
        <v>0</v>
      </c>
      <c r="QZ248" s="861">
        <v>0</v>
      </c>
      <c r="RA248" s="861">
        <v>0</v>
      </c>
      <c r="RB248" s="861">
        <v>0</v>
      </c>
      <c r="RC248" s="861">
        <v>0</v>
      </c>
      <c r="RD248" s="861">
        <v>0</v>
      </c>
      <c r="RE248" s="861">
        <v>0</v>
      </c>
      <c r="RF248" s="861">
        <v>0</v>
      </c>
      <c r="RG248" s="861">
        <v>0</v>
      </c>
      <c r="RH248" s="861">
        <v>0</v>
      </c>
      <c r="RI248" s="861">
        <v>0</v>
      </c>
      <c r="RJ248" s="861">
        <v>0</v>
      </c>
      <c r="RK248" s="861">
        <v>0</v>
      </c>
      <c r="RL248" s="861">
        <v>0</v>
      </c>
      <c r="RM248" s="861">
        <v>0</v>
      </c>
      <c r="RN248" s="861">
        <v>0</v>
      </c>
      <c r="RO248" s="861">
        <v>0</v>
      </c>
      <c r="RP248" s="861">
        <v>0</v>
      </c>
      <c r="RQ248" s="861">
        <v>0</v>
      </c>
      <c r="RR248" s="861">
        <v>0</v>
      </c>
      <c r="RS248" s="861">
        <v>0</v>
      </c>
      <c r="RT248" s="861">
        <v>0</v>
      </c>
      <c r="RU248" s="861">
        <v>0</v>
      </c>
      <c r="RV248" s="861">
        <v>0</v>
      </c>
      <c r="RW248" s="861">
        <v>0</v>
      </c>
      <c r="RX248" s="861">
        <v>0</v>
      </c>
      <c r="RY248" s="861">
        <v>0</v>
      </c>
      <c r="RZ248" s="861">
        <v>0</v>
      </c>
      <c r="SA248" s="861">
        <v>0</v>
      </c>
      <c r="SB248" s="861">
        <v>0</v>
      </c>
      <c r="SC248" s="861">
        <v>0</v>
      </c>
      <c r="SD248" s="861">
        <v>0</v>
      </c>
      <c r="SE248" s="861">
        <v>0</v>
      </c>
      <c r="SF248" s="861">
        <v>0</v>
      </c>
      <c r="SG248" s="861">
        <v>0</v>
      </c>
      <c r="SH248" s="861">
        <v>0</v>
      </c>
      <c r="SI248" s="861">
        <v>0</v>
      </c>
      <c r="SJ248" s="460">
        <f t="shared" si="68"/>
        <v>0</v>
      </c>
      <c r="SK248" s="441"/>
      <c r="SL248" s="429"/>
      <c r="SM248" s="429"/>
      <c r="SN248" s="429"/>
    </row>
    <row r="249" spans="1:508" hidden="1" outlineLevel="3" x14ac:dyDescent="0.3">
      <c r="A249" s="429"/>
      <c r="B249" s="438"/>
      <c r="C249" s="647">
        <f t="shared" si="69"/>
        <v>4</v>
      </c>
      <c r="D249" s="460"/>
      <c r="E249" s="518"/>
      <c r="F249" s="518"/>
      <c r="G249" s="460"/>
      <c r="H249" s="877"/>
      <c r="I249" s="877" t="s">
        <v>849</v>
      </c>
      <c r="J249" s="878">
        <f t="shared" si="67"/>
        <v>122</v>
      </c>
      <c r="K249" s="862">
        <v>0</v>
      </c>
      <c r="L249" s="862">
        <v>0</v>
      </c>
      <c r="M249" s="862">
        <v>0</v>
      </c>
      <c r="N249" s="862">
        <v>0</v>
      </c>
      <c r="O249" s="862">
        <v>0</v>
      </c>
      <c r="P249" s="862">
        <v>0</v>
      </c>
      <c r="Q249" s="862">
        <v>0</v>
      </c>
      <c r="R249" s="862">
        <v>0</v>
      </c>
      <c r="S249" s="862">
        <v>0</v>
      </c>
      <c r="T249" s="862">
        <v>0</v>
      </c>
      <c r="U249" s="862">
        <v>0</v>
      </c>
      <c r="V249" s="862">
        <v>0</v>
      </c>
      <c r="W249" s="862">
        <v>0</v>
      </c>
      <c r="X249" s="862">
        <v>0</v>
      </c>
      <c r="Y249" s="862">
        <v>0</v>
      </c>
      <c r="Z249" s="862">
        <v>0</v>
      </c>
      <c r="AA249" s="862">
        <v>0</v>
      </c>
      <c r="AB249" s="862">
        <v>0</v>
      </c>
      <c r="AC249" s="862">
        <v>0</v>
      </c>
      <c r="AD249" s="862">
        <v>0</v>
      </c>
      <c r="AE249" s="862">
        <v>0</v>
      </c>
      <c r="AF249" s="862">
        <v>0</v>
      </c>
      <c r="AG249" s="862">
        <v>0</v>
      </c>
      <c r="AH249" s="862">
        <v>0</v>
      </c>
      <c r="AI249" s="862">
        <v>0</v>
      </c>
      <c r="AJ249" s="862">
        <v>0</v>
      </c>
      <c r="AK249" s="862">
        <v>0</v>
      </c>
      <c r="AL249" s="862">
        <v>0</v>
      </c>
      <c r="AM249" s="862">
        <v>0</v>
      </c>
      <c r="AN249" s="862">
        <v>0</v>
      </c>
      <c r="AO249" s="862">
        <v>0</v>
      </c>
      <c r="AP249" s="862">
        <v>0</v>
      </c>
      <c r="AQ249" s="862">
        <v>0</v>
      </c>
      <c r="AR249" s="862">
        <v>0</v>
      </c>
      <c r="AS249" s="862">
        <v>0</v>
      </c>
      <c r="AT249" s="862">
        <v>0</v>
      </c>
      <c r="AU249" s="862">
        <v>0</v>
      </c>
      <c r="AV249" s="862">
        <v>0</v>
      </c>
      <c r="AW249" s="862">
        <v>0</v>
      </c>
      <c r="AX249" s="862">
        <v>0</v>
      </c>
      <c r="AY249" s="862">
        <v>0</v>
      </c>
      <c r="AZ249" s="862">
        <v>0</v>
      </c>
      <c r="BA249" s="862">
        <v>0</v>
      </c>
      <c r="BB249" s="862">
        <v>0</v>
      </c>
      <c r="BC249" s="862">
        <v>0</v>
      </c>
      <c r="BD249" s="862">
        <v>0</v>
      </c>
      <c r="BE249" s="862">
        <v>0</v>
      </c>
      <c r="BF249" s="862">
        <v>0</v>
      </c>
      <c r="BG249" s="862">
        <v>0</v>
      </c>
      <c r="BH249" s="862">
        <v>0</v>
      </c>
      <c r="BI249" s="862">
        <v>0</v>
      </c>
      <c r="BJ249" s="862">
        <v>0</v>
      </c>
      <c r="BK249" s="862">
        <v>0</v>
      </c>
      <c r="BL249" s="862">
        <v>0</v>
      </c>
      <c r="BM249" s="862">
        <v>0</v>
      </c>
      <c r="BN249" s="862">
        <v>0</v>
      </c>
      <c r="BO249" s="862">
        <v>0</v>
      </c>
      <c r="BP249" s="862">
        <v>0</v>
      </c>
      <c r="BQ249" s="862">
        <v>0</v>
      </c>
      <c r="BR249" s="862">
        <v>0</v>
      </c>
      <c r="BS249" s="862">
        <v>0</v>
      </c>
      <c r="BT249" s="862">
        <v>0</v>
      </c>
      <c r="BU249" s="862">
        <v>0</v>
      </c>
      <c r="BV249" s="862">
        <v>0</v>
      </c>
      <c r="BW249" s="862">
        <v>0</v>
      </c>
      <c r="BX249" s="862">
        <v>0</v>
      </c>
      <c r="BY249" s="862">
        <v>0</v>
      </c>
      <c r="BZ249" s="862">
        <v>0</v>
      </c>
      <c r="CA249" s="862">
        <v>0</v>
      </c>
      <c r="CB249" s="862">
        <v>0</v>
      </c>
      <c r="CC249" s="862">
        <v>0</v>
      </c>
      <c r="CD249" s="862">
        <v>0</v>
      </c>
      <c r="CE249" s="862">
        <v>0</v>
      </c>
      <c r="CF249" s="862">
        <v>0</v>
      </c>
      <c r="CG249" s="862">
        <v>0</v>
      </c>
      <c r="CH249" s="862">
        <v>0</v>
      </c>
      <c r="CI249" s="862">
        <v>0</v>
      </c>
      <c r="CJ249" s="862">
        <v>0</v>
      </c>
      <c r="CK249" s="862">
        <v>0</v>
      </c>
      <c r="CL249" s="862">
        <v>0</v>
      </c>
      <c r="CM249" s="862">
        <v>0</v>
      </c>
      <c r="CN249" s="862">
        <v>0</v>
      </c>
      <c r="CO249" s="862">
        <v>0</v>
      </c>
      <c r="CP249" s="862">
        <v>0</v>
      </c>
      <c r="CQ249" s="862">
        <v>0</v>
      </c>
      <c r="CR249" s="862">
        <v>0</v>
      </c>
      <c r="CS249" s="862">
        <v>0</v>
      </c>
      <c r="CT249" s="862">
        <v>0</v>
      </c>
      <c r="CU249" s="862">
        <v>0</v>
      </c>
      <c r="CV249" s="862">
        <v>0</v>
      </c>
      <c r="CW249" s="862">
        <v>0</v>
      </c>
      <c r="CX249" s="862">
        <v>0</v>
      </c>
      <c r="CY249" s="862">
        <v>0</v>
      </c>
      <c r="CZ249" s="862">
        <v>0</v>
      </c>
      <c r="DA249" s="862">
        <v>0</v>
      </c>
      <c r="DB249" s="862">
        <v>0</v>
      </c>
      <c r="DC249" s="862">
        <v>0</v>
      </c>
      <c r="DD249" s="862">
        <v>0</v>
      </c>
      <c r="DE249" s="862">
        <v>0</v>
      </c>
      <c r="DF249" s="862">
        <v>0</v>
      </c>
      <c r="DG249" s="862">
        <v>0</v>
      </c>
      <c r="DH249" s="862">
        <v>0</v>
      </c>
      <c r="DI249" s="862">
        <v>0</v>
      </c>
      <c r="DJ249" s="862">
        <v>0</v>
      </c>
      <c r="DK249" s="862">
        <v>0</v>
      </c>
      <c r="DL249" s="862">
        <v>0</v>
      </c>
      <c r="DM249" s="862">
        <v>0</v>
      </c>
      <c r="DN249" s="862">
        <v>0</v>
      </c>
      <c r="DO249" s="862">
        <v>0</v>
      </c>
      <c r="DP249" s="862">
        <v>0</v>
      </c>
      <c r="DQ249" s="862">
        <v>0</v>
      </c>
      <c r="DR249" s="862">
        <v>0</v>
      </c>
      <c r="DS249" s="862">
        <v>0</v>
      </c>
      <c r="DT249" s="862">
        <v>0</v>
      </c>
      <c r="DU249" s="862">
        <v>0</v>
      </c>
      <c r="DV249" s="862">
        <v>0</v>
      </c>
      <c r="DW249" s="862">
        <v>0</v>
      </c>
      <c r="DX249" s="862">
        <v>0</v>
      </c>
      <c r="DY249" s="862">
        <v>0</v>
      </c>
      <c r="DZ249" s="862">
        <v>0</v>
      </c>
      <c r="EA249" s="862">
        <v>0</v>
      </c>
      <c r="EB249" s="862">
        <v>0</v>
      </c>
      <c r="EC249" s="862">
        <v>0</v>
      </c>
      <c r="ED249" s="862">
        <v>0</v>
      </c>
      <c r="EE249" s="862">
        <v>0</v>
      </c>
      <c r="EF249" s="862">
        <v>0</v>
      </c>
      <c r="EG249" s="862">
        <v>0</v>
      </c>
      <c r="EH249" s="862">
        <v>0</v>
      </c>
      <c r="EI249" s="862">
        <v>0</v>
      </c>
      <c r="EJ249" s="862">
        <v>0</v>
      </c>
      <c r="EK249" s="862">
        <v>0</v>
      </c>
      <c r="EL249" s="862">
        <v>0</v>
      </c>
      <c r="EM249" s="862">
        <v>0</v>
      </c>
      <c r="EN249" s="862">
        <v>0</v>
      </c>
      <c r="EO249" s="862">
        <v>0</v>
      </c>
      <c r="EP249" s="862">
        <v>0</v>
      </c>
      <c r="EQ249" s="862">
        <v>0</v>
      </c>
      <c r="ER249" s="862">
        <v>0</v>
      </c>
      <c r="ES249" s="862">
        <v>0</v>
      </c>
      <c r="ET249" s="862">
        <v>0</v>
      </c>
      <c r="EU249" s="862">
        <v>0</v>
      </c>
      <c r="EV249" s="862">
        <v>0</v>
      </c>
      <c r="EW249" s="862">
        <v>0</v>
      </c>
      <c r="EX249" s="862">
        <v>0</v>
      </c>
      <c r="EY249" s="862">
        <v>0</v>
      </c>
      <c r="EZ249" s="862">
        <v>0</v>
      </c>
      <c r="FA249" s="862">
        <v>0</v>
      </c>
      <c r="FB249" s="862">
        <v>0</v>
      </c>
      <c r="FC249" s="862">
        <v>0</v>
      </c>
      <c r="FD249" s="862">
        <v>0</v>
      </c>
      <c r="FE249" s="862">
        <v>0</v>
      </c>
      <c r="FF249" s="862">
        <v>0</v>
      </c>
      <c r="FG249" s="862">
        <v>0</v>
      </c>
      <c r="FH249" s="862">
        <v>0</v>
      </c>
      <c r="FI249" s="862">
        <v>0</v>
      </c>
      <c r="FJ249" s="862">
        <v>0</v>
      </c>
      <c r="FK249" s="862">
        <v>0</v>
      </c>
      <c r="FL249" s="862">
        <v>0</v>
      </c>
      <c r="FM249" s="862">
        <v>0</v>
      </c>
      <c r="FN249" s="862">
        <v>0</v>
      </c>
      <c r="FO249" s="862">
        <v>0</v>
      </c>
      <c r="FP249" s="862">
        <v>0</v>
      </c>
      <c r="FQ249" s="862">
        <v>0</v>
      </c>
      <c r="FR249" s="862">
        <v>0</v>
      </c>
      <c r="FS249" s="862">
        <v>0</v>
      </c>
      <c r="FT249" s="862">
        <v>0</v>
      </c>
      <c r="FU249" s="862">
        <v>0</v>
      </c>
      <c r="FV249" s="862">
        <v>0</v>
      </c>
      <c r="FW249" s="862">
        <v>0</v>
      </c>
      <c r="FX249" s="862">
        <v>0</v>
      </c>
      <c r="FY249" s="862">
        <v>0</v>
      </c>
      <c r="FZ249" s="862">
        <v>0</v>
      </c>
      <c r="GA249" s="862">
        <v>0</v>
      </c>
      <c r="GB249" s="862">
        <v>0</v>
      </c>
      <c r="GC249" s="862">
        <v>0</v>
      </c>
      <c r="GD249" s="862">
        <v>0</v>
      </c>
      <c r="GE249" s="862">
        <v>0</v>
      </c>
      <c r="GF249" s="862">
        <v>0</v>
      </c>
      <c r="GG249" s="862">
        <v>0</v>
      </c>
      <c r="GH249" s="862">
        <v>0</v>
      </c>
      <c r="GI249" s="862">
        <v>0</v>
      </c>
      <c r="GJ249" s="862">
        <v>0</v>
      </c>
      <c r="GK249" s="862">
        <v>0</v>
      </c>
      <c r="GL249" s="862">
        <v>0</v>
      </c>
      <c r="GM249" s="862">
        <v>0</v>
      </c>
      <c r="GN249" s="862">
        <v>0</v>
      </c>
      <c r="GO249" s="862">
        <v>0</v>
      </c>
      <c r="GP249" s="862">
        <v>0</v>
      </c>
      <c r="GQ249" s="862">
        <v>0</v>
      </c>
      <c r="GR249" s="862">
        <v>0</v>
      </c>
      <c r="GS249" s="862">
        <v>0</v>
      </c>
      <c r="GT249" s="862">
        <v>0</v>
      </c>
      <c r="GU249" s="862">
        <v>0</v>
      </c>
      <c r="GV249" s="862">
        <v>0</v>
      </c>
      <c r="GW249" s="862">
        <v>0</v>
      </c>
      <c r="GX249" s="862">
        <v>0</v>
      </c>
      <c r="GY249" s="862">
        <v>0</v>
      </c>
      <c r="GZ249" s="862">
        <v>0</v>
      </c>
      <c r="HA249" s="862">
        <v>0</v>
      </c>
      <c r="HB249" s="862">
        <v>0</v>
      </c>
      <c r="HC249" s="862">
        <v>0</v>
      </c>
      <c r="HD249" s="862">
        <v>0</v>
      </c>
      <c r="HE249" s="862">
        <v>0</v>
      </c>
      <c r="HF249" s="862">
        <v>0</v>
      </c>
      <c r="HG249" s="862">
        <v>0</v>
      </c>
      <c r="HH249" s="862">
        <v>0</v>
      </c>
      <c r="HI249" s="862">
        <v>0</v>
      </c>
      <c r="HJ249" s="862">
        <v>0</v>
      </c>
      <c r="HK249" s="862">
        <v>0</v>
      </c>
      <c r="HL249" s="862">
        <v>0</v>
      </c>
      <c r="HM249" s="862">
        <v>0</v>
      </c>
      <c r="HN249" s="862">
        <v>0</v>
      </c>
      <c r="HO249" s="862">
        <v>0</v>
      </c>
      <c r="HP249" s="862">
        <v>0</v>
      </c>
      <c r="HQ249" s="862">
        <v>0</v>
      </c>
      <c r="HR249" s="862">
        <v>0</v>
      </c>
      <c r="HS249" s="862">
        <v>0</v>
      </c>
      <c r="HT249" s="862">
        <v>0</v>
      </c>
      <c r="HU249" s="862">
        <v>0</v>
      </c>
      <c r="HV249" s="862">
        <v>0</v>
      </c>
      <c r="HW249" s="862">
        <v>0</v>
      </c>
      <c r="HX249" s="862">
        <v>0</v>
      </c>
      <c r="HY249" s="862">
        <v>0</v>
      </c>
      <c r="HZ249" s="862">
        <v>0</v>
      </c>
      <c r="IA249" s="862">
        <v>0</v>
      </c>
      <c r="IB249" s="862">
        <v>0</v>
      </c>
      <c r="IC249" s="862">
        <v>0</v>
      </c>
      <c r="ID249" s="862">
        <v>0</v>
      </c>
      <c r="IE249" s="862">
        <v>0</v>
      </c>
      <c r="IF249" s="862">
        <v>0</v>
      </c>
      <c r="IG249" s="862">
        <v>0</v>
      </c>
      <c r="IH249" s="862">
        <v>0</v>
      </c>
      <c r="II249" s="862">
        <v>0</v>
      </c>
      <c r="IJ249" s="862">
        <v>0</v>
      </c>
      <c r="IK249" s="862">
        <v>0</v>
      </c>
      <c r="IL249" s="862">
        <v>0</v>
      </c>
      <c r="IM249" s="862">
        <v>0</v>
      </c>
      <c r="IN249" s="862">
        <v>0</v>
      </c>
      <c r="IO249" s="862">
        <v>0</v>
      </c>
      <c r="IP249" s="862">
        <v>0</v>
      </c>
      <c r="IQ249" s="862">
        <v>0</v>
      </c>
      <c r="IR249" s="862">
        <v>0</v>
      </c>
      <c r="IS249" s="862">
        <v>0</v>
      </c>
      <c r="IT249" s="862">
        <v>0</v>
      </c>
      <c r="IU249" s="862">
        <v>0</v>
      </c>
      <c r="IV249" s="862">
        <v>0</v>
      </c>
      <c r="IW249" s="862">
        <v>0</v>
      </c>
      <c r="IX249" s="862">
        <v>0</v>
      </c>
      <c r="IY249" s="862">
        <v>0</v>
      </c>
      <c r="IZ249" s="862">
        <v>0</v>
      </c>
      <c r="JA249" s="862">
        <v>0</v>
      </c>
      <c r="JB249" s="862">
        <v>0</v>
      </c>
      <c r="JC249" s="862">
        <v>0</v>
      </c>
      <c r="JD249" s="862">
        <v>0</v>
      </c>
      <c r="JE249" s="862">
        <v>0</v>
      </c>
      <c r="JF249" s="862">
        <v>0</v>
      </c>
      <c r="JG249" s="862">
        <v>0</v>
      </c>
      <c r="JH249" s="862">
        <v>0</v>
      </c>
      <c r="JI249" s="862">
        <v>0</v>
      </c>
      <c r="JJ249" s="862">
        <v>0</v>
      </c>
      <c r="JK249" s="862">
        <v>0</v>
      </c>
      <c r="JL249" s="862">
        <v>0</v>
      </c>
      <c r="JM249" s="862">
        <v>0</v>
      </c>
      <c r="JN249" s="862">
        <v>0</v>
      </c>
      <c r="JO249" s="862">
        <v>0</v>
      </c>
      <c r="JP249" s="862">
        <v>0</v>
      </c>
      <c r="JQ249" s="862">
        <v>0</v>
      </c>
      <c r="JR249" s="862">
        <v>0</v>
      </c>
      <c r="JS249" s="862">
        <v>0</v>
      </c>
      <c r="JT249" s="862">
        <v>0</v>
      </c>
      <c r="JU249" s="862">
        <v>0</v>
      </c>
      <c r="JV249" s="862">
        <v>0</v>
      </c>
      <c r="JW249" s="862">
        <v>0</v>
      </c>
      <c r="JX249" s="862">
        <v>0</v>
      </c>
      <c r="JY249" s="862">
        <v>0</v>
      </c>
      <c r="JZ249" s="862">
        <v>0</v>
      </c>
      <c r="KA249" s="862">
        <v>0</v>
      </c>
      <c r="KB249" s="862">
        <v>0</v>
      </c>
      <c r="KC249" s="862">
        <v>0</v>
      </c>
      <c r="KD249" s="862">
        <v>0</v>
      </c>
      <c r="KE249" s="862">
        <v>0</v>
      </c>
      <c r="KF249" s="862">
        <v>0</v>
      </c>
      <c r="KG249" s="862">
        <v>0</v>
      </c>
      <c r="KH249" s="862">
        <v>0</v>
      </c>
      <c r="KI249" s="862">
        <v>0</v>
      </c>
      <c r="KJ249" s="862">
        <v>0</v>
      </c>
      <c r="KK249" s="862">
        <v>0</v>
      </c>
      <c r="KL249" s="862">
        <v>0</v>
      </c>
      <c r="KM249" s="862">
        <v>0</v>
      </c>
      <c r="KN249" s="862">
        <v>0</v>
      </c>
      <c r="KO249" s="862">
        <v>0</v>
      </c>
      <c r="KP249" s="862">
        <v>0</v>
      </c>
      <c r="KQ249" s="862">
        <v>0</v>
      </c>
      <c r="KR249" s="862">
        <v>0</v>
      </c>
      <c r="KS249" s="862">
        <v>0</v>
      </c>
      <c r="KT249" s="862">
        <v>0</v>
      </c>
      <c r="KU249" s="862">
        <v>0</v>
      </c>
      <c r="KV249" s="862">
        <v>0</v>
      </c>
      <c r="KW249" s="862">
        <v>0</v>
      </c>
      <c r="KX249" s="862">
        <v>0</v>
      </c>
      <c r="KY249" s="862">
        <v>0</v>
      </c>
      <c r="KZ249" s="862">
        <v>0</v>
      </c>
      <c r="LA249" s="862">
        <v>0</v>
      </c>
      <c r="LB249" s="862">
        <v>0</v>
      </c>
      <c r="LC249" s="862">
        <v>0</v>
      </c>
      <c r="LD249" s="862">
        <v>0</v>
      </c>
      <c r="LE249" s="862">
        <v>0</v>
      </c>
      <c r="LF249" s="862">
        <v>0</v>
      </c>
      <c r="LG249" s="862">
        <v>0</v>
      </c>
      <c r="LH249" s="862">
        <v>0</v>
      </c>
      <c r="LI249" s="862">
        <v>0</v>
      </c>
      <c r="LJ249" s="862">
        <v>0</v>
      </c>
      <c r="LK249" s="862">
        <v>0</v>
      </c>
      <c r="LL249" s="862">
        <v>0</v>
      </c>
      <c r="LM249" s="862">
        <v>0</v>
      </c>
      <c r="LN249" s="862">
        <v>0</v>
      </c>
      <c r="LO249" s="862">
        <v>0</v>
      </c>
      <c r="LP249" s="862">
        <v>0</v>
      </c>
      <c r="LQ249" s="862">
        <v>0</v>
      </c>
      <c r="LR249" s="862">
        <v>0</v>
      </c>
      <c r="LS249" s="862">
        <v>0</v>
      </c>
      <c r="LT249" s="862">
        <v>0</v>
      </c>
      <c r="LU249" s="862">
        <v>0</v>
      </c>
      <c r="LV249" s="862">
        <v>0</v>
      </c>
      <c r="LW249" s="862">
        <v>0</v>
      </c>
      <c r="LX249" s="862">
        <v>0</v>
      </c>
      <c r="LY249" s="862">
        <v>0</v>
      </c>
      <c r="LZ249" s="862">
        <v>0</v>
      </c>
      <c r="MA249" s="862">
        <v>0</v>
      </c>
      <c r="MB249" s="862">
        <v>0</v>
      </c>
      <c r="MC249" s="862">
        <v>0</v>
      </c>
      <c r="MD249" s="862">
        <v>0</v>
      </c>
      <c r="ME249" s="862">
        <v>0</v>
      </c>
      <c r="MF249" s="862">
        <v>0</v>
      </c>
      <c r="MG249" s="862">
        <v>0</v>
      </c>
      <c r="MH249" s="862">
        <v>0</v>
      </c>
      <c r="MI249" s="862">
        <v>0</v>
      </c>
      <c r="MJ249" s="862">
        <v>0</v>
      </c>
      <c r="MK249" s="862">
        <v>0</v>
      </c>
      <c r="ML249" s="862">
        <v>0</v>
      </c>
      <c r="MM249" s="862">
        <v>0</v>
      </c>
      <c r="MN249" s="862">
        <v>0</v>
      </c>
      <c r="MO249" s="862">
        <v>0</v>
      </c>
      <c r="MP249" s="862">
        <v>0</v>
      </c>
      <c r="MQ249" s="862">
        <v>0</v>
      </c>
      <c r="MR249" s="862">
        <v>0</v>
      </c>
      <c r="MS249" s="862">
        <v>0</v>
      </c>
      <c r="MT249" s="862">
        <v>0</v>
      </c>
      <c r="MU249" s="862">
        <v>0</v>
      </c>
      <c r="MV249" s="862">
        <v>0</v>
      </c>
      <c r="MW249" s="862">
        <v>0</v>
      </c>
      <c r="MX249" s="862">
        <v>0</v>
      </c>
      <c r="MY249" s="862">
        <v>0</v>
      </c>
      <c r="MZ249" s="862">
        <v>0</v>
      </c>
      <c r="NA249" s="862">
        <v>0</v>
      </c>
      <c r="NB249" s="862">
        <v>0</v>
      </c>
      <c r="NC249" s="862">
        <v>0</v>
      </c>
      <c r="ND249" s="862">
        <v>0</v>
      </c>
      <c r="NE249" s="862">
        <v>0</v>
      </c>
      <c r="NF249" s="862">
        <v>0</v>
      </c>
      <c r="NG249" s="862">
        <v>0</v>
      </c>
      <c r="NH249" s="862">
        <v>0</v>
      </c>
      <c r="NI249" s="862">
        <v>0</v>
      </c>
      <c r="NJ249" s="862">
        <v>0</v>
      </c>
      <c r="NK249" s="862">
        <v>0</v>
      </c>
      <c r="NL249" s="862">
        <v>0</v>
      </c>
      <c r="NM249" s="862">
        <v>0</v>
      </c>
      <c r="NN249" s="862">
        <v>0</v>
      </c>
      <c r="NO249" s="862">
        <v>0</v>
      </c>
      <c r="NP249" s="862">
        <v>0</v>
      </c>
      <c r="NQ249" s="862">
        <v>0</v>
      </c>
      <c r="NR249" s="862">
        <v>0</v>
      </c>
      <c r="NS249" s="862">
        <v>0</v>
      </c>
      <c r="NT249" s="862">
        <v>0</v>
      </c>
      <c r="NU249" s="862">
        <v>0</v>
      </c>
      <c r="NV249" s="862">
        <v>0</v>
      </c>
      <c r="NW249" s="862">
        <v>0</v>
      </c>
      <c r="NX249" s="862">
        <v>0</v>
      </c>
      <c r="NY249" s="862">
        <v>0</v>
      </c>
      <c r="NZ249" s="862">
        <v>0</v>
      </c>
      <c r="OA249" s="862">
        <v>0</v>
      </c>
      <c r="OB249" s="862">
        <v>0</v>
      </c>
      <c r="OC249" s="862">
        <v>0</v>
      </c>
      <c r="OD249" s="862">
        <v>0</v>
      </c>
      <c r="OE249" s="862">
        <v>0</v>
      </c>
      <c r="OF249" s="862">
        <v>0</v>
      </c>
      <c r="OG249" s="862">
        <v>0</v>
      </c>
      <c r="OH249" s="862">
        <v>0</v>
      </c>
      <c r="OI249" s="862">
        <v>0</v>
      </c>
      <c r="OJ249" s="862">
        <v>0</v>
      </c>
      <c r="OK249" s="862">
        <v>0</v>
      </c>
      <c r="OL249" s="862">
        <v>0</v>
      </c>
      <c r="OM249" s="862">
        <v>0</v>
      </c>
      <c r="ON249" s="862">
        <v>0</v>
      </c>
      <c r="OO249" s="862">
        <v>0</v>
      </c>
      <c r="OP249" s="862">
        <v>0</v>
      </c>
      <c r="OQ249" s="862">
        <v>0</v>
      </c>
      <c r="OR249" s="862">
        <v>0</v>
      </c>
      <c r="OS249" s="862">
        <v>0</v>
      </c>
      <c r="OT249" s="862">
        <v>0</v>
      </c>
      <c r="OU249" s="862">
        <v>0</v>
      </c>
      <c r="OV249" s="862">
        <v>0</v>
      </c>
      <c r="OW249" s="862">
        <v>0</v>
      </c>
      <c r="OX249" s="862">
        <v>0</v>
      </c>
      <c r="OY249" s="862">
        <v>0</v>
      </c>
      <c r="OZ249" s="862">
        <v>0</v>
      </c>
      <c r="PA249" s="862">
        <v>0</v>
      </c>
      <c r="PB249" s="862">
        <v>0</v>
      </c>
      <c r="PC249" s="862">
        <v>0</v>
      </c>
      <c r="PD249" s="862">
        <v>0</v>
      </c>
      <c r="PE249" s="862">
        <v>0</v>
      </c>
      <c r="PF249" s="862">
        <v>0</v>
      </c>
      <c r="PG249" s="862">
        <v>0</v>
      </c>
      <c r="PH249" s="862">
        <v>0</v>
      </c>
      <c r="PI249" s="862">
        <v>0</v>
      </c>
      <c r="PJ249" s="862">
        <v>0</v>
      </c>
      <c r="PK249" s="862">
        <v>0</v>
      </c>
      <c r="PL249" s="862">
        <v>0</v>
      </c>
      <c r="PM249" s="862">
        <v>0</v>
      </c>
      <c r="PN249" s="862">
        <v>0</v>
      </c>
      <c r="PO249" s="862">
        <v>0</v>
      </c>
      <c r="PP249" s="862">
        <v>0</v>
      </c>
      <c r="PQ249" s="862">
        <v>0</v>
      </c>
      <c r="PR249" s="862">
        <v>0</v>
      </c>
      <c r="PS249" s="862">
        <v>0</v>
      </c>
      <c r="PT249" s="862">
        <v>0</v>
      </c>
      <c r="PU249" s="862">
        <v>0</v>
      </c>
      <c r="PV249" s="862">
        <v>0</v>
      </c>
      <c r="PW249" s="862">
        <v>0</v>
      </c>
      <c r="PX249" s="862">
        <v>0</v>
      </c>
      <c r="PY249" s="862">
        <v>0</v>
      </c>
      <c r="PZ249" s="862">
        <v>0</v>
      </c>
      <c r="QA249" s="862">
        <v>0</v>
      </c>
      <c r="QB249" s="862">
        <v>0</v>
      </c>
      <c r="QC249" s="862">
        <v>0</v>
      </c>
      <c r="QD249" s="862">
        <v>0</v>
      </c>
      <c r="QE249" s="862">
        <v>0</v>
      </c>
      <c r="QF249" s="862">
        <v>0</v>
      </c>
      <c r="QG249" s="862">
        <v>0</v>
      </c>
      <c r="QH249" s="862">
        <v>0</v>
      </c>
      <c r="QI249" s="862">
        <v>0</v>
      </c>
      <c r="QJ249" s="862">
        <v>0</v>
      </c>
      <c r="QK249" s="862">
        <v>0</v>
      </c>
      <c r="QL249" s="862">
        <v>0</v>
      </c>
      <c r="QM249" s="862">
        <v>0</v>
      </c>
      <c r="QN249" s="862">
        <v>0</v>
      </c>
      <c r="QO249" s="862">
        <v>0</v>
      </c>
      <c r="QP249" s="862">
        <v>0</v>
      </c>
      <c r="QQ249" s="862">
        <v>0</v>
      </c>
      <c r="QR249" s="862">
        <v>0</v>
      </c>
      <c r="QS249" s="862">
        <v>0</v>
      </c>
      <c r="QT249" s="862">
        <v>0</v>
      </c>
      <c r="QU249" s="862">
        <v>0</v>
      </c>
      <c r="QV249" s="862">
        <v>0</v>
      </c>
      <c r="QW249" s="862">
        <v>0</v>
      </c>
      <c r="QX249" s="862">
        <v>0</v>
      </c>
      <c r="QY249" s="862">
        <v>0</v>
      </c>
      <c r="QZ249" s="862">
        <v>0</v>
      </c>
      <c r="RA249" s="862">
        <v>0</v>
      </c>
      <c r="RB249" s="862">
        <v>0</v>
      </c>
      <c r="RC249" s="862">
        <v>0</v>
      </c>
      <c r="RD249" s="862">
        <v>0</v>
      </c>
      <c r="RE249" s="862">
        <v>0</v>
      </c>
      <c r="RF249" s="862">
        <v>0</v>
      </c>
      <c r="RG249" s="862">
        <v>0</v>
      </c>
      <c r="RH249" s="862">
        <v>0</v>
      </c>
      <c r="RI249" s="862">
        <v>0</v>
      </c>
      <c r="RJ249" s="862">
        <v>0</v>
      </c>
      <c r="RK249" s="862">
        <v>0</v>
      </c>
      <c r="RL249" s="862">
        <v>0</v>
      </c>
      <c r="RM249" s="862">
        <v>0</v>
      </c>
      <c r="RN249" s="862">
        <v>0</v>
      </c>
      <c r="RO249" s="862">
        <v>0</v>
      </c>
      <c r="RP249" s="862">
        <v>0</v>
      </c>
      <c r="RQ249" s="862">
        <v>0</v>
      </c>
      <c r="RR249" s="862">
        <v>0</v>
      </c>
      <c r="RS249" s="862">
        <v>0</v>
      </c>
      <c r="RT249" s="862">
        <v>0</v>
      </c>
      <c r="RU249" s="862">
        <v>0</v>
      </c>
      <c r="RV249" s="862">
        <v>0</v>
      </c>
      <c r="RW249" s="862">
        <v>0</v>
      </c>
      <c r="RX249" s="862">
        <v>0</v>
      </c>
      <c r="RY249" s="862">
        <v>0</v>
      </c>
      <c r="RZ249" s="862">
        <v>0</v>
      </c>
      <c r="SA249" s="862">
        <v>0</v>
      </c>
      <c r="SB249" s="862">
        <v>0</v>
      </c>
      <c r="SC249" s="862">
        <v>0</v>
      </c>
      <c r="SD249" s="862">
        <v>0</v>
      </c>
      <c r="SE249" s="862">
        <v>0</v>
      </c>
      <c r="SF249" s="862">
        <v>0</v>
      </c>
      <c r="SG249" s="862">
        <v>0</v>
      </c>
      <c r="SH249" s="862">
        <v>0</v>
      </c>
      <c r="SI249" s="862">
        <v>0</v>
      </c>
      <c r="SJ249" s="460">
        <f t="shared" si="68"/>
        <v>0</v>
      </c>
      <c r="SK249" s="441"/>
      <c r="SL249" s="429"/>
      <c r="SM249" s="429"/>
      <c r="SN249" s="429"/>
    </row>
    <row r="250" spans="1:508" outlineLevel="2" x14ac:dyDescent="0.3">
      <c r="A250" s="429"/>
      <c r="B250" s="438"/>
      <c r="C250" s="647">
        <f>INT($C$40)+3</f>
        <v>4</v>
      </c>
      <c r="D250" s="460"/>
      <c r="E250" s="518"/>
      <c r="F250" s="518"/>
      <c r="G250" s="460"/>
      <c r="H250" s="879"/>
      <c r="I250" s="879" t="s">
        <v>851</v>
      </c>
      <c r="J250" s="880">
        <f t="shared" si="67"/>
        <v>123</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0">
        <f t="shared" si="68"/>
        <v>0</v>
      </c>
      <c r="SK250" s="441"/>
      <c r="SL250" s="429"/>
      <c r="SM250" s="429"/>
      <c r="SN250" s="429"/>
    </row>
    <row r="251" spans="1:508" outlineLevel="2" collapsed="1" x14ac:dyDescent="0.3">
      <c r="A251" s="429"/>
      <c r="B251" s="438"/>
      <c r="C251" s="647">
        <f>INT($C$40)+2</f>
        <v>3</v>
      </c>
      <c r="D251" s="460"/>
      <c r="E251" s="518"/>
      <c r="F251" s="518"/>
      <c r="G251" s="460"/>
      <c r="H251" s="667"/>
      <c r="I251" s="667" t="s">
        <v>852</v>
      </c>
      <c r="J251" s="667">
        <f t="shared" si="67"/>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si="68"/>
        <v>0</v>
      </c>
      <c r="SK251" s="441"/>
      <c r="SL251" s="429"/>
      <c r="SM251" s="429"/>
      <c r="SN251" s="429"/>
    </row>
    <row r="252" spans="1:508" hidden="1" outlineLevel="3" x14ac:dyDescent="0.3">
      <c r="A252" s="429"/>
      <c r="B252" s="438"/>
      <c r="C252" s="647">
        <f t="shared" si="69"/>
        <v>4</v>
      </c>
      <c r="D252" s="460"/>
      <c r="E252" s="518"/>
      <c r="F252" s="518"/>
      <c r="G252" s="460"/>
      <c r="H252" s="735"/>
      <c r="I252" s="735" t="s">
        <v>853</v>
      </c>
      <c r="J252" s="735">
        <f t="shared" si="67"/>
        <v>125</v>
      </c>
      <c r="K252" s="863">
        <v>0</v>
      </c>
      <c r="L252" s="863">
        <v>0</v>
      </c>
      <c r="M252" s="863">
        <v>0</v>
      </c>
      <c r="N252" s="863">
        <v>0</v>
      </c>
      <c r="O252" s="863">
        <v>0</v>
      </c>
      <c r="P252" s="863">
        <v>0</v>
      </c>
      <c r="Q252" s="863">
        <v>0</v>
      </c>
      <c r="R252" s="863">
        <v>0</v>
      </c>
      <c r="S252" s="863">
        <v>0</v>
      </c>
      <c r="T252" s="863">
        <v>0</v>
      </c>
      <c r="U252" s="863">
        <v>0</v>
      </c>
      <c r="V252" s="863">
        <v>0</v>
      </c>
      <c r="W252" s="863">
        <v>0</v>
      </c>
      <c r="X252" s="863">
        <v>0</v>
      </c>
      <c r="Y252" s="863">
        <v>0</v>
      </c>
      <c r="Z252" s="863">
        <v>0</v>
      </c>
      <c r="AA252" s="863">
        <v>0</v>
      </c>
      <c r="AB252" s="863">
        <v>0</v>
      </c>
      <c r="AC252" s="863">
        <v>0</v>
      </c>
      <c r="AD252" s="863">
        <v>0</v>
      </c>
      <c r="AE252" s="863">
        <v>0</v>
      </c>
      <c r="AF252" s="863">
        <v>0</v>
      </c>
      <c r="AG252" s="863">
        <v>0</v>
      </c>
      <c r="AH252" s="863">
        <v>0</v>
      </c>
      <c r="AI252" s="863">
        <v>0</v>
      </c>
      <c r="AJ252" s="863">
        <v>0</v>
      </c>
      <c r="AK252" s="863">
        <v>0</v>
      </c>
      <c r="AL252" s="863">
        <v>0</v>
      </c>
      <c r="AM252" s="863">
        <v>0</v>
      </c>
      <c r="AN252" s="863">
        <v>0</v>
      </c>
      <c r="AO252" s="863">
        <v>0</v>
      </c>
      <c r="AP252" s="863">
        <v>0</v>
      </c>
      <c r="AQ252" s="863">
        <v>0</v>
      </c>
      <c r="AR252" s="863">
        <v>0</v>
      </c>
      <c r="AS252" s="863">
        <v>0</v>
      </c>
      <c r="AT252" s="863">
        <v>0</v>
      </c>
      <c r="AU252" s="863">
        <v>0</v>
      </c>
      <c r="AV252" s="863">
        <v>0</v>
      </c>
      <c r="AW252" s="863">
        <v>0</v>
      </c>
      <c r="AX252" s="863">
        <v>0</v>
      </c>
      <c r="AY252" s="863">
        <v>0</v>
      </c>
      <c r="AZ252" s="863">
        <v>0</v>
      </c>
      <c r="BA252" s="863">
        <v>0</v>
      </c>
      <c r="BB252" s="863">
        <v>0</v>
      </c>
      <c r="BC252" s="863">
        <v>0</v>
      </c>
      <c r="BD252" s="863">
        <v>0</v>
      </c>
      <c r="BE252" s="863">
        <v>0</v>
      </c>
      <c r="BF252" s="863">
        <v>0</v>
      </c>
      <c r="BG252" s="863">
        <v>0</v>
      </c>
      <c r="BH252" s="863">
        <v>0</v>
      </c>
      <c r="BI252" s="863">
        <v>0</v>
      </c>
      <c r="BJ252" s="863">
        <v>0</v>
      </c>
      <c r="BK252" s="863">
        <v>0</v>
      </c>
      <c r="BL252" s="863">
        <v>0</v>
      </c>
      <c r="BM252" s="863">
        <v>0</v>
      </c>
      <c r="BN252" s="863">
        <v>0</v>
      </c>
      <c r="BO252" s="863">
        <v>0</v>
      </c>
      <c r="BP252" s="863">
        <v>0</v>
      </c>
      <c r="BQ252" s="863">
        <v>0</v>
      </c>
      <c r="BR252" s="863">
        <v>0</v>
      </c>
      <c r="BS252" s="863">
        <v>0</v>
      </c>
      <c r="BT252" s="863">
        <v>0</v>
      </c>
      <c r="BU252" s="863">
        <v>0</v>
      </c>
      <c r="BV252" s="863">
        <v>0</v>
      </c>
      <c r="BW252" s="863">
        <v>0</v>
      </c>
      <c r="BX252" s="863">
        <v>0</v>
      </c>
      <c r="BY252" s="863">
        <v>0</v>
      </c>
      <c r="BZ252" s="863">
        <v>0</v>
      </c>
      <c r="CA252" s="863">
        <v>0</v>
      </c>
      <c r="CB252" s="863">
        <v>0</v>
      </c>
      <c r="CC252" s="863">
        <v>0</v>
      </c>
      <c r="CD252" s="863">
        <v>0</v>
      </c>
      <c r="CE252" s="863">
        <v>0</v>
      </c>
      <c r="CF252" s="863">
        <v>0</v>
      </c>
      <c r="CG252" s="863">
        <v>0</v>
      </c>
      <c r="CH252" s="863">
        <v>0</v>
      </c>
      <c r="CI252" s="863">
        <v>0</v>
      </c>
      <c r="CJ252" s="863">
        <v>0</v>
      </c>
      <c r="CK252" s="863">
        <v>0</v>
      </c>
      <c r="CL252" s="863">
        <v>0</v>
      </c>
      <c r="CM252" s="863">
        <v>0</v>
      </c>
      <c r="CN252" s="863">
        <v>0</v>
      </c>
      <c r="CO252" s="863">
        <v>0</v>
      </c>
      <c r="CP252" s="863">
        <v>0</v>
      </c>
      <c r="CQ252" s="863">
        <v>0</v>
      </c>
      <c r="CR252" s="863">
        <v>0</v>
      </c>
      <c r="CS252" s="863">
        <v>0</v>
      </c>
      <c r="CT252" s="863">
        <v>0</v>
      </c>
      <c r="CU252" s="863">
        <v>0</v>
      </c>
      <c r="CV252" s="863">
        <v>0</v>
      </c>
      <c r="CW252" s="863">
        <v>0</v>
      </c>
      <c r="CX252" s="863">
        <v>0</v>
      </c>
      <c r="CY252" s="863">
        <v>0</v>
      </c>
      <c r="CZ252" s="863">
        <v>0</v>
      </c>
      <c r="DA252" s="863">
        <v>0</v>
      </c>
      <c r="DB252" s="863">
        <v>0</v>
      </c>
      <c r="DC252" s="863">
        <v>0</v>
      </c>
      <c r="DD252" s="863">
        <v>0</v>
      </c>
      <c r="DE252" s="863">
        <v>0</v>
      </c>
      <c r="DF252" s="863">
        <v>0</v>
      </c>
      <c r="DG252" s="863">
        <v>0</v>
      </c>
      <c r="DH252" s="863">
        <v>0</v>
      </c>
      <c r="DI252" s="863">
        <v>0</v>
      </c>
      <c r="DJ252" s="863">
        <v>0</v>
      </c>
      <c r="DK252" s="863">
        <v>0</v>
      </c>
      <c r="DL252" s="863">
        <v>0</v>
      </c>
      <c r="DM252" s="863">
        <v>0</v>
      </c>
      <c r="DN252" s="863">
        <v>0</v>
      </c>
      <c r="DO252" s="863">
        <v>0</v>
      </c>
      <c r="DP252" s="863">
        <v>0</v>
      </c>
      <c r="DQ252" s="863">
        <v>0</v>
      </c>
      <c r="DR252" s="863">
        <v>0</v>
      </c>
      <c r="DS252" s="863">
        <v>0</v>
      </c>
      <c r="DT252" s="863">
        <v>0</v>
      </c>
      <c r="DU252" s="863">
        <v>0</v>
      </c>
      <c r="DV252" s="863">
        <v>0</v>
      </c>
      <c r="DW252" s="863">
        <v>0</v>
      </c>
      <c r="DX252" s="863">
        <v>0</v>
      </c>
      <c r="DY252" s="863">
        <v>0</v>
      </c>
      <c r="DZ252" s="863">
        <v>0</v>
      </c>
      <c r="EA252" s="863">
        <v>0</v>
      </c>
      <c r="EB252" s="863">
        <v>0</v>
      </c>
      <c r="EC252" s="863">
        <v>0</v>
      </c>
      <c r="ED252" s="863">
        <v>0</v>
      </c>
      <c r="EE252" s="863">
        <v>0</v>
      </c>
      <c r="EF252" s="863">
        <v>0</v>
      </c>
      <c r="EG252" s="863">
        <v>0</v>
      </c>
      <c r="EH252" s="863">
        <v>0</v>
      </c>
      <c r="EI252" s="863">
        <v>0</v>
      </c>
      <c r="EJ252" s="863">
        <v>0</v>
      </c>
      <c r="EK252" s="863">
        <v>0</v>
      </c>
      <c r="EL252" s="863">
        <v>0</v>
      </c>
      <c r="EM252" s="863">
        <v>0</v>
      </c>
      <c r="EN252" s="863">
        <v>0</v>
      </c>
      <c r="EO252" s="863">
        <v>0</v>
      </c>
      <c r="EP252" s="863">
        <v>0</v>
      </c>
      <c r="EQ252" s="863">
        <v>0</v>
      </c>
      <c r="ER252" s="863">
        <v>0</v>
      </c>
      <c r="ES252" s="863">
        <v>0</v>
      </c>
      <c r="ET252" s="863">
        <v>0</v>
      </c>
      <c r="EU252" s="863">
        <v>0</v>
      </c>
      <c r="EV252" s="863">
        <v>0</v>
      </c>
      <c r="EW252" s="863">
        <v>0</v>
      </c>
      <c r="EX252" s="863">
        <v>0</v>
      </c>
      <c r="EY252" s="863">
        <v>0</v>
      </c>
      <c r="EZ252" s="863">
        <v>0</v>
      </c>
      <c r="FA252" s="863">
        <v>0</v>
      </c>
      <c r="FB252" s="863">
        <v>0</v>
      </c>
      <c r="FC252" s="863">
        <v>0</v>
      </c>
      <c r="FD252" s="863">
        <v>0</v>
      </c>
      <c r="FE252" s="863">
        <v>0</v>
      </c>
      <c r="FF252" s="863">
        <v>0</v>
      </c>
      <c r="FG252" s="863">
        <v>0</v>
      </c>
      <c r="FH252" s="863">
        <v>0</v>
      </c>
      <c r="FI252" s="863">
        <v>0</v>
      </c>
      <c r="FJ252" s="863">
        <v>0</v>
      </c>
      <c r="FK252" s="863">
        <v>0</v>
      </c>
      <c r="FL252" s="863">
        <v>0</v>
      </c>
      <c r="FM252" s="863">
        <v>0</v>
      </c>
      <c r="FN252" s="863">
        <v>0</v>
      </c>
      <c r="FO252" s="863">
        <v>0</v>
      </c>
      <c r="FP252" s="863">
        <v>0</v>
      </c>
      <c r="FQ252" s="863">
        <v>0</v>
      </c>
      <c r="FR252" s="863">
        <v>0</v>
      </c>
      <c r="FS252" s="863">
        <v>0</v>
      </c>
      <c r="FT252" s="863">
        <v>0</v>
      </c>
      <c r="FU252" s="863">
        <v>0</v>
      </c>
      <c r="FV252" s="863">
        <v>0</v>
      </c>
      <c r="FW252" s="863">
        <v>0</v>
      </c>
      <c r="FX252" s="863">
        <v>0</v>
      </c>
      <c r="FY252" s="863">
        <v>0</v>
      </c>
      <c r="FZ252" s="863">
        <v>0</v>
      </c>
      <c r="GA252" s="863">
        <v>0</v>
      </c>
      <c r="GB252" s="863">
        <v>0</v>
      </c>
      <c r="GC252" s="863">
        <v>0</v>
      </c>
      <c r="GD252" s="863">
        <v>0</v>
      </c>
      <c r="GE252" s="863">
        <v>0</v>
      </c>
      <c r="GF252" s="863">
        <v>0</v>
      </c>
      <c r="GG252" s="863">
        <v>0</v>
      </c>
      <c r="GH252" s="863">
        <v>0</v>
      </c>
      <c r="GI252" s="863">
        <v>0</v>
      </c>
      <c r="GJ252" s="863">
        <v>0</v>
      </c>
      <c r="GK252" s="863">
        <v>0</v>
      </c>
      <c r="GL252" s="863">
        <v>0</v>
      </c>
      <c r="GM252" s="863">
        <v>0</v>
      </c>
      <c r="GN252" s="863">
        <v>0</v>
      </c>
      <c r="GO252" s="863">
        <v>0</v>
      </c>
      <c r="GP252" s="863">
        <v>0</v>
      </c>
      <c r="GQ252" s="863">
        <v>0</v>
      </c>
      <c r="GR252" s="863">
        <v>0</v>
      </c>
      <c r="GS252" s="863">
        <v>0</v>
      </c>
      <c r="GT252" s="863">
        <v>0</v>
      </c>
      <c r="GU252" s="863">
        <v>0</v>
      </c>
      <c r="GV252" s="863">
        <v>0</v>
      </c>
      <c r="GW252" s="863">
        <v>0</v>
      </c>
      <c r="GX252" s="863">
        <v>0</v>
      </c>
      <c r="GY252" s="863">
        <v>0</v>
      </c>
      <c r="GZ252" s="863">
        <v>0</v>
      </c>
      <c r="HA252" s="863">
        <v>0</v>
      </c>
      <c r="HB252" s="863">
        <v>0</v>
      </c>
      <c r="HC252" s="863">
        <v>0</v>
      </c>
      <c r="HD252" s="863">
        <v>0</v>
      </c>
      <c r="HE252" s="863">
        <v>0</v>
      </c>
      <c r="HF252" s="863">
        <v>0</v>
      </c>
      <c r="HG252" s="863">
        <v>0</v>
      </c>
      <c r="HH252" s="863">
        <v>0</v>
      </c>
      <c r="HI252" s="863">
        <v>0</v>
      </c>
      <c r="HJ252" s="863">
        <v>0</v>
      </c>
      <c r="HK252" s="863">
        <v>0</v>
      </c>
      <c r="HL252" s="863">
        <v>0</v>
      </c>
      <c r="HM252" s="863">
        <v>0</v>
      </c>
      <c r="HN252" s="863">
        <v>0</v>
      </c>
      <c r="HO252" s="863">
        <v>0</v>
      </c>
      <c r="HP252" s="863">
        <v>0</v>
      </c>
      <c r="HQ252" s="863">
        <v>0</v>
      </c>
      <c r="HR252" s="863">
        <v>0</v>
      </c>
      <c r="HS252" s="863">
        <v>0</v>
      </c>
      <c r="HT252" s="863">
        <v>0</v>
      </c>
      <c r="HU252" s="863">
        <v>0</v>
      </c>
      <c r="HV252" s="863">
        <v>0</v>
      </c>
      <c r="HW252" s="863">
        <v>0</v>
      </c>
      <c r="HX252" s="863">
        <v>0</v>
      </c>
      <c r="HY252" s="863">
        <v>0</v>
      </c>
      <c r="HZ252" s="863">
        <v>0</v>
      </c>
      <c r="IA252" s="863">
        <v>0</v>
      </c>
      <c r="IB252" s="863">
        <v>0</v>
      </c>
      <c r="IC252" s="863">
        <v>0</v>
      </c>
      <c r="ID252" s="863">
        <v>0</v>
      </c>
      <c r="IE252" s="863">
        <v>0</v>
      </c>
      <c r="IF252" s="863">
        <v>0</v>
      </c>
      <c r="IG252" s="863">
        <v>0</v>
      </c>
      <c r="IH252" s="863">
        <v>0</v>
      </c>
      <c r="II252" s="863">
        <v>0</v>
      </c>
      <c r="IJ252" s="863">
        <v>0</v>
      </c>
      <c r="IK252" s="863">
        <v>0</v>
      </c>
      <c r="IL252" s="863">
        <v>0</v>
      </c>
      <c r="IM252" s="863">
        <v>0</v>
      </c>
      <c r="IN252" s="863">
        <v>0</v>
      </c>
      <c r="IO252" s="863">
        <v>0</v>
      </c>
      <c r="IP252" s="863">
        <v>0</v>
      </c>
      <c r="IQ252" s="863">
        <v>0</v>
      </c>
      <c r="IR252" s="863">
        <v>0</v>
      </c>
      <c r="IS252" s="863">
        <v>0</v>
      </c>
      <c r="IT252" s="863">
        <v>0</v>
      </c>
      <c r="IU252" s="863">
        <v>0</v>
      </c>
      <c r="IV252" s="863">
        <v>0</v>
      </c>
      <c r="IW252" s="863">
        <v>0</v>
      </c>
      <c r="IX252" s="863">
        <v>0</v>
      </c>
      <c r="IY252" s="863">
        <v>0</v>
      </c>
      <c r="IZ252" s="863">
        <v>0</v>
      </c>
      <c r="JA252" s="863">
        <v>0</v>
      </c>
      <c r="JB252" s="863">
        <v>0</v>
      </c>
      <c r="JC252" s="863">
        <v>0</v>
      </c>
      <c r="JD252" s="863">
        <v>0</v>
      </c>
      <c r="JE252" s="863">
        <v>0</v>
      </c>
      <c r="JF252" s="863">
        <v>0</v>
      </c>
      <c r="JG252" s="863">
        <v>0</v>
      </c>
      <c r="JH252" s="863">
        <v>0</v>
      </c>
      <c r="JI252" s="863">
        <v>0</v>
      </c>
      <c r="JJ252" s="863">
        <v>0</v>
      </c>
      <c r="JK252" s="863">
        <v>0</v>
      </c>
      <c r="JL252" s="863">
        <v>0</v>
      </c>
      <c r="JM252" s="863">
        <v>0</v>
      </c>
      <c r="JN252" s="863">
        <v>0</v>
      </c>
      <c r="JO252" s="863">
        <v>0</v>
      </c>
      <c r="JP252" s="863">
        <v>0</v>
      </c>
      <c r="JQ252" s="863">
        <v>0</v>
      </c>
      <c r="JR252" s="863">
        <v>0</v>
      </c>
      <c r="JS252" s="863">
        <v>0</v>
      </c>
      <c r="JT252" s="863">
        <v>0</v>
      </c>
      <c r="JU252" s="863">
        <v>0</v>
      </c>
      <c r="JV252" s="863">
        <v>0</v>
      </c>
      <c r="JW252" s="863">
        <v>0</v>
      </c>
      <c r="JX252" s="863">
        <v>0</v>
      </c>
      <c r="JY252" s="863">
        <v>0</v>
      </c>
      <c r="JZ252" s="863">
        <v>0</v>
      </c>
      <c r="KA252" s="863">
        <v>0</v>
      </c>
      <c r="KB252" s="863">
        <v>0</v>
      </c>
      <c r="KC252" s="863">
        <v>0</v>
      </c>
      <c r="KD252" s="863">
        <v>0</v>
      </c>
      <c r="KE252" s="863">
        <v>0</v>
      </c>
      <c r="KF252" s="863">
        <v>0</v>
      </c>
      <c r="KG252" s="863">
        <v>0</v>
      </c>
      <c r="KH252" s="863">
        <v>0</v>
      </c>
      <c r="KI252" s="863">
        <v>0</v>
      </c>
      <c r="KJ252" s="863">
        <v>0</v>
      </c>
      <c r="KK252" s="863">
        <v>0</v>
      </c>
      <c r="KL252" s="863">
        <v>0</v>
      </c>
      <c r="KM252" s="863">
        <v>0</v>
      </c>
      <c r="KN252" s="863">
        <v>0</v>
      </c>
      <c r="KO252" s="863">
        <v>0</v>
      </c>
      <c r="KP252" s="863">
        <v>0</v>
      </c>
      <c r="KQ252" s="863">
        <v>0</v>
      </c>
      <c r="KR252" s="863">
        <v>0</v>
      </c>
      <c r="KS252" s="863">
        <v>0</v>
      </c>
      <c r="KT252" s="863">
        <v>0</v>
      </c>
      <c r="KU252" s="863">
        <v>0</v>
      </c>
      <c r="KV252" s="863">
        <v>0</v>
      </c>
      <c r="KW252" s="863">
        <v>0</v>
      </c>
      <c r="KX252" s="863">
        <v>0</v>
      </c>
      <c r="KY252" s="863">
        <v>0</v>
      </c>
      <c r="KZ252" s="863">
        <v>0</v>
      </c>
      <c r="LA252" s="863">
        <v>0</v>
      </c>
      <c r="LB252" s="863">
        <v>0</v>
      </c>
      <c r="LC252" s="863">
        <v>0</v>
      </c>
      <c r="LD252" s="863">
        <v>0</v>
      </c>
      <c r="LE252" s="863">
        <v>0</v>
      </c>
      <c r="LF252" s="863">
        <v>0</v>
      </c>
      <c r="LG252" s="863">
        <v>0</v>
      </c>
      <c r="LH252" s="863">
        <v>0</v>
      </c>
      <c r="LI252" s="863">
        <v>0</v>
      </c>
      <c r="LJ252" s="863">
        <v>0</v>
      </c>
      <c r="LK252" s="863">
        <v>0</v>
      </c>
      <c r="LL252" s="863">
        <v>0</v>
      </c>
      <c r="LM252" s="863">
        <v>0</v>
      </c>
      <c r="LN252" s="863">
        <v>0</v>
      </c>
      <c r="LO252" s="863">
        <v>0</v>
      </c>
      <c r="LP252" s="863">
        <v>0</v>
      </c>
      <c r="LQ252" s="863">
        <v>0</v>
      </c>
      <c r="LR252" s="863">
        <v>0</v>
      </c>
      <c r="LS252" s="863">
        <v>0</v>
      </c>
      <c r="LT252" s="863">
        <v>0</v>
      </c>
      <c r="LU252" s="863">
        <v>0</v>
      </c>
      <c r="LV252" s="863">
        <v>0</v>
      </c>
      <c r="LW252" s="863">
        <v>0</v>
      </c>
      <c r="LX252" s="863">
        <v>0</v>
      </c>
      <c r="LY252" s="863">
        <v>0</v>
      </c>
      <c r="LZ252" s="863">
        <v>0</v>
      </c>
      <c r="MA252" s="863">
        <v>0</v>
      </c>
      <c r="MB252" s="863">
        <v>0</v>
      </c>
      <c r="MC252" s="863">
        <v>0</v>
      </c>
      <c r="MD252" s="863">
        <v>0</v>
      </c>
      <c r="ME252" s="863">
        <v>0</v>
      </c>
      <c r="MF252" s="863">
        <v>0</v>
      </c>
      <c r="MG252" s="863">
        <v>0</v>
      </c>
      <c r="MH252" s="863">
        <v>0</v>
      </c>
      <c r="MI252" s="863">
        <v>0</v>
      </c>
      <c r="MJ252" s="863">
        <v>0</v>
      </c>
      <c r="MK252" s="863">
        <v>0</v>
      </c>
      <c r="ML252" s="863">
        <v>0</v>
      </c>
      <c r="MM252" s="863">
        <v>0</v>
      </c>
      <c r="MN252" s="863">
        <v>0</v>
      </c>
      <c r="MO252" s="863">
        <v>0</v>
      </c>
      <c r="MP252" s="863">
        <v>0</v>
      </c>
      <c r="MQ252" s="863">
        <v>0</v>
      </c>
      <c r="MR252" s="863">
        <v>0</v>
      </c>
      <c r="MS252" s="863">
        <v>0</v>
      </c>
      <c r="MT252" s="863">
        <v>0</v>
      </c>
      <c r="MU252" s="863">
        <v>0</v>
      </c>
      <c r="MV252" s="863">
        <v>0</v>
      </c>
      <c r="MW252" s="863">
        <v>0</v>
      </c>
      <c r="MX252" s="863">
        <v>0</v>
      </c>
      <c r="MY252" s="863">
        <v>0</v>
      </c>
      <c r="MZ252" s="863">
        <v>0</v>
      </c>
      <c r="NA252" s="863">
        <v>0</v>
      </c>
      <c r="NB252" s="863">
        <v>0</v>
      </c>
      <c r="NC252" s="863">
        <v>0</v>
      </c>
      <c r="ND252" s="863">
        <v>0</v>
      </c>
      <c r="NE252" s="863">
        <v>0</v>
      </c>
      <c r="NF252" s="863">
        <v>0</v>
      </c>
      <c r="NG252" s="863">
        <v>0</v>
      </c>
      <c r="NH252" s="863">
        <v>0</v>
      </c>
      <c r="NI252" s="863">
        <v>0</v>
      </c>
      <c r="NJ252" s="863">
        <v>0</v>
      </c>
      <c r="NK252" s="863">
        <v>0</v>
      </c>
      <c r="NL252" s="863">
        <v>0</v>
      </c>
      <c r="NM252" s="863">
        <v>0</v>
      </c>
      <c r="NN252" s="863">
        <v>0</v>
      </c>
      <c r="NO252" s="863">
        <v>0</v>
      </c>
      <c r="NP252" s="863">
        <v>0</v>
      </c>
      <c r="NQ252" s="863">
        <v>0</v>
      </c>
      <c r="NR252" s="863">
        <v>0</v>
      </c>
      <c r="NS252" s="863">
        <v>0</v>
      </c>
      <c r="NT252" s="863">
        <v>0</v>
      </c>
      <c r="NU252" s="863">
        <v>0</v>
      </c>
      <c r="NV252" s="863">
        <v>0</v>
      </c>
      <c r="NW252" s="863">
        <v>0</v>
      </c>
      <c r="NX252" s="863">
        <v>0</v>
      </c>
      <c r="NY252" s="863">
        <v>0</v>
      </c>
      <c r="NZ252" s="863">
        <v>0</v>
      </c>
      <c r="OA252" s="863">
        <v>0</v>
      </c>
      <c r="OB252" s="863">
        <v>0</v>
      </c>
      <c r="OC252" s="863">
        <v>0</v>
      </c>
      <c r="OD252" s="863">
        <v>0</v>
      </c>
      <c r="OE252" s="863">
        <v>0</v>
      </c>
      <c r="OF252" s="863">
        <v>0</v>
      </c>
      <c r="OG252" s="863">
        <v>0</v>
      </c>
      <c r="OH252" s="863">
        <v>0</v>
      </c>
      <c r="OI252" s="863">
        <v>0</v>
      </c>
      <c r="OJ252" s="863">
        <v>0</v>
      </c>
      <c r="OK252" s="863">
        <v>0</v>
      </c>
      <c r="OL252" s="863">
        <v>0</v>
      </c>
      <c r="OM252" s="863">
        <v>0</v>
      </c>
      <c r="ON252" s="863">
        <v>0</v>
      </c>
      <c r="OO252" s="863">
        <v>0</v>
      </c>
      <c r="OP252" s="863">
        <v>0</v>
      </c>
      <c r="OQ252" s="863">
        <v>0</v>
      </c>
      <c r="OR252" s="863">
        <v>0</v>
      </c>
      <c r="OS252" s="863">
        <v>0</v>
      </c>
      <c r="OT252" s="863">
        <v>0</v>
      </c>
      <c r="OU252" s="863">
        <v>0</v>
      </c>
      <c r="OV252" s="863">
        <v>0</v>
      </c>
      <c r="OW252" s="863">
        <v>0</v>
      </c>
      <c r="OX252" s="863">
        <v>0</v>
      </c>
      <c r="OY252" s="863">
        <v>0</v>
      </c>
      <c r="OZ252" s="863">
        <v>0</v>
      </c>
      <c r="PA252" s="863">
        <v>0</v>
      </c>
      <c r="PB252" s="863">
        <v>0</v>
      </c>
      <c r="PC252" s="863">
        <v>0</v>
      </c>
      <c r="PD252" s="863">
        <v>0</v>
      </c>
      <c r="PE252" s="863">
        <v>0</v>
      </c>
      <c r="PF252" s="863">
        <v>0</v>
      </c>
      <c r="PG252" s="863">
        <v>0</v>
      </c>
      <c r="PH252" s="863">
        <v>0</v>
      </c>
      <c r="PI252" s="863">
        <v>0</v>
      </c>
      <c r="PJ252" s="863">
        <v>0</v>
      </c>
      <c r="PK252" s="863">
        <v>0</v>
      </c>
      <c r="PL252" s="863">
        <v>0</v>
      </c>
      <c r="PM252" s="863">
        <v>0</v>
      </c>
      <c r="PN252" s="863">
        <v>0</v>
      </c>
      <c r="PO252" s="863">
        <v>0</v>
      </c>
      <c r="PP252" s="863">
        <v>0</v>
      </c>
      <c r="PQ252" s="863">
        <v>0</v>
      </c>
      <c r="PR252" s="863">
        <v>0</v>
      </c>
      <c r="PS252" s="863">
        <v>0</v>
      </c>
      <c r="PT252" s="863">
        <v>0</v>
      </c>
      <c r="PU252" s="863">
        <v>0</v>
      </c>
      <c r="PV252" s="863">
        <v>0</v>
      </c>
      <c r="PW252" s="863">
        <v>0</v>
      </c>
      <c r="PX252" s="863">
        <v>0</v>
      </c>
      <c r="PY252" s="863">
        <v>0</v>
      </c>
      <c r="PZ252" s="863">
        <v>0</v>
      </c>
      <c r="QA252" s="863">
        <v>0</v>
      </c>
      <c r="QB252" s="863">
        <v>0</v>
      </c>
      <c r="QC252" s="863">
        <v>0</v>
      </c>
      <c r="QD252" s="863">
        <v>0</v>
      </c>
      <c r="QE252" s="863">
        <v>0</v>
      </c>
      <c r="QF252" s="863">
        <v>0</v>
      </c>
      <c r="QG252" s="863">
        <v>0</v>
      </c>
      <c r="QH252" s="863">
        <v>0</v>
      </c>
      <c r="QI252" s="863">
        <v>0</v>
      </c>
      <c r="QJ252" s="863">
        <v>0</v>
      </c>
      <c r="QK252" s="863">
        <v>0</v>
      </c>
      <c r="QL252" s="863">
        <v>0</v>
      </c>
      <c r="QM252" s="863">
        <v>0</v>
      </c>
      <c r="QN252" s="863">
        <v>0</v>
      </c>
      <c r="QO252" s="863">
        <v>0</v>
      </c>
      <c r="QP252" s="863">
        <v>0</v>
      </c>
      <c r="QQ252" s="863">
        <v>0</v>
      </c>
      <c r="QR252" s="863">
        <v>0</v>
      </c>
      <c r="QS252" s="863">
        <v>0</v>
      </c>
      <c r="QT252" s="863">
        <v>0</v>
      </c>
      <c r="QU252" s="863">
        <v>0</v>
      </c>
      <c r="QV252" s="863">
        <v>0</v>
      </c>
      <c r="QW252" s="863">
        <v>0</v>
      </c>
      <c r="QX252" s="863">
        <v>0</v>
      </c>
      <c r="QY252" s="863">
        <v>0</v>
      </c>
      <c r="QZ252" s="863">
        <v>0</v>
      </c>
      <c r="RA252" s="863">
        <v>0</v>
      </c>
      <c r="RB252" s="863">
        <v>0</v>
      </c>
      <c r="RC252" s="863">
        <v>0</v>
      </c>
      <c r="RD252" s="863">
        <v>0</v>
      </c>
      <c r="RE252" s="863">
        <v>0</v>
      </c>
      <c r="RF252" s="863">
        <v>0</v>
      </c>
      <c r="RG252" s="863">
        <v>0</v>
      </c>
      <c r="RH252" s="863">
        <v>0</v>
      </c>
      <c r="RI252" s="863">
        <v>0</v>
      </c>
      <c r="RJ252" s="863">
        <v>0</v>
      </c>
      <c r="RK252" s="863">
        <v>0</v>
      </c>
      <c r="RL252" s="863">
        <v>0</v>
      </c>
      <c r="RM252" s="863">
        <v>0</v>
      </c>
      <c r="RN252" s="863">
        <v>0</v>
      </c>
      <c r="RO252" s="863">
        <v>0</v>
      </c>
      <c r="RP252" s="863">
        <v>0</v>
      </c>
      <c r="RQ252" s="863">
        <v>0</v>
      </c>
      <c r="RR252" s="863">
        <v>0</v>
      </c>
      <c r="RS252" s="863">
        <v>0</v>
      </c>
      <c r="RT252" s="863">
        <v>0</v>
      </c>
      <c r="RU252" s="863">
        <v>0</v>
      </c>
      <c r="RV252" s="863">
        <v>0</v>
      </c>
      <c r="RW252" s="863">
        <v>0</v>
      </c>
      <c r="RX252" s="863">
        <v>0</v>
      </c>
      <c r="RY252" s="863">
        <v>0</v>
      </c>
      <c r="RZ252" s="863">
        <v>0</v>
      </c>
      <c r="SA252" s="863">
        <v>0</v>
      </c>
      <c r="SB252" s="863">
        <v>0</v>
      </c>
      <c r="SC252" s="863">
        <v>0</v>
      </c>
      <c r="SD252" s="863">
        <v>0</v>
      </c>
      <c r="SE252" s="863">
        <v>0</v>
      </c>
      <c r="SF252" s="863">
        <v>0</v>
      </c>
      <c r="SG252" s="863">
        <v>0</v>
      </c>
      <c r="SH252" s="863">
        <v>0</v>
      </c>
      <c r="SI252" s="863">
        <v>0</v>
      </c>
      <c r="SJ252" s="460">
        <f t="shared" si="68"/>
        <v>0</v>
      </c>
      <c r="SK252" s="441"/>
      <c r="SL252" s="429"/>
      <c r="SM252" s="429"/>
      <c r="SN252" s="429"/>
    </row>
    <row r="253" spans="1:508" outlineLevel="2" collapsed="1" x14ac:dyDescent="0.3">
      <c r="A253" s="429"/>
      <c r="B253" s="438"/>
      <c r="C253" s="647">
        <f>INT($C$40)+2</f>
        <v>3</v>
      </c>
      <c r="D253" s="460"/>
      <c r="E253" s="518"/>
      <c r="F253" s="518"/>
      <c r="G253" s="460"/>
      <c r="H253" s="736"/>
      <c r="I253" s="736" t="s">
        <v>854</v>
      </c>
      <c r="J253" s="736">
        <f t="shared" si="67"/>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68"/>
        <v>0</v>
      </c>
      <c r="SK253" s="441"/>
      <c r="SL253" s="429"/>
      <c r="SM253" s="429"/>
      <c r="SN253" s="429"/>
    </row>
    <row r="254" spans="1:508" hidden="1" outlineLevel="3" x14ac:dyDescent="0.3">
      <c r="A254" s="429"/>
      <c r="B254" s="438"/>
      <c r="C254" s="647">
        <f>INT($C$40)+3</f>
        <v>4</v>
      </c>
      <c r="D254" s="460"/>
      <c r="E254" s="518"/>
      <c r="F254" s="518"/>
      <c r="G254" s="460"/>
      <c r="H254" s="537"/>
      <c r="I254" s="537" t="s">
        <v>855</v>
      </c>
      <c r="J254" s="869">
        <f t="shared" si="67"/>
        <v>127</v>
      </c>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v>
      </c>
      <c r="DH254" s="862">
        <v>0</v>
      </c>
      <c r="DI254" s="862">
        <v>0</v>
      </c>
      <c r="DJ254" s="862">
        <v>0</v>
      </c>
      <c r="DK254" s="862">
        <v>0</v>
      </c>
      <c r="DL254" s="862">
        <v>0</v>
      </c>
      <c r="DM254" s="862">
        <v>0</v>
      </c>
      <c r="DN254" s="862">
        <v>0</v>
      </c>
      <c r="DO254" s="862">
        <v>0</v>
      </c>
      <c r="DP254" s="862">
        <v>0</v>
      </c>
      <c r="DQ254" s="862">
        <v>0</v>
      </c>
      <c r="DR254" s="862">
        <v>0</v>
      </c>
      <c r="DS254" s="862">
        <v>0</v>
      </c>
      <c r="DT254" s="862">
        <v>0</v>
      </c>
      <c r="DU254" s="862">
        <v>0</v>
      </c>
      <c r="DV254" s="862">
        <v>0</v>
      </c>
      <c r="DW254" s="862">
        <v>0</v>
      </c>
      <c r="DX254" s="862">
        <v>0</v>
      </c>
      <c r="DY254" s="862">
        <v>0</v>
      </c>
      <c r="DZ254" s="862">
        <v>0</v>
      </c>
      <c r="EA254" s="862">
        <v>0</v>
      </c>
      <c r="EB254" s="862">
        <v>0</v>
      </c>
      <c r="EC254" s="862">
        <v>0</v>
      </c>
      <c r="ED254" s="862">
        <v>0</v>
      </c>
      <c r="EE254" s="862">
        <v>0</v>
      </c>
      <c r="EF254" s="862">
        <v>0</v>
      </c>
      <c r="EG254" s="862">
        <v>0</v>
      </c>
      <c r="EH254" s="862">
        <v>0</v>
      </c>
      <c r="EI254" s="862">
        <v>0</v>
      </c>
      <c r="EJ254" s="862">
        <v>0</v>
      </c>
      <c r="EK254" s="862">
        <v>0</v>
      </c>
      <c r="EL254" s="862">
        <v>0</v>
      </c>
      <c r="EM254" s="862">
        <v>0</v>
      </c>
      <c r="EN254" s="862">
        <v>0</v>
      </c>
      <c r="EO254" s="862">
        <v>0</v>
      </c>
      <c r="EP254" s="862">
        <v>0</v>
      </c>
      <c r="EQ254" s="862">
        <v>0</v>
      </c>
      <c r="ER254" s="862">
        <v>0</v>
      </c>
      <c r="ES254" s="862">
        <v>0</v>
      </c>
      <c r="ET254" s="862">
        <v>0</v>
      </c>
      <c r="EU254" s="862">
        <v>0</v>
      </c>
      <c r="EV254" s="862">
        <v>0</v>
      </c>
      <c r="EW254" s="862">
        <v>0</v>
      </c>
      <c r="EX254" s="862">
        <v>0</v>
      </c>
      <c r="EY254" s="862">
        <v>0</v>
      </c>
      <c r="EZ254" s="862">
        <v>0</v>
      </c>
      <c r="FA254" s="862">
        <v>0</v>
      </c>
      <c r="FB254" s="862">
        <v>0</v>
      </c>
      <c r="FC254" s="862">
        <v>0</v>
      </c>
      <c r="FD254" s="862">
        <v>0</v>
      </c>
      <c r="FE254" s="862">
        <v>0</v>
      </c>
      <c r="FF254" s="862">
        <v>0</v>
      </c>
      <c r="FG254" s="862">
        <v>0</v>
      </c>
      <c r="FH254" s="862">
        <v>0</v>
      </c>
      <c r="FI254" s="862">
        <v>0</v>
      </c>
      <c r="FJ254" s="862">
        <v>0</v>
      </c>
      <c r="FK254" s="862">
        <v>0</v>
      </c>
      <c r="FL254" s="862">
        <v>0</v>
      </c>
      <c r="FM254" s="862">
        <v>0</v>
      </c>
      <c r="FN254" s="862">
        <v>0</v>
      </c>
      <c r="FO254" s="862">
        <v>0</v>
      </c>
      <c r="FP254" s="862">
        <v>0</v>
      </c>
      <c r="FQ254" s="862">
        <v>0</v>
      </c>
      <c r="FR254" s="862">
        <v>0</v>
      </c>
      <c r="FS254" s="862">
        <v>0</v>
      </c>
      <c r="FT254" s="862">
        <v>0</v>
      </c>
      <c r="FU254" s="862">
        <v>0</v>
      </c>
      <c r="FV254" s="862">
        <v>0</v>
      </c>
      <c r="FW254" s="862">
        <v>0</v>
      </c>
      <c r="FX254" s="862">
        <v>0</v>
      </c>
      <c r="FY254" s="862">
        <v>0</v>
      </c>
      <c r="FZ254" s="862">
        <v>0</v>
      </c>
      <c r="GA254" s="862">
        <v>0</v>
      </c>
      <c r="GB254" s="862">
        <v>0</v>
      </c>
      <c r="GC254" s="862">
        <v>0</v>
      </c>
      <c r="GD254" s="862">
        <v>0</v>
      </c>
      <c r="GE254" s="862">
        <v>0</v>
      </c>
      <c r="GF254" s="862">
        <v>0</v>
      </c>
      <c r="GG254" s="862">
        <v>0</v>
      </c>
      <c r="GH254" s="862">
        <v>0</v>
      </c>
      <c r="GI254" s="862">
        <v>0</v>
      </c>
      <c r="GJ254" s="862">
        <v>0</v>
      </c>
      <c r="GK254" s="862">
        <v>0</v>
      </c>
      <c r="GL254" s="862">
        <v>0</v>
      </c>
      <c r="GM254" s="862">
        <v>0</v>
      </c>
      <c r="GN254" s="862">
        <v>0</v>
      </c>
      <c r="GO254" s="862">
        <v>0</v>
      </c>
      <c r="GP254" s="862">
        <v>0</v>
      </c>
      <c r="GQ254" s="862">
        <v>0</v>
      </c>
      <c r="GR254" s="862">
        <v>0</v>
      </c>
      <c r="GS254" s="862">
        <v>0</v>
      </c>
      <c r="GT254" s="862">
        <v>0</v>
      </c>
      <c r="GU254" s="862">
        <v>0</v>
      </c>
      <c r="GV254" s="862">
        <v>0</v>
      </c>
      <c r="GW254" s="862">
        <v>0</v>
      </c>
      <c r="GX254" s="862">
        <v>0</v>
      </c>
      <c r="GY254" s="862">
        <v>0</v>
      </c>
      <c r="GZ254" s="862">
        <v>0</v>
      </c>
      <c r="HA254" s="862">
        <v>0</v>
      </c>
      <c r="HB254" s="862">
        <v>0</v>
      </c>
      <c r="HC254" s="862">
        <v>0</v>
      </c>
      <c r="HD254" s="862">
        <v>0</v>
      </c>
      <c r="HE254" s="862">
        <v>0</v>
      </c>
      <c r="HF254" s="862">
        <v>0</v>
      </c>
      <c r="HG254" s="862">
        <v>0</v>
      </c>
      <c r="HH254" s="862">
        <v>0</v>
      </c>
      <c r="HI254" s="862">
        <v>0</v>
      </c>
      <c r="HJ254" s="862">
        <v>0</v>
      </c>
      <c r="HK254" s="862">
        <v>0</v>
      </c>
      <c r="HL254" s="862">
        <v>0</v>
      </c>
      <c r="HM254" s="862">
        <v>0</v>
      </c>
      <c r="HN254" s="862">
        <v>0</v>
      </c>
      <c r="HO254" s="862">
        <v>0</v>
      </c>
      <c r="HP254" s="862">
        <v>0</v>
      </c>
      <c r="HQ254" s="862">
        <v>0</v>
      </c>
      <c r="HR254" s="862">
        <v>0</v>
      </c>
      <c r="HS254" s="862">
        <v>0</v>
      </c>
      <c r="HT254" s="862">
        <v>0</v>
      </c>
      <c r="HU254" s="862">
        <v>0</v>
      </c>
      <c r="HV254" s="862">
        <v>0</v>
      </c>
      <c r="HW254" s="862">
        <v>0</v>
      </c>
      <c r="HX254" s="862">
        <v>0</v>
      </c>
      <c r="HY254" s="862">
        <v>0</v>
      </c>
      <c r="HZ254" s="862">
        <v>0</v>
      </c>
      <c r="IA254" s="862">
        <v>0</v>
      </c>
      <c r="IB254" s="862">
        <v>0</v>
      </c>
      <c r="IC254" s="862">
        <v>0</v>
      </c>
      <c r="ID254" s="862">
        <v>0</v>
      </c>
      <c r="IE254" s="862">
        <v>0</v>
      </c>
      <c r="IF254" s="862">
        <v>0</v>
      </c>
      <c r="IG254" s="862">
        <v>0</v>
      </c>
      <c r="IH254" s="862">
        <v>0</v>
      </c>
      <c r="II254" s="862">
        <v>0</v>
      </c>
      <c r="IJ254" s="862">
        <v>0</v>
      </c>
      <c r="IK254" s="862">
        <v>0</v>
      </c>
      <c r="IL254" s="862">
        <v>0</v>
      </c>
      <c r="IM254" s="862">
        <v>0</v>
      </c>
      <c r="IN254" s="862">
        <v>0</v>
      </c>
      <c r="IO254" s="862">
        <v>0</v>
      </c>
      <c r="IP254" s="862">
        <v>0</v>
      </c>
      <c r="IQ254" s="862">
        <v>0</v>
      </c>
      <c r="IR254" s="862">
        <v>0</v>
      </c>
      <c r="IS254" s="862">
        <v>0</v>
      </c>
      <c r="IT254" s="862">
        <v>0</v>
      </c>
      <c r="IU254" s="862">
        <v>0</v>
      </c>
      <c r="IV254" s="862">
        <v>0</v>
      </c>
      <c r="IW254" s="862">
        <v>0</v>
      </c>
      <c r="IX254" s="862">
        <v>0</v>
      </c>
      <c r="IY254" s="862">
        <v>0</v>
      </c>
      <c r="IZ254" s="862">
        <v>0</v>
      </c>
      <c r="JA254" s="862">
        <v>0</v>
      </c>
      <c r="JB254" s="862">
        <v>0</v>
      </c>
      <c r="JC254" s="862">
        <v>0</v>
      </c>
      <c r="JD254" s="862">
        <v>0</v>
      </c>
      <c r="JE254" s="862">
        <v>0</v>
      </c>
      <c r="JF254" s="862">
        <v>0</v>
      </c>
      <c r="JG254" s="862">
        <v>0</v>
      </c>
      <c r="JH254" s="862">
        <v>0</v>
      </c>
      <c r="JI254" s="862">
        <v>0</v>
      </c>
      <c r="JJ254" s="862">
        <v>0</v>
      </c>
      <c r="JK254" s="862">
        <v>0</v>
      </c>
      <c r="JL254" s="862">
        <v>0</v>
      </c>
      <c r="JM254" s="862">
        <v>0</v>
      </c>
      <c r="JN254" s="862">
        <v>0</v>
      </c>
      <c r="JO254" s="862">
        <v>0</v>
      </c>
      <c r="JP254" s="862">
        <v>0</v>
      </c>
      <c r="JQ254" s="862">
        <v>0</v>
      </c>
      <c r="JR254" s="862">
        <v>0</v>
      </c>
      <c r="JS254" s="862">
        <v>0</v>
      </c>
      <c r="JT254" s="862">
        <v>0</v>
      </c>
      <c r="JU254" s="862">
        <v>0</v>
      </c>
      <c r="JV254" s="862">
        <v>0</v>
      </c>
      <c r="JW254" s="862">
        <v>0</v>
      </c>
      <c r="JX254" s="862">
        <v>0</v>
      </c>
      <c r="JY254" s="862">
        <v>0</v>
      </c>
      <c r="JZ254" s="862">
        <v>0</v>
      </c>
      <c r="KA254" s="862">
        <v>0</v>
      </c>
      <c r="KB254" s="862">
        <v>0</v>
      </c>
      <c r="KC254" s="862">
        <v>0</v>
      </c>
      <c r="KD254" s="862">
        <v>0</v>
      </c>
      <c r="KE254" s="862">
        <v>0</v>
      </c>
      <c r="KF254" s="862">
        <v>0</v>
      </c>
      <c r="KG254" s="862">
        <v>0</v>
      </c>
      <c r="KH254" s="862">
        <v>0</v>
      </c>
      <c r="KI254" s="862">
        <v>0</v>
      </c>
      <c r="KJ254" s="862">
        <v>0</v>
      </c>
      <c r="KK254" s="862">
        <v>0</v>
      </c>
      <c r="KL254" s="862">
        <v>0</v>
      </c>
      <c r="KM254" s="862">
        <v>0</v>
      </c>
      <c r="KN254" s="862">
        <v>0</v>
      </c>
      <c r="KO254" s="862">
        <v>0</v>
      </c>
      <c r="KP254" s="862">
        <v>0</v>
      </c>
      <c r="KQ254" s="862">
        <v>0</v>
      </c>
      <c r="KR254" s="862">
        <v>0</v>
      </c>
      <c r="KS254" s="862">
        <v>0</v>
      </c>
      <c r="KT254" s="862">
        <v>0</v>
      </c>
      <c r="KU254" s="862">
        <v>0</v>
      </c>
      <c r="KV254" s="862">
        <v>0</v>
      </c>
      <c r="KW254" s="862">
        <v>0</v>
      </c>
      <c r="KX254" s="862">
        <v>0</v>
      </c>
      <c r="KY254" s="862">
        <v>0</v>
      </c>
      <c r="KZ254" s="862">
        <v>0</v>
      </c>
      <c r="LA254" s="862">
        <v>0</v>
      </c>
      <c r="LB254" s="862">
        <v>0</v>
      </c>
      <c r="LC254" s="862">
        <v>0</v>
      </c>
      <c r="LD254" s="862">
        <v>0</v>
      </c>
      <c r="LE254" s="862">
        <v>0</v>
      </c>
      <c r="LF254" s="862">
        <v>0</v>
      </c>
      <c r="LG254" s="862">
        <v>0</v>
      </c>
      <c r="LH254" s="862">
        <v>0</v>
      </c>
      <c r="LI254" s="862">
        <v>0</v>
      </c>
      <c r="LJ254" s="862">
        <v>0</v>
      </c>
      <c r="LK254" s="862">
        <v>0</v>
      </c>
      <c r="LL254" s="862">
        <v>0</v>
      </c>
      <c r="LM254" s="862">
        <v>0</v>
      </c>
      <c r="LN254" s="862">
        <v>0</v>
      </c>
      <c r="LO254" s="862">
        <v>0</v>
      </c>
      <c r="LP254" s="862">
        <v>0</v>
      </c>
      <c r="LQ254" s="862">
        <v>0</v>
      </c>
      <c r="LR254" s="862">
        <v>0</v>
      </c>
      <c r="LS254" s="862">
        <v>0</v>
      </c>
      <c r="LT254" s="862">
        <v>0</v>
      </c>
      <c r="LU254" s="862">
        <v>0</v>
      </c>
      <c r="LV254" s="862">
        <v>0</v>
      </c>
      <c r="LW254" s="862">
        <v>0</v>
      </c>
      <c r="LX254" s="862">
        <v>0</v>
      </c>
      <c r="LY254" s="862">
        <v>0</v>
      </c>
      <c r="LZ254" s="862">
        <v>0</v>
      </c>
      <c r="MA254" s="862">
        <v>0</v>
      </c>
      <c r="MB254" s="862">
        <v>0</v>
      </c>
      <c r="MC254" s="862">
        <v>0</v>
      </c>
      <c r="MD254" s="862">
        <v>0</v>
      </c>
      <c r="ME254" s="862">
        <v>0</v>
      </c>
      <c r="MF254" s="862">
        <v>0</v>
      </c>
      <c r="MG254" s="862">
        <v>0</v>
      </c>
      <c r="MH254" s="862">
        <v>0</v>
      </c>
      <c r="MI254" s="862">
        <v>0</v>
      </c>
      <c r="MJ254" s="862">
        <v>0</v>
      </c>
      <c r="MK254" s="862">
        <v>0</v>
      </c>
      <c r="ML254" s="862">
        <v>0</v>
      </c>
      <c r="MM254" s="862">
        <v>0</v>
      </c>
      <c r="MN254" s="862">
        <v>0</v>
      </c>
      <c r="MO254" s="862">
        <v>0</v>
      </c>
      <c r="MP254" s="862">
        <v>0</v>
      </c>
      <c r="MQ254" s="862">
        <v>0</v>
      </c>
      <c r="MR254" s="862">
        <v>0</v>
      </c>
      <c r="MS254" s="862">
        <v>0</v>
      </c>
      <c r="MT254" s="862">
        <v>0</v>
      </c>
      <c r="MU254" s="862">
        <v>0</v>
      </c>
      <c r="MV254" s="862">
        <v>0</v>
      </c>
      <c r="MW254" s="862">
        <v>0</v>
      </c>
      <c r="MX254" s="862">
        <v>0</v>
      </c>
      <c r="MY254" s="862">
        <v>0</v>
      </c>
      <c r="MZ254" s="862">
        <v>0</v>
      </c>
      <c r="NA254" s="862">
        <v>0</v>
      </c>
      <c r="NB254" s="862">
        <v>0</v>
      </c>
      <c r="NC254" s="862">
        <v>0</v>
      </c>
      <c r="ND254" s="862">
        <v>0</v>
      </c>
      <c r="NE254" s="862">
        <v>0</v>
      </c>
      <c r="NF254" s="862">
        <v>0</v>
      </c>
      <c r="NG254" s="862">
        <v>0</v>
      </c>
      <c r="NH254" s="862">
        <v>0</v>
      </c>
      <c r="NI254" s="862">
        <v>0</v>
      </c>
      <c r="NJ254" s="862">
        <v>0</v>
      </c>
      <c r="NK254" s="862">
        <v>0</v>
      </c>
      <c r="NL254" s="862">
        <v>0</v>
      </c>
      <c r="NM254" s="862">
        <v>0</v>
      </c>
      <c r="NN254" s="862">
        <v>0</v>
      </c>
      <c r="NO254" s="862">
        <v>0</v>
      </c>
      <c r="NP254" s="862">
        <v>0</v>
      </c>
      <c r="NQ254" s="862">
        <v>0</v>
      </c>
      <c r="NR254" s="862">
        <v>0</v>
      </c>
      <c r="NS254" s="862">
        <v>0</v>
      </c>
      <c r="NT254" s="862">
        <v>0</v>
      </c>
      <c r="NU254" s="862">
        <v>0</v>
      </c>
      <c r="NV254" s="862">
        <v>0</v>
      </c>
      <c r="NW254" s="862">
        <v>0</v>
      </c>
      <c r="NX254" s="862">
        <v>0</v>
      </c>
      <c r="NY254" s="862">
        <v>0</v>
      </c>
      <c r="NZ254" s="862">
        <v>0</v>
      </c>
      <c r="OA254" s="862">
        <v>0</v>
      </c>
      <c r="OB254" s="862">
        <v>0</v>
      </c>
      <c r="OC254" s="862">
        <v>0</v>
      </c>
      <c r="OD254" s="862">
        <v>0</v>
      </c>
      <c r="OE254" s="862">
        <v>0</v>
      </c>
      <c r="OF254" s="862">
        <v>0</v>
      </c>
      <c r="OG254" s="862">
        <v>0</v>
      </c>
      <c r="OH254" s="862">
        <v>0</v>
      </c>
      <c r="OI254" s="862">
        <v>0</v>
      </c>
      <c r="OJ254" s="862">
        <v>0</v>
      </c>
      <c r="OK254" s="862">
        <v>0</v>
      </c>
      <c r="OL254" s="862">
        <v>0</v>
      </c>
      <c r="OM254" s="862">
        <v>0</v>
      </c>
      <c r="ON254" s="862">
        <v>0</v>
      </c>
      <c r="OO254" s="862">
        <v>0</v>
      </c>
      <c r="OP254" s="862">
        <v>0</v>
      </c>
      <c r="OQ254" s="862">
        <v>0</v>
      </c>
      <c r="OR254" s="862">
        <v>0</v>
      </c>
      <c r="OS254" s="862">
        <v>0</v>
      </c>
      <c r="OT254" s="862">
        <v>0</v>
      </c>
      <c r="OU254" s="862">
        <v>0</v>
      </c>
      <c r="OV254" s="862">
        <v>0</v>
      </c>
      <c r="OW254" s="862">
        <v>0</v>
      </c>
      <c r="OX254" s="862">
        <v>0</v>
      </c>
      <c r="OY254" s="862">
        <v>0</v>
      </c>
      <c r="OZ254" s="862">
        <v>0</v>
      </c>
      <c r="PA254" s="862">
        <v>0</v>
      </c>
      <c r="PB254" s="862">
        <v>0</v>
      </c>
      <c r="PC254" s="862">
        <v>0</v>
      </c>
      <c r="PD254" s="862">
        <v>0</v>
      </c>
      <c r="PE254" s="862">
        <v>0</v>
      </c>
      <c r="PF254" s="862">
        <v>0</v>
      </c>
      <c r="PG254" s="862">
        <v>0</v>
      </c>
      <c r="PH254" s="862">
        <v>0</v>
      </c>
      <c r="PI254" s="862">
        <v>0</v>
      </c>
      <c r="PJ254" s="862">
        <v>0</v>
      </c>
      <c r="PK254" s="862">
        <v>0</v>
      </c>
      <c r="PL254" s="862">
        <v>0</v>
      </c>
      <c r="PM254" s="862">
        <v>0</v>
      </c>
      <c r="PN254" s="862">
        <v>0</v>
      </c>
      <c r="PO254" s="862">
        <v>0</v>
      </c>
      <c r="PP254" s="862">
        <v>0</v>
      </c>
      <c r="PQ254" s="862">
        <v>0</v>
      </c>
      <c r="PR254" s="862">
        <v>0</v>
      </c>
      <c r="PS254" s="862">
        <v>0</v>
      </c>
      <c r="PT254" s="862">
        <v>0</v>
      </c>
      <c r="PU254" s="862">
        <v>0</v>
      </c>
      <c r="PV254" s="862">
        <v>0</v>
      </c>
      <c r="PW254" s="862">
        <v>0</v>
      </c>
      <c r="PX254" s="862">
        <v>0</v>
      </c>
      <c r="PY254" s="862">
        <v>0</v>
      </c>
      <c r="PZ254" s="862">
        <v>0</v>
      </c>
      <c r="QA254" s="862">
        <v>0</v>
      </c>
      <c r="QB254" s="862">
        <v>0</v>
      </c>
      <c r="QC254" s="862">
        <v>0</v>
      </c>
      <c r="QD254" s="862">
        <v>0</v>
      </c>
      <c r="QE254" s="862">
        <v>0</v>
      </c>
      <c r="QF254" s="862">
        <v>0</v>
      </c>
      <c r="QG254" s="862">
        <v>0</v>
      </c>
      <c r="QH254" s="862">
        <v>0</v>
      </c>
      <c r="QI254" s="862">
        <v>0</v>
      </c>
      <c r="QJ254" s="862">
        <v>0</v>
      </c>
      <c r="QK254" s="862">
        <v>0</v>
      </c>
      <c r="QL254" s="862">
        <v>0</v>
      </c>
      <c r="QM254" s="862">
        <v>0</v>
      </c>
      <c r="QN254" s="862">
        <v>0</v>
      </c>
      <c r="QO254" s="862">
        <v>0</v>
      </c>
      <c r="QP254" s="862">
        <v>0</v>
      </c>
      <c r="QQ254" s="862">
        <v>0</v>
      </c>
      <c r="QR254" s="862">
        <v>0</v>
      </c>
      <c r="QS254" s="862">
        <v>0</v>
      </c>
      <c r="QT254" s="862">
        <v>0</v>
      </c>
      <c r="QU254" s="862">
        <v>0</v>
      </c>
      <c r="QV254" s="862">
        <v>0</v>
      </c>
      <c r="QW254" s="862">
        <v>0</v>
      </c>
      <c r="QX254" s="862">
        <v>0</v>
      </c>
      <c r="QY254" s="862">
        <v>0</v>
      </c>
      <c r="QZ254" s="862">
        <v>0</v>
      </c>
      <c r="RA254" s="862">
        <v>0</v>
      </c>
      <c r="RB254" s="862">
        <v>0</v>
      </c>
      <c r="RC254" s="862">
        <v>0</v>
      </c>
      <c r="RD254" s="862">
        <v>0</v>
      </c>
      <c r="RE254" s="862">
        <v>0</v>
      </c>
      <c r="RF254" s="862">
        <v>0</v>
      </c>
      <c r="RG254" s="862">
        <v>0</v>
      </c>
      <c r="RH254" s="862">
        <v>0</v>
      </c>
      <c r="RI254" s="862">
        <v>0</v>
      </c>
      <c r="RJ254" s="862">
        <v>0</v>
      </c>
      <c r="RK254" s="862">
        <v>0</v>
      </c>
      <c r="RL254" s="862">
        <v>0</v>
      </c>
      <c r="RM254" s="862">
        <v>0</v>
      </c>
      <c r="RN254" s="862">
        <v>0</v>
      </c>
      <c r="RO254" s="862">
        <v>0</v>
      </c>
      <c r="RP254" s="862">
        <v>0</v>
      </c>
      <c r="RQ254" s="862">
        <v>0</v>
      </c>
      <c r="RR254" s="862">
        <v>0</v>
      </c>
      <c r="RS254" s="862">
        <v>0</v>
      </c>
      <c r="RT254" s="862">
        <v>0</v>
      </c>
      <c r="RU254" s="862">
        <v>0</v>
      </c>
      <c r="RV254" s="862">
        <v>0</v>
      </c>
      <c r="RW254" s="862">
        <v>0</v>
      </c>
      <c r="RX254" s="862">
        <v>0</v>
      </c>
      <c r="RY254" s="862">
        <v>0</v>
      </c>
      <c r="RZ254" s="862">
        <v>0</v>
      </c>
      <c r="SA254" s="862">
        <v>0</v>
      </c>
      <c r="SB254" s="862">
        <v>0</v>
      </c>
      <c r="SC254" s="862">
        <v>0</v>
      </c>
      <c r="SD254" s="862">
        <v>0</v>
      </c>
      <c r="SE254" s="862">
        <v>0</v>
      </c>
      <c r="SF254" s="862">
        <v>0</v>
      </c>
      <c r="SG254" s="862">
        <v>0</v>
      </c>
      <c r="SH254" s="862">
        <v>0</v>
      </c>
      <c r="SI254" s="862">
        <v>0</v>
      </c>
      <c r="SJ254" s="460">
        <f t="shared" si="68"/>
        <v>0</v>
      </c>
      <c r="SK254" s="441"/>
      <c r="SL254" s="429"/>
      <c r="SM254" s="429"/>
      <c r="SN254" s="429"/>
    </row>
    <row r="255" spans="1:508" outlineLevel="2" x14ac:dyDescent="0.3">
      <c r="A255" s="429"/>
      <c r="B255" s="438"/>
      <c r="C255" s="647">
        <f>INT($C$40)+3</f>
        <v>4</v>
      </c>
      <c r="D255" s="460"/>
      <c r="E255" s="518"/>
      <c r="F255" s="518"/>
      <c r="G255" s="460"/>
      <c r="H255" s="879"/>
      <c r="I255" s="879" t="s">
        <v>856</v>
      </c>
      <c r="J255" s="880">
        <f t="shared" si="67"/>
        <v>128</v>
      </c>
      <c r="K255" s="482">
        <v>0</v>
      </c>
      <c r="L255" s="482">
        <v>0</v>
      </c>
      <c r="M255" s="482">
        <v>0</v>
      </c>
      <c r="N255" s="482">
        <v>0</v>
      </c>
      <c r="O255" s="482">
        <v>0</v>
      </c>
      <c r="P255" s="482">
        <v>0</v>
      </c>
      <c r="Q255" s="482">
        <v>0</v>
      </c>
      <c r="R255" s="482">
        <v>0</v>
      </c>
      <c r="S255" s="482">
        <v>0</v>
      </c>
      <c r="T255" s="482">
        <v>0</v>
      </c>
      <c r="U255" s="482">
        <v>0</v>
      </c>
      <c r="V255" s="482">
        <v>0</v>
      </c>
      <c r="W255" s="482">
        <v>0</v>
      </c>
      <c r="X255" s="482">
        <v>0</v>
      </c>
      <c r="Y255" s="482">
        <v>0</v>
      </c>
      <c r="Z255" s="482">
        <v>0</v>
      </c>
      <c r="AA255" s="482">
        <v>0</v>
      </c>
      <c r="AB255" s="482">
        <v>0</v>
      </c>
      <c r="AC255" s="482">
        <v>0</v>
      </c>
      <c r="AD255" s="482">
        <v>0</v>
      </c>
      <c r="AE255" s="482">
        <v>0</v>
      </c>
      <c r="AF255" s="482">
        <v>0</v>
      </c>
      <c r="AG255" s="482">
        <v>0</v>
      </c>
      <c r="AH255" s="482">
        <v>0</v>
      </c>
      <c r="AI255" s="482">
        <v>0</v>
      </c>
      <c r="AJ255" s="482">
        <v>0</v>
      </c>
      <c r="AK255" s="482">
        <v>0</v>
      </c>
      <c r="AL255" s="482">
        <v>0</v>
      </c>
      <c r="AM255" s="482">
        <v>0</v>
      </c>
      <c r="AN255" s="482">
        <v>0</v>
      </c>
      <c r="AO255" s="482">
        <v>0</v>
      </c>
      <c r="AP255" s="482">
        <v>0</v>
      </c>
      <c r="AQ255" s="482">
        <v>0</v>
      </c>
      <c r="AR255" s="482">
        <v>0</v>
      </c>
      <c r="AS255" s="482">
        <v>0</v>
      </c>
      <c r="AT255" s="482">
        <v>0</v>
      </c>
      <c r="AU255" s="482">
        <v>0</v>
      </c>
      <c r="AV255" s="482">
        <v>0</v>
      </c>
      <c r="AW255" s="482">
        <v>0</v>
      </c>
      <c r="AX255" s="482">
        <v>0</v>
      </c>
      <c r="AY255" s="482">
        <v>0</v>
      </c>
      <c r="AZ255" s="482">
        <v>0</v>
      </c>
      <c r="BA255" s="482">
        <v>0</v>
      </c>
      <c r="BB255" s="482">
        <v>0</v>
      </c>
      <c r="BC255" s="482">
        <v>0</v>
      </c>
      <c r="BD255" s="482">
        <v>0</v>
      </c>
      <c r="BE255" s="482">
        <v>0</v>
      </c>
      <c r="BF255" s="482">
        <v>0</v>
      </c>
      <c r="BG255" s="482">
        <v>0</v>
      </c>
      <c r="BH255" s="482">
        <v>0</v>
      </c>
      <c r="BI255" s="482">
        <v>0</v>
      </c>
      <c r="BJ255" s="482">
        <v>0</v>
      </c>
      <c r="BK255" s="482">
        <v>0</v>
      </c>
      <c r="BL255" s="482">
        <v>0</v>
      </c>
      <c r="BM255" s="482">
        <v>0</v>
      </c>
      <c r="BN255" s="482">
        <v>0</v>
      </c>
      <c r="BO255" s="482">
        <v>0</v>
      </c>
      <c r="BP255" s="482">
        <v>0</v>
      </c>
      <c r="BQ255" s="482">
        <v>0</v>
      </c>
      <c r="BR255" s="482">
        <v>0</v>
      </c>
      <c r="BS255" s="482">
        <v>0</v>
      </c>
      <c r="BT255" s="482">
        <v>0</v>
      </c>
      <c r="BU255" s="482">
        <v>0</v>
      </c>
      <c r="BV255" s="482">
        <v>0</v>
      </c>
      <c r="BW255" s="482">
        <v>0</v>
      </c>
      <c r="BX255" s="482">
        <v>0</v>
      </c>
      <c r="BY255" s="482">
        <v>0</v>
      </c>
      <c r="BZ255" s="482">
        <v>0</v>
      </c>
      <c r="CA255" s="482">
        <v>0</v>
      </c>
      <c r="CB255" s="482">
        <v>0</v>
      </c>
      <c r="CC255" s="482">
        <v>0</v>
      </c>
      <c r="CD255" s="482">
        <v>0</v>
      </c>
      <c r="CE255" s="482">
        <v>0</v>
      </c>
      <c r="CF255" s="482">
        <v>0</v>
      </c>
      <c r="CG255" s="482">
        <v>0</v>
      </c>
      <c r="CH255" s="482">
        <v>0</v>
      </c>
      <c r="CI255" s="482">
        <v>0</v>
      </c>
      <c r="CJ255" s="482">
        <v>0</v>
      </c>
      <c r="CK255" s="482">
        <v>0</v>
      </c>
      <c r="CL255" s="482">
        <v>0</v>
      </c>
      <c r="CM255" s="482">
        <v>0</v>
      </c>
      <c r="CN255" s="482">
        <v>0</v>
      </c>
      <c r="CO255" s="482">
        <v>0</v>
      </c>
      <c r="CP255" s="482">
        <v>0</v>
      </c>
      <c r="CQ255" s="482">
        <v>0</v>
      </c>
      <c r="CR255" s="482">
        <v>0</v>
      </c>
      <c r="CS255" s="482">
        <v>0</v>
      </c>
      <c r="CT255" s="482">
        <v>0</v>
      </c>
      <c r="CU255" s="482">
        <v>0</v>
      </c>
      <c r="CV255" s="482">
        <v>0</v>
      </c>
      <c r="CW255" s="482">
        <v>0</v>
      </c>
      <c r="CX255" s="482">
        <v>0</v>
      </c>
      <c r="CY255" s="482">
        <v>0</v>
      </c>
      <c r="CZ255" s="482">
        <v>0</v>
      </c>
      <c r="DA255" s="482">
        <v>0</v>
      </c>
      <c r="DB255" s="482">
        <v>0</v>
      </c>
      <c r="DC255" s="482">
        <v>0</v>
      </c>
      <c r="DD255" s="482">
        <v>0</v>
      </c>
      <c r="DE255" s="482">
        <v>0</v>
      </c>
      <c r="DF255" s="482">
        <v>0</v>
      </c>
      <c r="DG255" s="482">
        <v>0</v>
      </c>
      <c r="DH255" s="482">
        <v>0</v>
      </c>
      <c r="DI255" s="482">
        <v>0</v>
      </c>
      <c r="DJ255" s="482">
        <v>0</v>
      </c>
      <c r="DK255" s="482">
        <v>0</v>
      </c>
      <c r="DL255" s="482">
        <v>0</v>
      </c>
      <c r="DM255" s="482">
        <v>0</v>
      </c>
      <c r="DN255" s="482">
        <v>0</v>
      </c>
      <c r="DO255" s="482">
        <v>0</v>
      </c>
      <c r="DP255" s="482">
        <v>0</v>
      </c>
      <c r="DQ255" s="482">
        <v>0</v>
      </c>
      <c r="DR255" s="482">
        <v>0</v>
      </c>
      <c r="DS255" s="482">
        <v>0</v>
      </c>
      <c r="DT255" s="482">
        <v>0</v>
      </c>
      <c r="DU255" s="482">
        <v>0</v>
      </c>
      <c r="DV255" s="482">
        <v>0</v>
      </c>
      <c r="DW255" s="482">
        <v>0</v>
      </c>
      <c r="DX255" s="482">
        <v>0</v>
      </c>
      <c r="DY255" s="482">
        <v>0</v>
      </c>
      <c r="DZ255" s="482">
        <v>0</v>
      </c>
      <c r="EA255" s="482">
        <v>0</v>
      </c>
      <c r="EB255" s="482">
        <v>0</v>
      </c>
      <c r="EC255" s="482">
        <v>0</v>
      </c>
      <c r="ED255" s="482">
        <v>0</v>
      </c>
      <c r="EE255" s="482">
        <v>0</v>
      </c>
      <c r="EF255" s="482">
        <v>0</v>
      </c>
      <c r="EG255" s="482">
        <v>0</v>
      </c>
      <c r="EH255" s="482">
        <v>0</v>
      </c>
      <c r="EI255" s="482">
        <v>0</v>
      </c>
      <c r="EJ255" s="482">
        <v>0</v>
      </c>
      <c r="EK255" s="482">
        <v>0</v>
      </c>
      <c r="EL255" s="482">
        <v>0</v>
      </c>
      <c r="EM255" s="482">
        <v>0</v>
      </c>
      <c r="EN255" s="482">
        <v>0</v>
      </c>
      <c r="EO255" s="482">
        <v>0</v>
      </c>
      <c r="EP255" s="482">
        <v>0</v>
      </c>
      <c r="EQ255" s="482">
        <v>0</v>
      </c>
      <c r="ER255" s="482">
        <v>0</v>
      </c>
      <c r="ES255" s="482">
        <v>0</v>
      </c>
      <c r="ET255" s="482">
        <v>0</v>
      </c>
      <c r="EU255" s="482">
        <v>0</v>
      </c>
      <c r="EV255" s="482">
        <v>0</v>
      </c>
      <c r="EW255" s="482">
        <v>0</v>
      </c>
      <c r="EX255" s="482">
        <v>0</v>
      </c>
      <c r="EY255" s="482">
        <v>0</v>
      </c>
      <c r="EZ255" s="482">
        <v>0</v>
      </c>
      <c r="FA255" s="482">
        <v>0</v>
      </c>
      <c r="FB255" s="482">
        <v>0</v>
      </c>
      <c r="FC255" s="482">
        <v>0</v>
      </c>
      <c r="FD255" s="482">
        <v>0</v>
      </c>
      <c r="FE255" s="482">
        <v>0</v>
      </c>
      <c r="FF255" s="482">
        <v>0</v>
      </c>
      <c r="FG255" s="482">
        <v>0</v>
      </c>
      <c r="FH255" s="482">
        <v>0</v>
      </c>
      <c r="FI255" s="482">
        <v>0</v>
      </c>
      <c r="FJ255" s="482">
        <v>0</v>
      </c>
      <c r="FK255" s="482">
        <v>0</v>
      </c>
      <c r="FL255" s="482">
        <v>0</v>
      </c>
      <c r="FM255" s="482">
        <v>0</v>
      </c>
      <c r="FN255" s="482">
        <v>0</v>
      </c>
      <c r="FO255" s="482">
        <v>0</v>
      </c>
      <c r="FP255" s="482">
        <v>0</v>
      </c>
      <c r="FQ255" s="482">
        <v>0</v>
      </c>
      <c r="FR255" s="482">
        <v>0</v>
      </c>
      <c r="FS255" s="482">
        <v>0</v>
      </c>
      <c r="FT255" s="482">
        <v>0</v>
      </c>
      <c r="FU255" s="482">
        <v>0</v>
      </c>
      <c r="FV255" s="482">
        <v>0</v>
      </c>
      <c r="FW255" s="482">
        <v>0</v>
      </c>
      <c r="FX255" s="482">
        <v>0</v>
      </c>
      <c r="FY255" s="482">
        <v>0</v>
      </c>
      <c r="FZ255" s="482">
        <v>0</v>
      </c>
      <c r="GA255" s="482">
        <v>0</v>
      </c>
      <c r="GB255" s="482">
        <v>0</v>
      </c>
      <c r="GC255" s="482">
        <v>0</v>
      </c>
      <c r="GD255" s="482">
        <v>0</v>
      </c>
      <c r="GE255" s="482">
        <v>0</v>
      </c>
      <c r="GF255" s="482">
        <v>0</v>
      </c>
      <c r="GG255" s="482">
        <v>0</v>
      </c>
      <c r="GH255" s="482">
        <v>0</v>
      </c>
      <c r="GI255" s="482">
        <v>0</v>
      </c>
      <c r="GJ255" s="482">
        <v>0</v>
      </c>
      <c r="GK255" s="482">
        <v>0</v>
      </c>
      <c r="GL255" s="482">
        <v>0</v>
      </c>
      <c r="GM255" s="482">
        <v>0</v>
      </c>
      <c r="GN255" s="482">
        <v>0</v>
      </c>
      <c r="GO255" s="482">
        <v>0</v>
      </c>
      <c r="GP255" s="482">
        <v>0</v>
      </c>
      <c r="GQ255" s="482">
        <v>0</v>
      </c>
      <c r="GR255" s="482">
        <v>0</v>
      </c>
      <c r="GS255" s="482">
        <v>0</v>
      </c>
      <c r="GT255" s="482">
        <v>0</v>
      </c>
      <c r="GU255" s="482">
        <v>0</v>
      </c>
      <c r="GV255" s="482">
        <v>0</v>
      </c>
      <c r="GW255" s="482">
        <v>0</v>
      </c>
      <c r="GX255" s="482">
        <v>0</v>
      </c>
      <c r="GY255" s="482">
        <v>0</v>
      </c>
      <c r="GZ255" s="482">
        <v>0</v>
      </c>
      <c r="HA255" s="482">
        <v>0</v>
      </c>
      <c r="HB255" s="482">
        <v>0</v>
      </c>
      <c r="HC255" s="482">
        <v>0</v>
      </c>
      <c r="HD255" s="482">
        <v>0</v>
      </c>
      <c r="HE255" s="482">
        <v>0</v>
      </c>
      <c r="HF255" s="482">
        <v>0</v>
      </c>
      <c r="HG255" s="482">
        <v>0</v>
      </c>
      <c r="HH255" s="482">
        <v>0</v>
      </c>
      <c r="HI255" s="482">
        <v>0</v>
      </c>
      <c r="HJ255" s="482">
        <v>0</v>
      </c>
      <c r="HK255" s="482">
        <v>0</v>
      </c>
      <c r="HL255" s="482">
        <v>0</v>
      </c>
      <c r="HM255" s="482">
        <v>0</v>
      </c>
      <c r="HN255" s="482">
        <v>0</v>
      </c>
      <c r="HO255" s="482">
        <v>0</v>
      </c>
      <c r="HP255" s="482">
        <v>0</v>
      </c>
      <c r="HQ255" s="482">
        <v>0</v>
      </c>
      <c r="HR255" s="482">
        <v>0</v>
      </c>
      <c r="HS255" s="482">
        <v>0</v>
      </c>
      <c r="HT255" s="482">
        <v>0</v>
      </c>
      <c r="HU255" s="482">
        <v>0</v>
      </c>
      <c r="HV255" s="482">
        <v>0</v>
      </c>
      <c r="HW255" s="482">
        <v>0</v>
      </c>
      <c r="HX255" s="482">
        <v>0</v>
      </c>
      <c r="HY255" s="482">
        <v>0</v>
      </c>
      <c r="HZ255" s="482">
        <v>0</v>
      </c>
      <c r="IA255" s="482">
        <v>0</v>
      </c>
      <c r="IB255" s="482">
        <v>0</v>
      </c>
      <c r="IC255" s="482">
        <v>0</v>
      </c>
      <c r="ID255" s="482">
        <v>0</v>
      </c>
      <c r="IE255" s="482">
        <v>0</v>
      </c>
      <c r="IF255" s="482">
        <v>0</v>
      </c>
      <c r="IG255" s="482">
        <v>0</v>
      </c>
      <c r="IH255" s="482">
        <v>0</v>
      </c>
      <c r="II255" s="482">
        <v>0</v>
      </c>
      <c r="IJ255" s="482">
        <v>0</v>
      </c>
      <c r="IK255" s="482">
        <v>0</v>
      </c>
      <c r="IL255" s="482">
        <v>0</v>
      </c>
      <c r="IM255" s="482">
        <v>0</v>
      </c>
      <c r="IN255" s="482">
        <v>0</v>
      </c>
      <c r="IO255" s="482">
        <v>0</v>
      </c>
      <c r="IP255" s="482">
        <v>0</v>
      </c>
      <c r="IQ255" s="482">
        <v>0</v>
      </c>
      <c r="IR255" s="482">
        <v>0</v>
      </c>
      <c r="IS255" s="482">
        <v>0</v>
      </c>
      <c r="IT255" s="482">
        <v>0</v>
      </c>
      <c r="IU255" s="482">
        <v>0</v>
      </c>
      <c r="IV255" s="482">
        <v>0</v>
      </c>
      <c r="IW255" s="482">
        <v>0</v>
      </c>
      <c r="IX255" s="482">
        <v>0</v>
      </c>
      <c r="IY255" s="482">
        <v>0</v>
      </c>
      <c r="IZ255" s="482">
        <v>0</v>
      </c>
      <c r="JA255" s="482">
        <v>0</v>
      </c>
      <c r="JB255" s="482">
        <v>0</v>
      </c>
      <c r="JC255" s="482">
        <v>0</v>
      </c>
      <c r="JD255" s="482">
        <v>0</v>
      </c>
      <c r="JE255" s="482">
        <v>0</v>
      </c>
      <c r="JF255" s="482">
        <v>0</v>
      </c>
      <c r="JG255" s="482">
        <v>0</v>
      </c>
      <c r="JH255" s="482">
        <v>0</v>
      </c>
      <c r="JI255" s="482">
        <v>0</v>
      </c>
      <c r="JJ255" s="482">
        <v>0</v>
      </c>
      <c r="JK255" s="482">
        <v>0</v>
      </c>
      <c r="JL255" s="482">
        <v>0</v>
      </c>
      <c r="JM255" s="482">
        <v>0</v>
      </c>
      <c r="JN255" s="482">
        <v>0</v>
      </c>
      <c r="JO255" s="482">
        <v>0</v>
      </c>
      <c r="JP255" s="482">
        <v>0</v>
      </c>
      <c r="JQ255" s="482">
        <v>0</v>
      </c>
      <c r="JR255" s="482">
        <v>0</v>
      </c>
      <c r="JS255" s="482">
        <v>0</v>
      </c>
      <c r="JT255" s="482">
        <v>0</v>
      </c>
      <c r="JU255" s="482">
        <v>0</v>
      </c>
      <c r="JV255" s="482">
        <v>0</v>
      </c>
      <c r="JW255" s="482">
        <v>0</v>
      </c>
      <c r="JX255" s="482">
        <v>0</v>
      </c>
      <c r="JY255" s="482">
        <v>0</v>
      </c>
      <c r="JZ255" s="482">
        <v>0</v>
      </c>
      <c r="KA255" s="482">
        <v>0</v>
      </c>
      <c r="KB255" s="482">
        <v>0</v>
      </c>
      <c r="KC255" s="482">
        <v>0</v>
      </c>
      <c r="KD255" s="482">
        <v>0</v>
      </c>
      <c r="KE255" s="482">
        <v>0</v>
      </c>
      <c r="KF255" s="482">
        <v>0</v>
      </c>
      <c r="KG255" s="482">
        <v>0</v>
      </c>
      <c r="KH255" s="482">
        <v>0</v>
      </c>
      <c r="KI255" s="482">
        <v>0</v>
      </c>
      <c r="KJ255" s="482">
        <v>0</v>
      </c>
      <c r="KK255" s="482">
        <v>0</v>
      </c>
      <c r="KL255" s="482">
        <v>0</v>
      </c>
      <c r="KM255" s="482">
        <v>0</v>
      </c>
      <c r="KN255" s="482">
        <v>0</v>
      </c>
      <c r="KO255" s="482">
        <v>0</v>
      </c>
      <c r="KP255" s="482">
        <v>0</v>
      </c>
      <c r="KQ255" s="482">
        <v>0</v>
      </c>
      <c r="KR255" s="482">
        <v>0</v>
      </c>
      <c r="KS255" s="482">
        <v>0</v>
      </c>
      <c r="KT255" s="482">
        <v>0</v>
      </c>
      <c r="KU255" s="482">
        <v>0</v>
      </c>
      <c r="KV255" s="482">
        <v>0</v>
      </c>
      <c r="KW255" s="482">
        <v>0</v>
      </c>
      <c r="KX255" s="482">
        <v>0</v>
      </c>
      <c r="KY255" s="482">
        <v>0</v>
      </c>
      <c r="KZ255" s="482">
        <v>0</v>
      </c>
      <c r="LA255" s="482">
        <v>0</v>
      </c>
      <c r="LB255" s="482">
        <v>0</v>
      </c>
      <c r="LC255" s="482">
        <v>0</v>
      </c>
      <c r="LD255" s="482">
        <v>0</v>
      </c>
      <c r="LE255" s="482">
        <v>0</v>
      </c>
      <c r="LF255" s="482">
        <v>0</v>
      </c>
      <c r="LG255" s="482">
        <v>0</v>
      </c>
      <c r="LH255" s="482">
        <v>0</v>
      </c>
      <c r="LI255" s="482">
        <v>0</v>
      </c>
      <c r="LJ255" s="482">
        <v>0</v>
      </c>
      <c r="LK255" s="482">
        <v>0</v>
      </c>
      <c r="LL255" s="482">
        <v>0</v>
      </c>
      <c r="LM255" s="482">
        <v>0</v>
      </c>
      <c r="LN255" s="482">
        <v>0</v>
      </c>
      <c r="LO255" s="482">
        <v>0</v>
      </c>
      <c r="LP255" s="482">
        <v>0</v>
      </c>
      <c r="LQ255" s="482">
        <v>0</v>
      </c>
      <c r="LR255" s="482">
        <v>0</v>
      </c>
      <c r="LS255" s="482">
        <v>0</v>
      </c>
      <c r="LT255" s="482">
        <v>0</v>
      </c>
      <c r="LU255" s="482">
        <v>0</v>
      </c>
      <c r="LV255" s="482">
        <v>0</v>
      </c>
      <c r="LW255" s="482">
        <v>0</v>
      </c>
      <c r="LX255" s="482">
        <v>0</v>
      </c>
      <c r="LY255" s="482">
        <v>0</v>
      </c>
      <c r="LZ255" s="482">
        <v>0</v>
      </c>
      <c r="MA255" s="482">
        <v>0</v>
      </c>
      <c r="MB255" s="482">
        <v>0</v>
      </c>
      <c r="MC255" s="482">
        <v>0</v>
      </c>
      <c r="MD255" s="482">
        <v>0</v>
      </c>
      <c r="ME255" s="482">
        <v>0</v>
      </c>
      <c r="MF255" s="482">
        <v>0</v>
      </c>
      <c r="MG255" s="482">
        <v>0</v>
      </c>
      <c r="MH255" s="482">
        <v>0</v>
      </c>
      <c r="MI255" s="482">
        <v>0</v>
      </c>
      <c r="MJ255" s="482">
        <v>0</v>
      </c>
      <c r="MK255" s="482">
        <v>0</v>
      </c>
      <c r="ML255" s="482">
        <v>0</v>
      </c>
      <c r="MM255" s="482">
        <v>0</v>
      </c>
      <c r="MN255" s="482">
        <v>0</v>
      </c>
      <c r="MO255" s="482">
        <v>0</v>
      </c>
      <c r="MP255" s="482">
        <v>0</v>
      </c>
      <c r="MQ255" s="482">
        <v>0</v>
      </c>
      <c r="MR255" s="482">
        <v>0</v>
      </c>
      <c r="MS255" s="482">
        <v>0</v>
      </c>
      <c r="MT255" s="482">
        <v>0</v>
      </c>
      <c r="MU255" s="482">
        <v>0</v>
      </c>
      <c r="MV255" s="482">
        <v>0</v>
      </c>
      <c r="MW255" s="482">
        <v>0</v>
      </c>
      <c r="MX255" s="482">
        <v>0</v>
      </c>
      <c r="MY255" s="482">
        <v>0</v>
      </c>
      <c r="MZ255" s="482">
        <v>0</v>
      </c>
      <c r="NA255" s="482">
        <v>0</v>
      </c>
      <c r="NB255" s="482">
        <v>0</v>
      </c>
      <c r="NC255" s="482">
        <v>0</v>
      </c>
      <c r="ND255" s="482">
        <v>0</v>
      </c>
      <c r="NE255" s="482">
        <v>0</v>
      </c>
      <c r="NF255" s="482">
        <v>0</v>
      </c>
      <c r="NG255" s="482">
        <v>0</v>
      </c>
      <c r="NH255" s="482">
        <v>0</v>
      </c>
      <c r="NI255" s="482">
        <v>0</v>
      </c>
      <c r="NJ255" s="482">
        <v>0</v>
      </c>
      <c r="NK255" s="482">
        <v>0</v>
      </c>
      <c r="NL255" s="482">
        <v>0</v>
      </c>
      <c r="NM255" s="482">
        <v>0</v>
      </c>
      <c r="NN255" s="482">
        <v>0</v>
      </c>
      <c r="NO255" s="482">
        <v>0</v>
      </c>
      <c r="NP255" s="482">
        <v>0</v>
      </c>
      <c r="NQ255" s="482">
        <v>0</v>
      </c>
      <c r="NR255" s="482">
        <v>0</v>
      </c>
      <c r="NS255" s="482">
        <v>0</v>
      </c>
      <c r="NT255" s="482">
        <v>0</v>
      </c>
      <c r="NU255" s="482">
        <v>0</v>
      </c>
      <c r="NV255" s="482">
        <v>0</v>
      </c>
      <c r="NW255" s="482">
        <v>0</v>
      </c>
      <c r="NX255" s="482">
        <v>0</v>
      </c>
      <c r="NY255" s="482">
        <v>0</v>
      </c>
      <c r="NZ255" s="482">
        <v>0</v>
      </c>
      <c r="OA255" s="482">
        <v>0</v>
      </c>
      <c r="OB255" s="482">
        <v>0</v>
      </c>
      <c r="OC255" s="482">
        <v>0</v>
      </c>
      <c r="OD255" s="482">
        <v>0</v>
      </c>
      <c r="OE255" s="482">
        <v>0</v>
      </c>
      <c r="OF255" s="482">
        <v>0</v>
      </c>
      <c r="OG255" s="482">
        <v>0</v>
      </c>
      <c r="OH255" s="482">
        <v>0</v>
      </c>
      <c r="OI255" s="482">
        <v>0</v>
      </c>
      <c r="OJ255" s="482">
        <v>0</v>
      </c>
      <c r="OK255" s="482">
        <v>0</v>
      </c>
      <c r="OL255" s="482">
        <v>0</v>
      </c>
      <c r="OM255" s="482">
        <v>0</v>
      </c>
      <c r="ON255" s="482">
        <v>0</v>
      </c>
      <c r="OO255" s="482">
        <v>0</v>
      </c>
      <c r="OP255" s="482">
        <v>0</v>
      </c>
      <c r="OQ255" s="482">
        <v>0</v>
      </c>
      <c r="OR255" s="482">
        <v>0</v>
      </c>
      <c r="OS255" s="482">
        <v>0</v>
      </c>
      <c r="OT255" s="482">
        <v>0</v>
      </c>
      <c r="OU255" s="482">
        <v>0</v>
      </c>
      <c r="OV255" s="482">
        <v>0</v>
      </c>
      <c r="OW255" s="482">
        <v>0</v>
      </c>
      <c r="OX255" s="482">
        <v>0</v>
      </c>
      <c r="OY255" s="482">
        <v>0</v>
      </c>
      <c r="OZ255" s="482">
        <v>0</v>
      </c>
      <c r="PA255" s="482">
        <v>0</v>
      </c>
      <c r="PB255" s="482">
        <v>0</v>
      </c>
      <c r="PC255" s="482">
        <v>0</v>
      </c>
      <c r="PD255" s="482">
        <v>0</v>
      </c>
      <c r="PE255" s="482">
        <v>0</v>
      </c>
      <c r="PF255" s="482">
        <v>0</v>
      </c>
      <c r="PG255" s="482">
        <v>0</v>
      </c>
      <c r="PH255" s="482">
        <v>0</v>
      </c>
      <c r="PI255" s="482">
        <v>0</v>
      </c>
      <c r="PJ255" s="482">
        <v>0</v>
      </c>
      <c r="PK255" s="482">
        <v>0</v>
      </c>
      <c r="PL255" s="482">
        <v>0</v>
      </c>
      <c r="PM255" s="482">
        <v>0</v>
      </c>
      <c r="PN255" s="482">
        <v>0</v>
      </c>
      <c r="PO255" s="482">
        <v>0</v>
      </c>
      <c r="PP255" s="482">
        <v>0</v>
      </c>
      <c r="PQ255" s="482">
        <v>0</v>
      </c>
      <c r="PR255" s="482">
        <v>0</v>
      </c>
      <c r="PS255" s="482">
        <v>0</v>
      </c>
      <c r="PT255" s="482">
        <v>0</v>
      </c>
      <c r="PU255" s="482">
        <v>0</v>
      </c>
      <c r="PV255" s="482">
        <v>0</v>
      </c>
      <c r="PW255" s="482">
        <v>0</v>
      </c>
      <c r="PX255" s="482">
        <v>0</v>
      </c>
      <c r="PY255" s="482">
        <v>0</v>
      </c>
      <c r="PZ255" s="482">
        <v>0</v>
      </c>
      <c r="QA255" s="482">
        <v>0</v>
      </c>
      <c r="QB255" s="482">
        <v>0</v>
      </c>
      <c r="QC255" s="482">
        <v>0</v>
      </c>
      <c r="QD255" s="482">
        <v>0</v>
      </c>
      <c r="QE255" s="482">
        <v>0</v>
      </c>
      <c r="QF255" s="482">
        <v>0</v>
      </c>
      <c r="QG255" s="482">
        <v>0</v>
      </c>
      <c r="QH255" s="482">
        <v>0</v>
      </c>
      <c r="QI255" s="482">
        <v>0</v>
      </c>
      <c r="QJ255" s="482">
        <v>0</v>
      </c>
      <c r="QK255" s="482">
        <v>0</v>
      </c>
      <c r="QL255" s="482">
        <v>0</v>
      </c>
      <c r="QM255" s="482">
        <v>0</v>
      </c>
      <c r="QN255" s="482">
        <v>0</v>
      </c>
      <c r="QO255" s="482">
        <v>0</v>
      </c>
      <c r="QP255" s="482">
        <v>0</v>
      </c>
      <c r="QQ255" s="482">
        <v>0</v>
      </c>
      <c r="QR255" s="482">
        <v>0</v>
      </c>
      <c r="QS255" s="482">
        <v>0</v>
      </c>
      <c r="QT255" s="482">
        <v>0</v>
      </c>
      <c r="QU255" s="482">
        <v>0</v>
      </c>
      <c r="QV255" s="482">
        <v>0</v>
      </c>
      <c r="QW255" s="482">
        <v>0</v>
      </c>
      <c r="QX255" s="482">
        <v>0</v>
      </c>
      <c r="QY255" s="482">
        <v>0</v>
      </c>
      <c r="QZ255" s="482">
        <v>0</v>
      </c>
      <c r="RA255" s="482">
        <v>0</v>
      </c>
      <c r="RB255" s="482">
        <v>0</v>
      </c>
      <c r="RC255" s="482">
        <v>0</v>
      </c>
      <c r="RD255" s="482">
        <v>0</v>
      </c>
      <c r="RE255" s="482">
        <v>0</v>
      </c>
      <c r="RF255" s="482">
        <v>0</v>
      </c>
      <c r="RG255" s="482">
        <v>0</v>
      </c>
      <c r="RH255" s="482">
        <v>0</v>
      </c>
      <c r="RI255" s="482">
        <v>0</v>
      </c>
      <c r="RJ255" s="482">
        <v>0</v>
      </c>
      <c r="RK255" s="482">
        <v>0</v>
      </c>
      <c r="RL255" s="482">
        <v>0</v>
      </c>
      <c r="RM255" s="482">
        <v>0</v>
      </c>
      <c r="RN255" s="482">
        <v>0</v>
      </c>
      <c r="RO255" s="482">
        <v>0</v>
      </c>
      <c r="RP255" s="482">
        <v>0</v>
      </c>
      <c r="RQ255" s="482">
        <v>0</v>
      </c>
      <c r="RR255" s="482">
        <v>0</v>
      </c>
      <c r="RS255" s="482">
        <v>0</v>
      </c>
      <c r="RT255" s="482">
        <v>0</v>
      </c>
      <c r="RU255" s="482">
        <v>0</v>
      </c>
      <c r="RV255" s="482">
        <v>0</v>
      </c>
      <c r="RW255" s="482">
        <v>0</v>
      </c>
      <c r="RX255" s="482">
        <v>0</v>
      </c>
      <c r="RY255" s="482">
        <v>0</v>
      </c>
      <c r="RZ255" s="482">
        <v>0</v>
      </c>
      <c r="SA255" s="482">
        <v>0</v>
      </c>
      <c r="SB255" s="482">
        <v>0</v>
      </c>
      <c r="SC255" s="482">
        <v>0</v>
      </c>
      <c r="SD255" s="482">
        <v>0</v>
      </c>
      <c r="SE255" s="482">
        <v>0</v>
      </c>
      <c r="SF255" s="482">
        <v>0</v>
      </c>
      <c r="SG255" s="482">
        <v>0</v>
      </c>
      <c r="SH255" s="482">
        <v>0</v>
      </c>
      <c r="SI255" s="482">
        <v>0</v>
      </c>
      <c r="SJ255" s="460">
        <f t="shared" si="68"/>
        <v>0</v>
      </c>
      <c r="SK255" s="441"/>
      <c r="SL255" s="429"/>
      <c r="SM255" s="429"/>
      <c r="SN255" s="429"/>
    </row>
    <row r="256" spans="1:508" outlineLevel="2" collapsed="1" x14ac:dyDescent="0.3">
      <c r="A256" s="429"/>
      <c r="B256" s="438"/>
      <c r="C256" s="647">
        <f>INT($C$40)+2</f>
        <v>3</v>
      </c>
      <c r="D256" s="460"/>
      <c r="E256" s="518"/>
      <c r="F256" s="518"/>
      <c r="G256" s="460"/>
      <c r="H256" s="871" t="str">
        <f>Sheep!$H$254&amp;" Maternal"</f>
        <v>Spr Maternal</v>
      </c>
      <c r="I256" s="871" t="s">
        <v>164</v>
      </c>
      <c r="J256" s="872">
        <f t="shared" si="67"/>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68"/>
        <v>0</v>
      </c>
      <c r="SK256" s="441"/>
      <c r="SL256" s="429"/>
      <c r="SM256" s="429"/>
      <c r="SN256" s="429"/>
    </row>
    <row r="257" spans="1:508" hidden="1" outlineLevel="3" x14ac:dyDescent="0.3">
      <c r="A257" s="429"/>
      <c r="B257" s="438"/>
      <c r="C257" s="647">
        <f>INT($C$40)+3</f>
        <v>4</v>
      </c>
      <c r="D257" s="460"/>
      <c r="E257" s="518"/>
      <c r="F257" s="518"/>
      <c r="G257" s="460"/>
      <c r="H257" s="873"/>
      <c r="I257" s="873" t="s">
        <v>699</v>
      </c>
      <c r="J257" s="874">
        <f t="shared" ref="J257:J271" si="70">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68"/>
        <v>0</v>
      </c>
      <c r="SK257" s="441"/>
      <c r="SL257" s="429"/>
      <c r="SM257" s="429"/>
      <c r="SN257" s="429"/>
    </row>
    <row r="258" spans="1:508" hidden="1" outlineLevel="3" x14ac:dyDescent="0.3">
      <c r="A258" s="429"/>
      <c r="B258" s="438"/>
      <c r="C258" s="647">
        <f>INT($C$40)+3</f>
        <v>4</v>
      </c>
      <c r="D258" s="460"/>
      <c r="E258" s="518"/>
      <c r="F258" s="518"/>
      <c r="G258" s="460"/>
      <c r="H258" s="873"/>
      <c r="I258" s="873" t="s">
        <v>700</v>
      </c>
      <c r="J258" s="874">
        <f t="shared" si="70"/>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68"/>
        <v>0</v>
      </c>
      <c r="SK258" s="441"/>
      <c r="SL258" s="429"/>
      <c r="SM258" s="429"/>
      <c r="SN258" s="429"/>
    </row>
    <row r="259" spans="1:508" hidden="1" outlineLevel="3" x14ac:dyDescent="0.3">
      <c r="A259" s="429"/>
      <c r="B259" s="438"/>
      <c r="C259" s="647">
        <f>INT($C$40)+3</f>
        <v>4</v>
      </c>
      <c r="D259" s="460"/>
      <c r="E259" s="518"/>
      <c r="F259" s="518"/>
      <c r="G259" s="460"/>
      <c r="H259" s="873"/>
      <c r="I259" s="873" t="s">
        <v>701</v>
      </c>
      <c r="J259" s="874">
        <f t="shared" si="70"/>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68"/>
        <v>0</v>
      </c>
      <c r="SK259" s="441"/>
      <c r="SL259" s="429"/>
      <c r="SM259" s="429"/>
      <c r="SN259" s="429"/>
    </row>
    <row r="260" spans="1:508" hidden="1" outlineLevel="3" x14ac:dyDescent="0.3">
      <c r="A260" s="429"/>
      <c r="B260" s="438"/>
      <c r="C260" s="647">
        <f>INT($C$40)+3</f>
        <v>4</v>
      </c>
      <c r="D260" s="460"/>
      <c r="E260" s="518"/>
      <c r="F260" s="518"/>
      <c r="G260" s="460"/>
      <c r="H260" s="873"/>
      <c r="I260" s="873" t="s">
        <v>702</v>
      </c>
      <c r="J260" s="874">
        <f t="shared" si="70"/>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68"/>
        <v>0</v>
      </c>
      <c r="SK260" s="441"/>
      <c r="SL260" s="429"/>
      <c r="SM260" s="429"/>
      <c r="SN260" s="429"/>
    </row>
    <row r="261" spans="1:508" hidden="1" outlineLevel="3" x14ac:dyDescent="0.3">
      <c r="A261" s="429"/>
      <c r="B261" s="438"/>
      <c r="C261" s="647">
        <f>INT($C$40)+3</f>
        <v>4</v>
      </c>
      <c r="D261" s="460"/>
      <c r="E261" s="518"/>
      <c r="F261" s="518"/>
      <c r="G261" s="460"/>
      <c r="H261" s="875"/>
      <c r="I261" s="875" t="s">
        <v>667</v>
      </c>
      <c r="J261" s="876">
        <f t="shared" si="70"/>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68"/>
        <v>0</v>
      </c>
      <c r="SK261" s="441"/>
      <c r="SL261" s="429"/>
      <c r="SM261" s="429"/>
      <c r="SN261" s="429"/>
    </row>
    <row r="262" spans="1:508" outlineLevel="2" collapsed="1" x14ac:dyDescent="0.3">
      <c r="A262" s="429"/>
      <c r="B262" s="438"/>
      <c r="C262" s="647">
        <f>INT($C$40)+2</f>
        <v>3</v>
      </c>
      <c r="D262" s="460"/>
      <c r="E262" s="518"/>
      <c r="F262" s="518"/>
      <c r="G262" s="460"/>
      <c r="H262" s="871"/>
      <c r="I262" s="871" t="s">
        <v>695</v>
      </c>
      <c r="J262" s="872">
        <f t="shared" si="70"/>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68"/>
        <v>0</v>
      </c>
      <c r="SK262" s="441"/>
      <c r="SL262" s="429"/>
      <c r="SM262" s="429"/>
      <c r="SN262" s="429"/>
    </row>
    <row r="263" spans="1:508" hidden="1" outlineLevel="3" x14ac:dyDescent="0.3">
      <c r="A263" s="429"/>
      <c r="B263" s="438"/>
      <c r="C263" s="647">
        <f t="shared" si="69"/>
        <v>4</v>
      </c>
      <c r="D263" s="460"/>
      <c r="E263" s="518"/>
      <c r="F263" s="518"/>
      <c r="G263" s="460"/>
      <c r="H263" s="873"/>
      <c r="I263" s="873" t="s">
        <v>696</v>
      </c>
      <c r="J263" s="874">
        <f t="shared" si="70"/>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68"/>
        <v>0</v>
      </c>
      <c r="SK263" s="441"/>
      <c r="SL263" s="429"/>
      <c r="SM263" s="429"/>
      <c r="SN263" s="429"/>
    </row>
    <row r="264" spans="1:508" hidden="1" outlineLevel="3" x14ac:dyDescent="0.3">
      <c r="A264" s="429"/>
      <c r="B264" s="438"/>
      <c r="C264" s="647">
        <f t="shared" si="69"/>
        <v>4</v>
      </c>
      <c r="D264" s="460"/>
      <c r="E264" s="518"/>
      <c r="F264" s="518"/>
      <c r="G264" s="460"/>
      <c r="H264" s="873"/>
      <c r="I264" s="873" t="s">
        <v>697</v>
      </c>
      <c r="J264" s="874">
        <f t="shared" si="70"/>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68"/>
        <v>0</v>
      </c>
      <c r="SK264" s="441"/>
      <c r="SL264" s="429"/>
      <c r="SM264" s="429"/>
      <c r="SN264" s="429"/>
    </row>
    <row r="265" spans="1:508" hidden="1" outlineLevel="3" x14ac:dyDescent="0.3">
      <c r="A265" s="429"/>
      <c r="B265" s="438"/>
      <c r="C265" s="647">
        <f t="shared" si="69"/>
        <v>4</v>
      </c>
      <c r="D265" s="460"/>
      <c r="E265" s="518"/>
      <c r="F265" s="518"/>
      <c r="G265" s="460"/>
      <c r="H265" s="877"/>
      <c r="I265" s="877" t="s">
        <v>849</v>
      </c>
      <c r="J265" s="878">
        <f t="shared" si="70"/>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68"/>
        <v>0</v>
      </c>
      <c r="SK265" s="441"/>
      <c r="SL265" s="429"/>
      <c r="SM265" s="429"/>
      <c r="SN265" s="429"/>
    </row>
    <row r="266" spans="1:508" outlineLevel="2" x14ac:dyDescent="0.3">
      <c r="A266" s="429"/>
      <c r="B266" s="438"/>
      <c r="C266" s="647">
        <f>INT($C$40)+3</f>
        <v>4</v>
      </c>
      <c r="D266" s="460"/>
      <c r="E266" s="518"/>
      <c r="F266" s="518"/>
      <c r="G266" s="460"/>
      <c r="H266" s="879"/>
      <c r="I266" s="879" t="s">
        <v>851</v>
      </c>
      <c r="J266" s="880">
        <f t="shared" si="70"/>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68"/>
        <v>0</v>
      </c>
      <c r="SK266" s="441"/>
      <c r="SL266" s="429"/>
      <c r="SM266" s="429"/>
      <c r="SN266" s="429"/>
    </row>
    <row r="267" spans="1:508" outlineLevel="2" collapsed="1" x14ac:dyDescent="0.3">
      <c r="A267" s="429"/>
      <c r="B267" s="438"/>
      <c r="C267" s="647">
        <f>INT($C$40)+2</f>
        <v>3</v>
      </c>
      <c r="D267" s="460"/>
      <c r="E267" s="518"/>
      <c r="F267" s="518"/>
      <c r="G267" s="460"/>
      <c r="H267" s="667"/>
      <c r="I267" s="667" t="s">
        <v>852</v>
      </c>
      <c r="J267" s="667">
        <f t="shared" si="70"/>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68"/>
        <v>0</v>
      </c>
      <c r="SK267" s="441"/>
      <c r="SL267" s="429"/>
      <c r="SM267" s="429"/>
      <c r="SN267" s="429"/>
    </row>
    <row r="268" spans="1:508" hidden="1" outlineLevel="3" x14ac:dyDescent="0.3">
      <c r="A268" s="429"/>
      <c r="B268" s="438"/>
      <c r="C268" s="647">
        <f t="shared" si="69"/>
        <v>4</v>
      </c>
      <c r="D268" s="460"/>
      <c r="E268" s="518"/>
      <c r="F268" s="518"/>
      <c r="G268" s="460"/>
      <c r="H268" s="735"/>
      <c r="I268" s="735" t="s">
        <v>853</v>
      </c>
      <c r="J268" s="735">
        <f t="shared" si="70"/>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68"/>
        <v>0</v>
      </c>
      <c r="SK268" s="441"/>
      <c r="SL268" s="429"/>
      <c r="SM268" s="429"/>
      <c r="SN268" s="429"/>
    </row>
    <row r="269" spans="1:508" outlineLevel="2" collapsed="1" x14ac:dyDescent="0.3">
      <c r="A269" s="429"/>
      <c r="B269" s="438"/>
      <c r="C269" s="647">
        <f>INT($C$40)+2</f>
        <v>3</v>
      </c>
      <c r="D269" s="460"/>
      <c r="E269" s="518"/>
      <c r="F269" s="518"/>
      <c r="G269" s="460"/>
      <c r="H269" s="736"/>
      <c r="I269" s="736" t="s">
        <v>854</v>
      </c>
      <c r="J269" s="736">
        <f t="shared" si="70"/>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68"/>
        <v>0</v>
      </c>
      <c r="SK269" s="441"/>
      <c r="SL269" s="429"/>
      <c r="SM269" s="429"/>
      <c r="SN269" s="429"/>
    </row>
    <row r="270" spans="1:508" hidden="1" outlineLevel="3" x14ac:dyDescent="0.3">
      <c r="A270" s="429"/>
      <c r="B270" s="438"/>
      <c r="C270" s="647">
        <f>INT($C$40)+3</f>
        <v>4</v>
      </c>
      <c r="D270" s="460"/>
      <c r="E270" s="518"/>
      <c r="F270" s="518"/>
      <c r="G270" s="460"/>
      <c r="H270" s="537"/>
      <c r="I270" s="537" t="s">
        <v>855</v>
      </c>
      <c r="J270" s="869">
        <f t="shared" si="70"/>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68"/>
        <v>0</v>
      </c>
      <c r="SK270" s="441"/>
      <c r="SL270" s="429"/>
      <c r="SM270" s="429"/>
      <c r="SN270" s="429"/>
    </row>
    <row r="271" spans="1:508" outlineLevel="2" x14ac:dyDescent="0.3">
      <c r="A271" s="429"/>
      <c r="B271" s="438"/>
      <c r="C271" s="647">
        <f>INT($C$40)+3</f>
        <v>4</v>
      </c>
      <c r="D271" s="460"/>
      <c r="E271" s="518"/>
      <c r="F271" s="518"/>
      <c r="G271" s="460"/>
      <c r="H271" s="879"/>
      <c r="I271" s="879" t="s">
        <v>856</v>
      </c>
      <c r="J271" s="880">
        <f t="shared" si="70"/>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68"/>
        <v>0</v>
      </c>
      <c r="SK271" s="441"/>
      <c r="SL271" s="429"/>
      <c r="SM271" s="429"/>
      <c r="SN271" s="429"/>
    </row>
    <row r="272" spans="1:508" ht="5.0999999999999996" customHeight="1" outlineLevel="2" x14ac:dyDescent="0.3">
      <c r="A272" s="429"/>
      <c r="B272" s="438"/>
      <c r="C272" s="647">
        <f>INT($C$40)+2.005</f>
        <v>3.0049999999999999</v>
      </c>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c r="BH272" s="460"/>
      <c r="BI272" s="460"/>
      <c r="BJ272" s="460"/>
      <c r="BK272" s="460"/>
      <c r="BL272" s="460"/>
      <c r="BM272" s="460"/>
      <c r="BN272" s="460"/>
      <c r="BO272" s="460"/>
      <c r="BP272" s="460"/>
      <c r="BQ272" s="460"/>
      <c r="BR272" s="460"/>
      <c r="BS272" s="460"/>
      <c r="BT272" s="460"/>
      <c r="BU272" s="460"/>
      <c r="BV272" s="460"/>
      <c r="BW272" s="460"/>
      <c r="BX272" s="460"/>
      <c r="BY272" s="460"/>
      <c r="BZ272" s="460"/>
      <c r="CA272" s="460"/>
      <c r="CB272" s="460"/>
      <c r="CC272" s="460"/>
      <c r="CD272" s="460"/>
      <c r="CE272" s="460"/>
      <c r="CF272" s="460"/>
      <c r="CG272" s="460"/>
      <c r="CH272" s="460"/>
      <c r="CI272" s="460"/>
      <c r="CJ272" s="460"/>
      <c r="CK272" s="460"/>
      <c r="CL272" s="460"/>
      <c r="CM272" s="460"/>
      <c r="CN272" s="460"/>
      <c r="CO272" s="460"/>
      <c r="CP272" s="460"/>
      <c r="CQ272" s="460"/>
      <c r="CR272" s="460"/>
      <c r="CS272" s="460"/>
      <c r="CT272" s="460"/>
      <c r="CU272" s="460"/>
      <c r="CV272" s="460"/>
      <c r="CW272" s="460"/>
      <c r="CX272" s="460"/>
      <c r="CY272" s="460"/>
      <c r="CZ272" s="460"/>
      <c r="DA272" s="460"/>
      <c r="DB272" s="460"/>
      <c r="DC272" s="460"/>
      <c r="DD272" s="460"/>
      <c r="DE272" s="460"/>
      <c r="DF272" s="460"/>
      <c r="DG272" s="460"/>
      <c r="DH272" s="460"/>
      <c r="DI272" s="460"/>
      <c r="DJ272" s="460"/>
      <c r="DK272" s="460"/>
      <c r="DL272" s="460"/>
      <c r="DM272" s="460"/>
      <c r="DN272" s="460"/>
      <c r="DO272" s="460"/>
      <c r="DP272" s="460"/>
      <c r="DQ272" s="460"/>
      <c r="DR272" s="460"/>
      <c r="DS272" s="460"/>
      <c r="DT272" s="460"/>
      <c r="DU272" s="460"/>
      <c r="DV272" s="460"/>
      <c r="DW272" s="460"/>
      <c r="DX272" s="460"/>
      <c r="DY272" s="460"/>
      <c r="DZ272" s="460"/>
      <c r="EA272" s="460"/>
      <c r="EB272" s="460"/>
      <c r="EC272" s="460"/>
      <c r="ED272" s="460"/>
      <c r="EE272" s="460"/>
      <c r="EF272" s="460"/>
      <c r="EG272" s="460"/>
      <c r="EH272" s="460"/>
      <c r="EI272" s="460"/>
      <c r="EJ272" s="460"/>
      <c r="EK272" s="460"/>
      <c r="EL272" s="460"/>
      <c r="EM272" s="460"/>
      <c r="EN272" s="460"/>
      <c r="EO272" s="460"/>
      <c r="EP272" s="460"/>
      <c r="EQ272" s="460"/>
      <c r="ER272" s="460"/>
      <c r="ES272" s="460"/>
      <c r="ET272" s="460"/>
      <c r="EU272" s="460"/>
      <c r="EV272" s="460"/>
      <c r="EW272" s="460"/>
      <c r="EX272" s="460"/>
      <c r="EY272" s="460"/>
      <c r="EZ272" s="460"/>
      <c r="FA272" s="460"/>
      <c r="FB272" s="460"/>
      <c r="FC272" s="460"/>
      <c r="FD272" s="460"/>
      <c r="FE272" s="460"/>
      <c r="FF272" s="460"/>
      <c r="FG272" s="460"/>
      <c r="FH272" s="460"/>
      <c r="FI272" s="460"/>
      <c r="FJ272" s="460"/>
      <c r="FK272" s="460"/>
      <c r="FL272" s="460"/>
      <c r="FM272" s="460"/>
      <c r="FN272" s="460"/>
      <c r="FO272" s="460"/>
      <c r="FP272" s="460"/>
      <c r="FQ272" s="460"/>
      <c r="FR272" s="460"/>
      <c r="FS272" s="460"/>
      <c r="FT272" s="460"/>
      <c r="FU272" s="460"/>
      <c r="FV272" s="460"/>
      <c r="FW272" s="460"/>
      <c r="FX272" s="460"/>
      <c r="FY272" s="460"/>
      <c r="FZ272" s="460"/>
      <c r="GA272" s="460"/>
      <c r="GB272" s="460"/>
      <c r="GC272" s="460"/>
      <c r="GD272" s="460"/>
      <c r="GE272" s="460"/>
      <c r="GF272" s="460"/>
      <c r="GG272" s="460"/>
      <c r="GH272" s="460"/>
      <c r="GI272" s="460"/>
      <c r="GJ272" s="460"/>
      <c r="GK272" s="460"/>
      <c r="GL272" s="460"/>
      <c r="GM272" s="460"/>
      <c r="GN272" s="460"/>
      <c r="GO272" s="460"/>
      <c r="GP272" s="460"/>
      <c r="GQ272" s="460"/>
      <c r="GR272" s="460"/>
      <c r="GS272" s="460"/>
      <c r="GT272" s="460"/>
      <c r="GU272" s="460"/>
      <c r="GV272" s="460"/>
      <c r="GW272" s="460"/>
      <c r="GX272" s="460"/>
      <c r="GY272" s="460"/>
      <c r="GZ272" s="460"/>
      <c r="HA272" s="460"/>
      <c r="HB272" s="460"/>
      <c r="HC272" s="460"/>
      <c r="HD272" s="460"/>
      <c r="HE272" s="460"/>
      <c r="HF272" s="460"/>
      <c r="HG272" s="460"/>
      <c r="HH272" s="460"/>
      <c r="HI272" s="460"/>
      <c r="HJ272" s="460"/>
      <c r="HK272" s="460"/>
      <c r="HL272" s="460"/>
      <c r="HM272" s="460"/>
      <c r="HN272" s="460"/>
      <c r="HO272" s="460"/>
      <c r="HP272" s="460"/>
      <c r="HQ272" s="460"/>
      <c r="HR272" s="460"/>
      <c r="HS272" s="460"/>
      <c r="HT272" s="460"/>
      <c r="HU272" s="460"/>
      <c r="HV272" s="460"/>
      <c r="HW272" s="460"/>
      <c r="HX272" s="460"/>
      <c r="HY272" s="460"/>
      <c r="HZ272" s="460"/>
      <c r="IA272" s="460"/>
      <c r="IB272" s="460"/>
      <c r="IC272" s="460"/>
      <c r="ID272" s="460"/>
      <c r="IE272" s="460"/>
      <c r="IF272" s="460"/>
      <c r="IG272" s="460"/>
      <c r="IH272" s="460"/>
      <c r="II272" s="460"/>
      <c r="IJ272" s="460"/>
      <c r="IK272" s="460"/>
      <c r="IL272" s="460"/>
      <c r="IM272" s="460"/>
      <c r="IN272" s="460"/>
      <c r="IO272" s="460"/>
      <c r="IP272" s="460"/>
      <c r="IQ272" s="460"/>
      <c r="IR272" s="460"/>
      <c r="IS272" s="460"/>
      <c r="IT272" s="460"/>
      <c r="IU272" s="460"/>
      <c r="IV272" s="460"/>
      <c r="IW272" s="460"/>
      <c r="IX272" s="460"/>
      <c r="IY272" s="460"/>
      <c r="IZ272" s="460"/>
      <c r="JA272" s="460"/>
      <c r="JB272" s="460"/>
      <c r="JC272" s="460"/>
      <c r="JD272" s="460"/>
      <c r="JE272" s="460"/>
      <c r="JF272" s="460"/>
      <c r="JG272" s="460"/>
      <c r="JH272" s="460"/>
      <c r="JI272" s="460"/>
      <c r="JJ272" s="460"/>
      <c r="JK272" s="460"/>
      <c r="JL272" s="460"/>
      <c r="JM272" s="460"/>
      <c r="JN272" s="460"/>
      <c r="JO272" s="460"/>
      <c r="JP272" s="460"/>
      <c r="JQ272" s="460"/>
      <c r="JR272" s="460"/>
      <c r="JS272" s="460"/>
      <c r="JT272" s="460"/>
      <c r="JU272" s="460"/>
      <c r="JV272" s="460"/>
      <c r="JW272" s="460"/>
      <c r="JX272" s="460"/>
      <c r="JY272" s="460"/>
      <c r="JZ272" s="460"/>
      <c r="KA272" s="460"/>
      <c r="KB272" s="460"/>
      <c r="KC272" s="460"/>
      <c r="KD272" s="460"/>
      <c r="KE272" s="460"/>
      <c r="KF272" s="460"/>
      <c r="KG272" s="460"/>
      <c r="KH272" s="460"/>
      <c r="KI272" s="460"/>
      <c r="KJ272" s="460"/>
      <c r="KK272" s="460"/>
      <c r="KL272" s="460"/>
      <c r="KM272" s="460"/>
      <c r="KN272" s="460"/>
      <c r="KO272" s="460"/>
      <c r="KP272" s="460"/>
      <c r="KQ272" s="460"/>
      <c r="KR272" s="460"/>
      <c r="KS272" s="460"/>
      <c r="KT272" s="460"/>
      <c r="KU272" s="460"/>
      <c r="KV272" s="460"/>
      <c r="KW272" s="460"/>
      <c r="KX272" s="460"/>
      <c r="KY272" s="460"/>
      <c r="KZ272" s="460"/>
      <c r="LA272" s="460"/>
      <c r="LB272" s="460"/>
      <c r="LC272" s="460"/>
      <c r="LD272" s="460"/>
      <c r="LE272" s="460"/>
      <c r="LF272" s="460"/>
      <c r="LG272" s="460"/>
      <c r="LH272" s="460"/>
      <c r="LI272" s="460"/>
      <c r="LJ272" s="460"/>
      <c r="LK272" s="460"/>
      <c r="LL272" s="460"/>
      <c r="LM272" s="460"/>
      <c r="LN272" s="460"/>
      <c r="LO272" s="460"/>
      <c r="LP272" s="460"/>
      <c r="LQ272" s="460"/>
      <c r="LR272" s="460"/>
      <c r="LS272" s="460"/>
      <c r="LT272" s="460"/>
      <c r="LU272" s="460"/>
      <c r="LV272" s="460"/>
      <c r="LW272" s="460"/>
      <c r="LX272" s="460"/>
      <c r="LY272" s="460"/>
      <c r="LZ272" s="460"/>
      <c r="MA272" s="460"/>
      <c r="MB272" s="460"/>
      <c r="MC272" s="460"/>
      <c r="MD272" s="460"/>
      <c r="ME272" s="460"/>
      <c r="MF272" s="460"/>
      <c r="MG272" s="460"/>
      <c r="MH272" s="460"/>
      <c r="MI272" s="460"/>
      <c r="MJ272" s="460"/>
      <c r="MK272" s="460"/>
      <c r="ML272" s="460"/>
      <c r="MM272" s="460"/>
      <c r="MN272" s="460"/>
      <c r="MO272" s="460"/>
      <c r="MP272" s="460"/>
      <c r="MQ272" s="460"/>
      <c r="MR272" s="460"/>
      <c r="MS272" s="460"/>
      <c r="MT272" s="460"/>
      <c r="MU272" s="460"/>
      <c r="MV272" s="460"/>
      <c r="MW272" s="460"/>
      <c r="MX272" s="460"/>
      <c r="MY272" s="460"/>
      <c r="MZ272" s="460"/>
      <c r="NA272" s="460"/>
      <c r="NB272" s="460"/>
      <c r="NC272" s="460"/>
      <c r="ND272" s="460"/>
      <c r="NE272" s="460"/>
      <c r="NF272" s="460"/>
      <c r="NG272" s="460"/>
      <c r="NH272" s="460"/>
      <c r="NI272" s="460"/>
      <c r="NJ272" s="460"/>
      <c r="NK272" s="460"/>
      <c r="NL272" s="460"/>
      <c r="NM272" s="460"/>
      <c r="NN272" s="460"/>
      <c r="NO272" s="460"/>
      <c r="NP272" s="460"/>
      <c r="NQ272" s="460"/>
      <c r="NR272" s="460"/>
      <c r="NS272" s="460"/>
      <c r="NT272" s="460"/>
      <c r="NU272" s="460"/>
      <c r="NV272" s="460"/>
      <c r="NW272" s="460"/>
      <c r="NX272" s="460"/>
      <c r="NY272" s="460"/>
      <c r="NZ272" s="460"/>
      <c r="OA272" s="460"/>
      <c r="OB272" s="460"/>
      <c r="OC272" s="460"/>
      <c r="OD272" s="460"/>
      <c r="OE272" s="460"/>
      <c r="OF272" s="460"/>
      <c r="OG272" s="460"/>
      <c r="OH272" s="460"/>
      <c r="OI272" s="460"/>
      <c r="OJ272" s="460"/>
      <c r="OK272" s="460"/>
      <c r="OL272" s="460"/>
      <c r="OM272" s="460"/>
      <c r="ON272" s="460"/>
      <c r="OO272" s="460"/>
      <c r="OP272" s="460"/>
      <c r="OQ272" s="460"/>
      <c r="OR272" s="460"/>
      <c r="OS272" s="460"/>
      <c r="OT272" s="460"/>
      <c r="OU272" s="460"/>
      <c r="OV272" s="460"/>
      <c r="OW272" s="460"/>
      <c r="OX272" s="460"/>
      <c r="OY272" s="460"/>
      <c r="OZ272" s="460"/>
      <c r="PA272" s="460"/>
      <c r="PB272" s="460"/>
      <c r="PC272" s="460"/>
      <c r="PD272" s="460"/>
      <c r="PE272" s="460"/>
      <c r="PF272" s="460"/>
      <c r="PG272" s="460"/>
      <c r="PH272" s="460"/>
      <c r="PI272" s="460"/>
      <c r="PJ272" s="460"/>
      <c r="PK272" s="460"/>
      <c r="PL272" s="460"/>
      <c r="PM272" s="460"/>
      <c r="PN272" s="460"/>
      <c r="PO272" s="460"/>
      <c r="PP272" s="460"/>
      <c r="PQ272" s="460"/>
      <c r="PR272" s="460"/>
      <c r="PS272" s="460"/>
      <c r="PT272" s="460"/>
      <c r="PU272" s="460"/>
      <c r="PV272" s="460"/>
      <c r="PW272" s="460"/>
      <c r="PX272" s="460"/>
      <c r="PY272" s="460"/>
      <c r="PZ272" s="460"/>
      <c r="QA272" s="460"/>
      <c r="QB272" s="460"/>
      <c r="QC272" s="460"/>
      <c r="QD272" s="460"/>
      <c r="QE272" s="460"/>
      <c r="QF272" s="460"/>
      <c r="QG272" s="460"/>
      <c r="QH272" s="460"/>
      <c r="QI272" s="460"/>
      <c r="QJ272" s="460"/>
      <c r="QK272" s="460"/>
      <c r="QL272" s="460"/>
      <c r="QM272" s="460"/>
      <c r="QN272" s="460"/>
      <c r="QO272" s="460"/>
      <c r="QP272" s="460"/>
      <c r="QQ272" s="460"/>
      <c r="QR272" s="460"/>
      <c r="QS272" s="460"/>
      <c r="QT272" s="460"/>
      <c r="QU272" s="460"/>
      <c r="QV272" s="460"/>
      <c r="QW272" s="460"/>
      <c r="QX272" s="460"/>
      <c r="QY272" s="460"/>
      <c r="QZ272" s="460"/>
      <c r="RA272" s="460"/>
      <c r="RB272" s="460"/>
      <c r="RC272" s="460"/>
      <c r="RD272" s="460"/>
      <c r="RE272" s="460"/>
      <c r="RF272" s="460"/>
      <c r="RG272" s="460"/>
      <c r="RH272" s="460"/>
      <c r="RI272" s="460"/>
      <c r="RJ272" s="460"/>
      <c r="RK272" s="460"/>
      <c r="RL272" s="460"/>
      <c r="RM272" s="460"/>
      <c r="RN272" s="460"/>
      <c r="RO272" s="460"/>
      <c r="RP272" s="460"/>
      <c r="RQ272" s="460"/>
      <c r="RR272" s="460"/>
      <c r="RS272" s="460"/>
      <c r="RT272" s="460"/>
      <c r="RU272" s="460"/>
      <c r="RV272" s="460"/>
      <c r="RW272" s="460"/>
      <c r="RX272" s="460"/>
      <c r="RY272" s="460"/>
      <c r="RZ272" s="460"/>
      <c r="SA272" s="460"/>
      <c r="SB272" s="460"/>
      <c r="SC272" s="460"/>
      <c r="SD272" s="460"/>
      <c r="SE272" s="460"/>
      <c r="SF272" s="460"/>
      <c r="SG272" s="460"/>
      <c r="SH272" s="460"/>
      <c r="SI272" s="460"/>
      <c r="SJ272" s="460" t="s">
        <v>495</v>
      </c>
      <c r="SK272" s="441"/>
      <c r="SL272" s="429"/>
      <c r="SM272" s="429"/>
      <c r="SN272" s="429"/>
    </row>
    <row r="273" spans="1:508" ht="5.0999999999999996" customHeight="1" outlineLevel="2" x14ac:dyDescent="0.3">
      <c r="A273" s="429"/>
      <c r="B273" s="438"/>
      <c r="C273" s="647">
        <f>INT($C$40)+2.005</f>
        <v>3.0049999999999999</v>
      </c>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c r="BH273" s="460"/>
      <c r="BI273" s="460"/>
      <c r="BJ273" s="460"/>
      <c r="BK273" s="460"/>
      <c r="BL273" s="460"/>
      <c r="BM273" s="460"/>
      <c r="BN273" s="460"/>
      <c r="BO273" s="460"/>
      <c r="BP273" s="460"/>
      <c r="BQ273" s="460"/>
      <c r="BR273" s="460"/>
      <c r="BS273" s="460"/>
      <c r="BT273" s="460"/>
      <c r="BU273" s="460"/>
      <c r="BV273" s="460"/>
      <c r="BW273" s="460"/>
      <c r="BX273" s="460"/>
      <c r="BY273" s="460"/>
      <c r="BZ273" s="460"/>
      <c r="CA273" s="460"/>
      <c r="CB273" s="460"/>
      <c r="CC273" s="460"/>
      <c r="CD273" s="460"/>
      <c r="CE273" s="460"/>
      <c r="CF273" s="460"/>
      <c r="CG273" s="460"/>
      <c r="CH273" s="460"/>
      <c r="CI273" s="460"/>
      <c r="CJ273" s="460"/>
      <c r="CK273" s="460"/>
      <c r="CL273" s="460"/>
      <c r="CM273" s="460"/>
      <c r="CN273" s="460"/>
      <c r="CO273" s="460"/>
      <c r="CP273" s="460"/>
      <c r="CQ273" s="460"/>
      <c r="CR273" s="460"/>
      <c r="CS273" s="460"/>
      <c r="CT273" s="460"/>
      <c r="CU273" s="460"/>
      <c r="CV273" s="460"/>
      <c r="CW273" s="460"/>
      <c r="CX273" s="460"/>
      <c r="CY273" s="460"/>
      <c r="CZ273" s="460"/>
      <c r="DA273" s="460"/>
      <c r="DB273" s="460"/>
      <c r="DC273" s="460"/>
      <c r="DD273" s="460"/>
      <c r="DE273" s="460"/>
      <c r="DF273" s="460"/>
      <c r="DG273" s="460"/>
      <c r="DH273" s="460"/>
      <c r="DI273" s="460"/>
      <c r="DJ273" s="460"/>
      <c r="DK273" s="460"/>
      <c r="DL273" s="460"/>
      <c r="DM273" s="460"/>
      <c r="DN273" s="460"/>
      <c r="DO273" s="460"/>
      <c r="DP273" s="460"/>
      <c r="DQ273" s="460"/>
      <c r="DR273" s="460"/>
      <c r="DS273" s="460"/>
      <c r="DT273" s="460"/>
      <c r="DU273" s="460"/>
      <c r="DV273" s="460"/>
      <c r="DW273" s="460"/>
      <c r="DX273" s="460"/>
      <c r="DY273" s="460"/>
      <c r="DZ273" s="460"/>
      <c r="EA273" s="460"/>
      <c r="EB273" s="460"/>
      <c r="EC273" s="460"/>
      <c r="ED273" s="460"/>
      <c r="EE273" s="460"/>
      <c r="EF273" s="460"/>
      <c r="EG273" s="460"/>
      <c r="EH273" s="460"/>
      <c r="EI273" s="460"/>
      <c r="EJ273" s="460"/>
      <c r="EK273" s="460"/>
      <c r="EL273" s="460"/>
      <c r="EM273" s="460"/>
      <c r="EN273" s="460"/>
      <c r="EO273" s="460"/>
      <c r="EP273" s="460"/>
      <c r="EQ273" s="460"/>
      <c r="ER273" s="460"/>
      <c r="ES273" s="460"/>
      <c r="ET273" s="460"/>
      <c r="EU273" s="460"/>
      <c r="EV273" s="460"/>
      <c r="EW273" s="460"/>
      <c r="EX273" s="460"/>
      <c r="EY273" s="460"/>
      <c r="EZ273" s="460"/>
      <c r="FA273" s="460"/>
      <c r="FB273" s="460"/>
      <c r="FC273" s="460"/>
      <c r="FD273" s="460"/>
      <c r="FE273" s="460"/>
      <c r="FF273" s="460"/>
      <c r="FG273" s="460"/>
      <c r="FH273" s="460"/>
      <c r="FI273" s="460"/>
      <c r="FJ273" s="460"/>
      <c r="FK273" s="460"/>
      <c r="FL273" s="460"/>
      <c r="FM273" s="460"/>
      <c r="FN273" s="460"/>
      <c r="FO273" s="460"/>
      <c r="FP273" s="460"/>
      <c r="FQ273" s="460"/>
      <c r="FR273" s="460"/>
      <c r="FS273" s="460"/>
      <c r="FT273" s="460"/>
      <c r="FU273" s="460"/>
      <c r="FV273" s="460"/>
      <c r="FW273" s="460"/>
      <c r="FX273" s="460"/>
      <c r="FY273" s="460"/>
      <c r="FZ273" s="460"/>
      <c r="GA273" s="460"/>
      <c r="GB273" s="460"/>
      <c r="GC273" s="460"/>
      <c r="GD273" s="460"/>
      <c r="GE273" s="460"/>
      <c r="GF273" s="460"/>
      <c r="GG273" s="460"/>
      <c r="GH273" s="460"/>
      <c r="GI273" s="460"/>
      <c r="GJ273" s="460"/>
      <c r="GK273" s="460"/>
      <c r="GL273" s="460"/>
      <c r="GM273" s="460"/>
      <c r="GN273" s="460"/>
      <c r="GO273" s="460"/>
      <c r="GP273" s="460"/>
      <c r="GQ273" s="460"/>
      <c r="GR273" s="460"/>
      <c r="GS273" s="460"/>
      <c r="GT273" s="460"/>
      <c r="GU273" s="460"/>
      <c r="GV273" s="460"/>
      <c r="GW273" s="460"/>
      <c r="GX273" s="460"/>
      <c r="GY273" s="460"/>
      <c r="GZ273" s="460"/>
      <c r="HA273" s="460"/>
      <c r="HB273" s="460"/>
      <c r="HC273" s="460"/>
      <c r="HD273" s="460"/>
      <c r="HE273" s="460"/>
      <c r="HF273" s="460"/>
      <c r="HG273" s="460"/>
      <c r="HH273" s="460"/>
      <c r="HI273" s="460"/>
      <c r="HJ273" s="460"/>
      <c r="HK273" s="460"/>
      <c r="HL273" s="460"/>
      <c r="HM273" s="460"/>
      <c r="HN273" s="460"/>
      <c r="HO273" s="460"/>
      <c r="HP273" s="460"/>
      <c r="HQ273" s="460"/>
      <c r="HR273" s="460"/>
      <c r="HS273" s="460"/>
      <c r="HT273" s="460"/>
      <c r="HU273" s="460"/>
      <c r="HV273" s="460"/>
      <c r="HW273" s="460"/>
      <c r="HX273" s="460"/>
      <c r="HY273" s="460"/>
      <c r="HZ273" s="460"/>
      <c r="IA273" s="460"/>
      <c r="IB273" s="460"/>
      <c r="IC273" s="460"/>
      <c r="ID273" s="460"/>
      <c r="IE273" s="460"/>
      <c r="IF273" s="460"/>
      <c r="IG273" s="460"/>
      <c r="IH273" s="460"/>
      <c r="II273" s="460"/>
      <c r="IJ273" s="460"/>
      <c r="IK273" s="460"/>
      <c r="IL273" s="460"/>
      <c r="IM273" s="460"/>
      <c r="IN273" s="460"/>
      <c r="IO273" s="460"/>
      <c r="IP273" s="460"/>
      <c r="IQ273" s="460"/>
      <c r="IR273" s="460"/>
      <c r="IS273" s="460"/>
      <c r="IT273" s="460"/>
      <c r="IU273" s="460"/>
      <c r="IV273" s="460"/>
      <c r="IW273" s="460"/>
      <c r="IX273" s="460"/>
      <c r="IY273" s="460"/>
      <c r="IZ273" s="460"/>
      <c r="JA273" s="460"/>
      <c r="JB273" s="460"/>
      <c r="JC273" s="460"/>
      <c r="JD273" s="460"/>
      <c r="JE273" s="460"/>
      <c r="JF273" s="460"/>
      <c r="JG273" s="460"/>
      <c r="JH273" s="460"/>
      <c r="JI273" s="460"/>
      <c r="JJ273" s="460"/>
      <c r="JK273" s="460"/>
      <c r="JL273" s="460"/>
      <c r="JM273" s="460"/>
      <c r="JN273" s="460"/>
      <c r="JO273" s="460"/>
      <c r="JP273" s="460"/>
      <c r="JQ273" s="460"/>
      <c r="JR273" s="460"/>
      <c r="JS273" s="460"/>
      <c r="JT273" s="460"/>
      <c r="JU273" s="460"/>
      <c r="JV273" s="460"/>
      <c r="JW273" s="460"/>
      <c r="JX273" s="460"/>
      <c r="JY273" s="460"/>
      <c r="JZ273" s="460"/>
      <c r="KA273" s="460"/>
      <c r="KB273" s="460"/>
      <c r="KC273" s="460"/>
      <c r="KD273" s="460"/>
      <c r="KE273" s="460"/>
      <c r="KF273" s="460"/>
      <c r="KG273" s="460"/>
      <c r="KH273" s="460"/>
      <c r="KI273" s="460"/>
      <c r="KJ273" s="460"/>
      <c r="KK273" s="460"/>
      <c r="KL273" s="460"/>
      <c r="KM273" s="460"/>
      <c r="KN273" s="460"/>
      <c r="KO273" s="460"/>
      <c r="KP273" s="460"/>
      <c r="KQ273" s="460"/>
      <c r="KR273" s="460"/>
      <c r="KS273" s="460"/>
      <c r="KT273" s="460"/>
      <c r="KU273" s="460"/>
      <c r="KV273" s="460"/>
      <c r="KW273" s="460"/>
      <c r="KX273" s="460"/>
      <c r="KY273" s="460"/>
      <c r="KZ273" s="460"/>
      <c r="LA273" s="460"/>
      <c r="LB273" s="460"/>
      <c r="LC273" s="460"/>
      <c r="LD273" s="460"/>
      <c r="LE273" s="460"/>
      <c r="LF273" s="460"/>
      <c r="LG273" s="460"/>
      <c r="LH273" s="460"/>
      <c r="LI273" s="460"/>
      <c r="LJ273" s="460"/>
      <c r="LK273" s="460"/>
      <c r="LL273" s="460"/>
      <c r="LM273" s="460"/>
      <c r="LN273" s="460"/>
      <c r="LO273" s="460"/>
      <c r="LP273" s="460"/>
      <c r="LQ273" s="460"/>
      <c r="LR273" s="460"/>
      <c r="LS273" s="460"/>
      <c r="LT273" s="460"/>
      <c r="LU273" s="460"/>
      <c r="LV273" s="460"/>
      <c r="LW273" s="460"/>
      <c r="LX273" s="460"/>
      <c r="LY273" s="460"/>
      <c r="LZ273" s="460"/>
      <c r="MA273" s="460"/>
      <c r="MB273" s="460"/>
      <c r="MC273" s="460"/>
      <c r="MD273" s="460"/>
      <c r="ME273" s="460"/>
      <c r="MF273" s="460"/>
      <c r="MG273" s="460"/>
      <c r="MH273" s="460"/>
      <c r="MI273" s="460"/>
      <c r="MJ273" s="460"/>
      <c r="MK273" s="460"/>
      <c r="ML273" s="460"/>
      <c r="MM273" s="460"/>
      <c r="MN273" s="460"/>
      <c r="MO273" s="460"/>
      <c r="MP273" s="460"/>
      <c r="MQ273" s="460"/>
      <c r="MR273" s="460"/>
      <c r="MS273" s="460"/>
      <c r="MT273" s="460"/>
      <c r="MU273" s="460"/>
      <c r="MV273" s="460"/>
      <c r="MW273" s="460"/>
      <c r="MX273" s="460"/>
      <c r="MY273" s="460"/>
      <c r="MZ273" s="460"/>
      <c r="NA273" s="460"/>
      <c r="NB273" s="460"/>
      <c r="NC273" s="460"/>
      <c r="ND273" s="460"/>
      <c r="NE273" s="460"/>
      <c r="NF273" s="460"/>
      <c r="NG273" s="460"/>
      <c r="NH273" s="460"/>
      <c r="NI273" s="460"/>
      <c r="NJ273" s="460"/>
      <c r="NK273" s="460"/>
      <c r="NL273" s="460"/>
      <c r="NM273" s="460"/>
      <c r="NN273" s="460"/>
      <c r="NO273" s="460"/>
      <c r="NP273" s="460"/>
      <c r="NQ273" s="460"/>
      <c r="NR273" s="460"/>
      <c r="NS273" s="460"/>
      <c r="NT273" s="460"/>
      <c r="NU273" s="460"/>
      <c r="NV273" s="460"/>
      <c r="NW273" s="460"/>
      <c r="NX273" s="460"/>
      <c r="NY273" s="460"/>
      <c r="NZ273" s="460"/>
      <c r="OA273" s="460"/>
      <c r="OB273" s="460"/>
      <c r="OC273" s="460"/>
      <c r="OD273" s="460"/>
      <c r="OE273" s="460"/>
      <c r="OF273" s="460"/>
      <c r="OG273" s="460"/>
      <c r="OH273" s="460"/>
      <c r="OI273" s="460"/>
      <c r="OJ273" s="460"/>
      <c r="OK273" s="460"/>
      <c r="OL273" s="460"/>
      <c r="OM273" s="460"/>
      <c r="ON273" s="460"/>
      <c r="OO273" s="460"/>
      <c r="OP273" s="460"/>
      <c r="OQ273" s="460"/>
      <c r="OR273" s="460"/>
      <c r="OS273" s="460"/>
      <c r="OT273" s="460"/>
      <c r="OU273" s="460"/>
      <c r="OV273" s="460"/>
      <c r="OW273" s="460"/>
      <c r="OX273" s="460"/>
      <c r="OY273" s="460"/>
      <c r="OZ273" s="460"/>
      <c r="PA273" s="460"/>
      <c r="PB273" s="460"/>
      <c r="PC273" s="460"/>
      <c r="PD273" s="460"/>
      <c r="PE273" s="460"/>
      <c r="PF273" s="460"/>
      <c r="PG273" s="460"/>
      <c r="PH273" s="460"/>
      <c r="PI273" s="460"/>
      <c r="PJ273" s="460"/>
      <c r="PK273" s="460"/>
      <c r="PL273" s="460"/>
      <c r="PM273" s="460"/>
      <c r="PN273" s="460"/>
      <c r="PO273" s="460"/>
      <c r="PP273" s="460"/>
      <c r="PQ273" s="460"/>
      <c r="PR273" s="460"/>
      <c r="PS273" s="460"/>
      <c r="PT273" s="460"/>
      <c r="PU273" s="460"/>
      <c r="PV273" s="460"/>
      <c r="PW273" s="460"/>
      <c r="PX273" s="460"/>
      <c r="PY273" s="460"/>
      <c r="PZ273" s="460"/>
      <c r="QA273" s="460"/>
      <c r="QB273" s="460"/>
      <c r="QC273" s="460"/>
      <c r="QD273" s="460"/>
      <c r="QE273" s="460"/>
      <c r="QF273" s="460"/>
      <c r="QG273" s="460"/>
      <c r="QH273" s="460"/>
      <c r="QI273" s="460"/>
      <c r="QJ273" s="460"/>
      <c r="QK273" s="460"/>
      <c r="QL273" s="460"/>
      <c r="QM273" s="460"/>
      <c r="QN273" s="460"/>
      <c r="QO273" s="460"/>
      <c r="QP273" s="460"/>
      <c r="QQ273" s="460"/>
      <c r="QR273" s="460"/>
      <c r="QS273" s="460"/>
      <c r="QT273" s="460"/>
      <c r="QU273" s="460"/>
      <c r="QV273" s="460"/>
      <c r="QW273" s="460"/>
      <c r="QX273" s="460"/>
      <c r="QY273" s="460"/>
      <c r="QZ273" s="460"/>
      <c r="RA273" s="460"/>
      <c r="RB273" s="460"/>
      <c r="RC273" s="460"/>
      <c r="RD273" s="460"/>
      <c r="RE273" s="460"/>
      <c r="RF273" s="460"/>
      <c r="RG273" s="460"/>
      <c r="RH273" s="460"/>
      <c r="RI273" s="460"/>
      <c r="RJ273" s="460"/>
      <c r="RK273" s="460"/>
      <c r="RL273" s="460"/>
      <c r="RM273" s="460"/>
      <c r="RN273" s="460"/>
      <c r="RO273" s="460"/>
      <c r="RP273" s="460"/>
      <c r="RQ273" s="460"/>
      <c r="RR273" s="460"/>
      <c r="RS273" s="460"/>
      <c r="RT273" s="460"/>
      <c r="RU273" s="460"/>
      <c r="RV273" s="460"/>
      <c r="RW273" s="460"/>
      <c r="RX273" s="460"/>
      <c r="RY273" s="460"/>
      <c r="RZ273" s="460"/>
      <c r="SA273" s="460"/>
      <c r="SB273" s="460"/>
      <c r="SC273" s="460"/>
      <c r="SD273" s="460"/>
      <c r="SE273" s="460"/>
      <c r="SF273" s="460"/>
      <c r="SG273" s="460"/>
      <c r="SH273" s="460"/>
      <c r="SI273" s="460"/>
      <c r="SJ273" s="460"/>
      <c r="SK273" s="441"/>
      <c r="SL273" s="429"/>
      <c r="SM273" s="429"/>
      <c r="SN273" s="429"/>
    </row>
    <row r="274" spans="1:508" ht="5.0999999999999996" customHeight="1" outlineLevel="1" x14ac:dyDescent="0.3">
      <c r="A274" s="429"/>
      <c r="B274" s="470"/>
      <c r="C274" s="655">
        <f>INT($C$40)+1.005</f>
        <v>2.0049999999999999</v>
      </c>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c r="GW274" s="472"/>
      <c r="GX274" s="472"/>
      <c r="GY274" s="472"/>
      <c r="GZ274" s="472"/>
      <c r="HA274" s="472"/>
      <c r="HB274" s="472"/>
      <c r="HC274" s="472"/>
      <c r="HD274" s="472"/>
      <c r="HE274" s="472"/>
      <c r="HF274" s="472"/>
      <c r="HG274" s="472"/>
      <c r="HH274" s="472"/>
      <c r="HI274" s="472"/>
      <c r="HJ274" s="472"/>
      <c r="HK274" s="472"/>
      <c r="HL274" s="472"/>
      <c r="HM274" s="472"/>
      <c r="HN274" s="472"/>
      <c r="HO274" s="472"/>
      <c r="HP274" s="472"/>
      <c r="HQ274" s="472"/>
      <c r="HR274" s="472"/>
      <c r="HS274" s="472"/>
      <c r="HT274" s="472"/>
      <c r="HU274" s="472"/>
      <c r="HV274" s="472"/>
      <c r="HW274" s="472"/>
      <c r="HX274" s="472"/>
      <c r="HY274" s="472"/>
      <c r="HZ274" s="472"/>
      <c r="IA274" s="472"/>
      <c r="IB274" s="472"/>
      <c r="IC274" s="472"/>
      <c r="ID274" s="472"/>
      <c r="IE274" s="472"/>
      <c r="IF274" s="472"/>
      <c r="IG274" s="472"/>
      <c r="IH274" s="472"/>
      <c r="II274" s="472"/>
      <c r="IJ274" s="472"/>
      <c r="IK274" s="472"/>
      <c r="IL274" s="472"/>
      <c r="IM274" s="472"/>
      <c r="IN274" s="472"/>
      <c r="IO274" s="472"/>
      <c r="IP274" s="472"/>
      <c r="IQ274" s="472"/>
      <c r="IR274" s="472"/>
      <c r="IS274" s="472"/>
      <c r="IT274" s="472"/>
      <c r="IU274" s="472"/>
      <c r="IV274" s="472"/>
      <c r="IW274" s="472"/>
      <c r="IX274" s="472"/>
      <c r="IY274" s="472"/>
      <c r="IZ274" s="472"/>
      <c r="JA274" s="472"/>
      <c r="JB274" s="472"/>
      <c r="JC274" s="472"/>
      <c r="JD274" s="472"/>
      <c r="JE274" s="472"/>
      <c r="JF274" s="472"/>
      <c r="JG274" s="472"/>
      <c r="JH274" s="472"/>
      <c r="JI274" s="472"/>
      <c r="JJ274" s="472"/>
      <c r="JK274" s="472"/>
      <c r="JL274" s="472"/>
      <c r="JM274" s="472"/>
      <c r="JN274" s="472"/>
      <c r="JO274" s="472"/>
      <c r="JP274" s="472"/>
      <c r="JQ274" s="472"/>
      <c r="JR274" s="472"/>
      <c r="JS274" s="472"/>
      <c r="JT274" s="472"/>
      <c r="JU274" s="472"/>
      <c r="JV274" s="472"/>
      <c r="JW274" s="472"/>
      <c r="JX274" s="472"/>
      <c r="JY274" s="472"/>
      <c r="JZ274" s="472"/>
      <c r="KA274" s="472"/>
      <c r="KB274" s="472"/>
      <c r="KC274" s="472"/>
      <c r="KD274" s="472"/>
      <c r="KE274" s="472"/>
      <c r="KF274" s="472"/>
      <c r="KG274" s="472"/>
      <c r="KH274" s="472"/>
      <c r="KI274" s="472"/>
      <c r="KJ274" s="472"/>
      <c r="KK274" s="472"/>
      <c r="KL274" s="472"/>
      <c r="KM274" s="472"/>
      <c r="KN274" s="472"/>
      <c r="KO274" s="472"/>
      <c r="KP274" s="472"/>
      <c r="KQ274" s="472"/>
      <c r="KR274" s="472"/>
      <c r="KS274" s="472"/>
      <c r="KT274" s="472"/>
      <c r="KU274" s="472"/>
      <c r="KV274" s="472"/>
      <c r="KW274" s="472"/>
      <c r="KX274" s="472"/>
      <c r="KY274" s="472"/>
      <c r="KZ274" s="472"/>
      <c r="LA274" s="472"/>
      <c r="LB274" s="472"/>
      <c r="LC274" s="472"/>
      <c r="LD274" s="472"/>
      <c r="LE274" s="472"/>
      <c r="LF274" s="472"/>
      <c r="LG274" s="472"/>
      <c r="LH274" s="472"/>
      <c r="LI274" s="472"/>
      <c r="LJ274" s="472"/>
      <c r="LK274" s="472"/>
      <c r="LL274" s="472"/>
      <c r="LM274" s="472"/>
      <c r="LN274" s="472"/>
      <c r="LO274" s="472"/>
      <c r="LP274" s="472"/>
      <c r="LQ274" s="472"/>
      <c r="LR274" s="472"/>
      <c r="LS274" s="472"/>
      <c r="LT274" s="472"/>
      <c r="LU274" s="472"/>
      <c r="LV274" s="472"/>
      <c r="LW274" s="472"/>
      <c r="LX274" s="472"/>
      <c r="LY274" s="472"/>
      <c r="LZ274" s="472"/>
      <c r="MA274" s="472"/>
      <c r="MB274" s="472"/>
      <c r="MC274" s="472"/>
      <c r="MD274" s="472"/>
      <c r="ME274" s="472"/>
      <c r="MF274" s="472"/>
      <c r="MG274" s="472"/>
      <c r="MH274" s="472"/>
      <c r="MI274" s="472"/>
      <c r="MJ274" s="472"/>
      <c r="MK274" s="472"/>
      <c r="ML274" s="472"/>
      <c r="MM274" s="472"/>
      <c r="MN274" s="472"/>
      <c r="MO274" s="472"/>
      <c r="MP274" s="472"/>
      <c r="MQ274" s="472"/>
      <c r="MR274" s="472"/>
      <c r="MS274" s="472"/>
      <c r="MT274" s="472"/>
      <c r="MU274" s="472"/>
      <c r="MV274" s="472"/>
      <c r="MW274" s="472"/>
      <c r="MX274" s="472"/>
      <c r="MY274" s="472"/>
      <c r="MZ274" s="472"/>
      <c r="NA274" s="472"/>
      <c r="NB274" s="472"/>
      <c r="NC274" s="472"/>
      <c r="ND274" s="472"/>
      <c r="NE274" s="472"/>
      <c r="NF274" s="472"/>
      <c r="NG274" s="472"/>
      <c r="NH274" s="472"/>
      <c r="NI274" s="472"/>
      <c r="NJ274" s="472"/>
      <c r="NK274" s="472"/>
      <c r="NL274" s="472"/>
      <c r="NM274" s="472"/>
      <c r="NN274" s="472"/>
      <c r="NO274" s="472"/>
      <c r="NP274" s="472"/>
      <c r="NQ274" s="472"/>
      <c r="NR274" s="472"/>
      <c r="NS274" s="472"/>
      <c r="NT274" s="472"/>
      <c r="NU274" s="472"/>
      <c r="NV274" s="472"/>
      <c r="NW274" s="472"/>
      <c r="NX274" s="472"/>
      <c r="NY274" s="472"/>
      <c r="NZ274" s="472"/>
      <c r="OA274" s="472"/>
      <c r="OB274" s="472"/>
      <c r="OC274" s="472"/>
      <c r="OD274" s="472"/>
      <c r="OE274" s="472"/>
      <c r="OF274" s="472"/>
      <c r="OG274" s="472"/>
      <c r="OH274" s="472"/>
      <c r="OI274" s="472"/>
      <c r="OJ274" s="472"/>
      <c r="OK274" s="472"/>
      <c r="OL274" s="472"/>
      <c r="OM274" s="472"/>
      <c r="ON274" s="472"/>
      <c r="OO274" s="472"/>
      <c r="OP274" s="472"/>
      <c r="OQ274" s="472"/>
      <c r="OR274" s="472"/>
      <c r="OS274" s="472"/>
      <c r="OT274" s="472"/>
      <c r="OU274" s="472"/>
      <c r="OV274" s="472"/>
      <c r="OW274" s="472"/>
      <c r="OX274" s="472"/>
      <c r="OY274" s="472"/>
      <c r="OZ274" s="472"/>
      <c r="PA274" s="472"/>
      <c r="PB274" s="472"/>
      <c r="PC274" s="472"/>
      <c r="PD274" s="472"/>
      <c r="PE274" s="472"/>
      <c r="PF274" s="472"/>
      <c r="PG274" s="472"/>
      <c r="PH274" s="472"/>
      <c r="PI274" s="472"/>
      <c r="PJ274" s="472"/>
      <c r="PK274" s="472"/>
      <c r="PL274" s="472"/>
      <c r="PM274" s="472"/>
      <c r="PN274" s="472"/>
      <c r="PO274" s="472"/>
      <c r="PP274" s="472"/>
      <c r="PQ274" s="472"/>
      <c r="PR274" s="472"/>
      <c r="PS274" s="472"/>
      <c r="PT274" s="472"/>
      <c r="PU274" s="472"/>
      <c r="PV274" s="472"/>
      <c r="PW274" s="472"/>
      <c r="PX274" s="472"/>
      <c r="PY274" s="472"/>
      <c r="PZ274" s="472"/>
      <c r="QA274" s="472"/>
      <c r="QB274" s="472"/>
      <c r="QC274" s="472"/>
      <c r="QD274" s="472"/>
      <c r="QE274" s="472"/>
      <c r="QF274" s="472"/>
      <c r="QG274" s="472"/>
      <c r="QH274" s="472"/>
      <c r="QI274" s="472"/>
      <c r="QJ274" s="472"/>
      <c r="QK274" s="472"/>
      <c r="QL274" s="472"/>
      <c r="QM274" s="472"/>
      <c r="QN274" s="472"/>
      <c r="QO274" s="472"/>
      <c r="QP274" s="472"/>
      <c r="QQ274" s="472"/>
      <c r="QR274" s="472"/>
      <c r="QS274" s="472"/>
      <c r="QT274" s="472"/>
      <c r="QU274" s="472"/>
      <c r="QV274" s="472"/>
      <c r="QW274" s="472"/>
      <c r="QX274" s="472"/>
      <c r="QY274" s="472"/>
      <c r="QZ274" s="472"/>
      <c r="RA274" s="472"/>
      <c r="RB274" s="472"/>
      <c r="RC274" s="472"/>
      <c r="RD274" s="472"/>
      <c r="RE274" s="472"/>
      <c r="RF274" s="472"/>
      <c r="RG274" s="472"/>
      <c r="RH274" s="472"/>
      <c r="RI274" s="472"/>
      <c r="RJ274" s="472"/>
      <c r="RK274" s="472"/>
      <c r="RL274" s="472"/>
      <c r="RM274" s="472"/>
      <c r="RN274" s="472"/>
      <c r="RO274" s="472"/>
      <c r="RP274" s="472"/>
      <c r="RQ274" s="472"/>
      <c r="RR274" s="472"/>
      <c r="RS274" s="472"/>
      <c r="RT274" s="472"/>
      <c r="RU274" s="472"/>
      <c r="RV274" s="472"/>
      <c r="RW274" s="472"/>
      <c r="RX274" s="472"/>
      <c r="RY274" s="472"/>
      <c r="RZ274" s="472"/>
      <c r="SA274" s="472"/>
      <c r="SB274" s="472"/>
      <c r="SC274" s="472"/>
      <c r="SD274" s="472"/>
      <c r="SE274" s="472"/>
      <c r="SF274" s="472"/>
      <c r="SG274" s="472"/>
      <c r="SH274" s="472"/>
      <c r="SI274" s="472"/>
      <c r="SJ274" s="472"/>
      <c r="SK274" s="473" t="s">
        <v>139</v>
      </c>
      <c r="SL274" s="429"/>
      <c r="SM274" s="429"/>
      <c r="SN274" s="429"/>
    </row>
    <row r="275" spans="1:508" ht="5.0999999999999996" customHeight="1" x14ac:dyDescent="0.3">
      <c r="A275" s="429"/>
      <c r="B275" s="474"/>
      <c r="C275" s="656">
        <f>INT($C$40)+0.005</f>
        <v>1.0049999999999999</v>
      </c>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c r="AK275" s="474"/>
      <c r="AL275" s="474"/>
      <c r="AM275" s="474"/>
      <c r="AN275" s="474"/>
      <c r="AO275" s="474"/>
      <c r="AP275" s="474"/>
      <c r="AQ275" s="474"/>
      <c r="AR275" s="474"/>
      <c r="AS275" s="474"/>
      <c r="AT275" s="474"/>
      <c r="AU275" s="474"/>
      <c r="AV275" s="474"/>
      <c r="AW275" s="474"/>
      <c r="AX275" s="474"/>
      <c r="AY275" s="474"/>
      <c r="AZ275" s="474"/>
      <c r="BA275" s="474"/>
      <c r="BB275" s="474"/>
      <c r="BC275" s="474"/>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74"/>
      <c r="FD275" s="474"/>
      <c r="FE275" s="474"/>
      <c r="FF275" s="474"/>
      <c r="FG275" s="474"/>
      <c r="FH275" s="474"/>
      <c r="FI275" s="474"/>
      <c r="FJ275" s="474"/>
      <c r="FK275" s="474"/>
      <c r="FL275" s="474"/>
      <c r="FM275" s="474"/>
      <c r="FN275" s="474"/>
      <c r="FO275" s="474"/>
      <c r="FP275" s="474"/>
      <c r="FQ275" s="474"/>
      <c r="FR275" s="474"/>
      <c r="FS275" s="474"/>
      <c r="FT275" s="474"/>
      <c r="FU275" s="474"/>
      <c r="FV275" s="474"/>
      <c r="FW275" s="474"/>
      <c r="FX275" s="474"/>
      <c r="FY275" s="474"/>
      <c r="FZ275" s="474"/>
      <c r="GA275" s="474"/>
      <c r="GB275" s="474"/>
      <c r="GC275" s="474"/>
      <c r="GD275" s="474"/>
      <c r="GE275" s="474"/>
      <c r="GF275" s="474"/>
      <c r="GG275" s="474"/>
      <c r="GH275" s="474"/>
      <c r="GI275" s="474"/>
      <c r="GJ275" s="474"/>
      <c r="GK275" s="474"/>
      <c r="GL275" s="474"/>
      <c r="GM275" s="474"/>
      <c r="GN275" s="474"/>
      <c r="GO275" s="474"/>
      <c r="GP275" s="474"/>
      <c r="GQ275" s="474"/>
      <c r="GR275" s="474"/>
      <c r="GS275" s="474"/>
      <c r="GT275" s="474"/>
      <c r="GU275" s="474"/>
      <c r="GV275" s="474"/>
      <c r="GW275" s="474"/>
      <c r="GX275" s="474"/>
      <c r="GY275" s="474"/>
      <c r="GZ275" s="474"/>
      <c r="HA275" s="474"/>
      <c r="HB275" s="474"/>
      <c r="HC275" s="474"/>
      <c r="HD275" s="474"/>
      <c r="HE275" s="474"/>
      <c r="HF275" s="474"/>
      <c r="HG275" s="474"/>
      <c r="HH275" s="474"/>
      <c r="HI275" s="474"/>
      <c r="HJ275" s="474"/>
      <c r="HK275" s="474"/>
      <c r="HL275" s="474"/>
      <c r="HM275" s="474"/>
      <c r="HN275" s="474"/>
      <c r="HO275" s="474"/>
      <c r="HP275" s="474"/>
      <c r="HQ275" s="474"/>
      <c r="HR275" s="474"/>
      <c r="HS275" s="474"/>
      <c r="HT275" s="474"/>
      <c r="HU275" s="474"/>
      <c r="HV275" s="474"/>
      <c r="HW275" s="474"/>
      <c r="HX275" s="474"/>
      <c r="HY275" s="474"/>
      <c r="HZ275" s="474"/>
      <c r="IA275" s="474"/>
      <c r="IB275" s="474"/>
      <c r="IC275" s="474"/>
      <c r="ID275" s="474"/>
      <c r="IE275" s="474"/>
      <c r="IF275" s="474"/>
      <c r="IG275" s="474"/>
      <c r="IH275" s="474"/>
      <c r="II275" s="474"/>
      <c r="IJ275" s="474"/>
      <c r="IK275" s="474"/>
      <c r="IL275" s="474"/>
      <c r="IM275" s="474"/>
      <c r="IN275" s="474"/>
      <c r="IO275" s="474"/>
      <c r="IP275" s="474"/>
      <c r="IQ275" s="474"/>
      <c r="IR275" s="474"/>
      <c r="IS275" s="474"/>
      <c r="IT275" s="474"/>
      <c r="IU275" s="474"/>
      <c r="IV275" s="474"/>
      <c r="IW275" s="474"/>
      <c r="IX275" s="474"/>
      <c r="IY275" s="474"/>
      <c r="IZ275" s="474"/>
      <c r="JA275" s="474"/>
      <c r="JB275" s="474"/>
      <c r="JC275" s="474"/>
      <c r="JD275" s="474"/>
      <c r="JE275" s="474"/>
      <c r="JF275" s="474"/>
      <c r="JG275" s="474"/>
      <c r="JH275" s="474"/>
      <c r="JI275" s="474"/>
      <c r="JJ275" s="474"/>
      <c r="JK275" s="474"/>
      <c r="JL275" s="474"/>
      <c r="JM275" s="474"/>
      <c r="JN275" s="474"/>
      <c r="JO275" s="474"/>
      <c r="JP275" s="474"/>
      <c r="JQ275" s="474"/>
      <c r="JR275" s="474"/>
      <c r="JS275" s="474"/>
      <c r="JT275" s="474"/>
      <c r="JU275" s="474"/>
      <c r="JV275" s="474"/>
      <c r="JW275" s="474"/>
      <c r="JX275" s="474"/>
      <c r="JY275" s="474"/>
      <c r="JZ275" s="474"/>
      <c r="KA275" s="474"/>
      <c r="KB275" s="474"/>
      <c r="KC275" s="474"/>
      <c r="KD275" s="474"/>
      <c r="KE275" s="474"/>
      <c r="KF275" s="474"/>
      <c r="KG275" s="474"/>
      <c r="KH275" s="474"/>
      <c r="KI275" s="474"/>
      <c r="KJ275" s="474"/>
      <c r="KK275" s="474"/>
      <c r="KL275" s="474"/>
      <c r="KM275" s="474"/>
      <c r="KN275" s="474"/>
      <c r="KO275" s="474"/>
      <c r="KP275" s="474"/>
      <c r="KQ275" s="474"/>
      <c r="KR275" s="474"/>
      <c r="KS275" s="474"/>
      <c r="KT275" s="474"/>
      <c r="KU275" s="474"/>
      <c r="KV275" s="474"/>
      <c r="KW275" s="474"/>
      <c r="KX275" s="474"/>
      <c r="KY275" s="474"/>
      <c r="KZ275" s="474"/>
      <c r="LA275" s="474"/>
      <c r="LB275" s="474"/>
      <c r="LC275" s="474"/>
      <c r="LD275" s="474"/>
      <c r="LE275" s="474"/>
      <c r="LF275" s="474"/>
      <c r="LG275" s="474"/>
      <c r="LH275" s="474"/>
      <c r="LI275" s="474"/>
      <c r="LJ275" s="474"/>
      <c r="LK275" s="474"/>
      <c r="LL275" s="474"/>
      <c r="LM275" s="474"/>
      <c r="LN275" s="474"/>
      <c r="LO275" s="474"/>
      <c r="LP275" s="474"/>
      <c r="LQ275" s="474"/>
      <c r="LR275" s="474"/>
      <c r="LS275" s="474"/>
      <c r="LT275" s="474"/>
      <c r="LU275" s="474"/>
      <c r="LV275" s="474"/>
      <c r="LW275" s="474"/>
      <c r="LX275" s="474"/>
      <c r="LY275" s="474"/>
      <c r="LZ275" s="474"/>
      <c r="MA275" s="474"/>
      <c r="MB275" s="474"/>
      <c r="MC275" s="474"/>
      <c r="MD275" s="474"/>
      <c r="ME275" s="474"/>
      <c r="MF275" s="474"/>
      <c r="MG275" s="474"/>
      <c r="MH275" s="474"/>
      <c r="MI275" s="474"/>
      <c r="MJ275" s="474"/>
      <c r="MK275" s="474"/>
      <c r="ML275" s="474"/>
      <c r="MM275" s="474"/>
      <c r="MN275" s="474"/>
      <c r="MO275" s="474"/>
      <c r="MP275" s="474"/>
      <c r="MQ275" s="474"/>
      <c r="MR275" s="474"/>
      <c r="MS275" s="474"/>
      <c r="MT275" s="474"/>
      <c r="MU275" s="474"/>
      <c r="MV275" s="474"/>
      <c r="MW275" s="474"/>
      <c r="MX275" s="474"/>
      <c r="MY275" s="474"/>
      <c r="MZ275" s="474"/>
      <c r="NA275" s="474"/>
      <c r="NB275" s="474"/>
      <c r="NC275" s="474"/>
      <c r="ND275" s="474"/>
      <c r="NE275" s="474"/>
      <c r="NF275" s="474"/>
      <c r="NG275" s="474"/>
      <c r="NH275" s="474"/>
      <c r="NI275" s="474"/>
      <c r="NJ275" s="474"/>
      <c r="NK275" s="474"/>
      <c r="NL275" s="474"/>
      <c r="NM275" s="474"/>
      <c r="NN275" s="474"/>
      <c r="NO275" s="474"/>
      <c r="NP275" s="474"/>
      <c r="NQ275" s="474"/>
      <c r="NR275" s="474"/>
      <c r="NS275" s="474"/>
      <c r="NT275" s="474"/>
      <c r="NU275" s="474"/>
      <c r="NV275" s="474"/>
      <c r="NW275" s="474"/>
      <c r="NX275" s="474"/>
      <c r="NY275" s="474"/>
      <c r="NZ275" s="474"/>
      <c r="OA275" s="474"/>
      <c r="OB275" s="474"/>
      <c r="OC275" s="474"/>
      <c r="OD275" s="474"/>
      <c r="OE275" s="474"/>
      <c r="OF275" s="474"/>
      <c r="OG275" s="474"/>
      <c r="OH275" s="474"/>
      <c r="OI275" s="474"/>
      <c r="OJ275" s="474"/>
      <c r="OK275" s="474"/>
      <c r="OL275" s="474"/>
      <c r="OM275" s="474"/>
      <c r="ON275" s="474"/>
      <c r="OO275" s="474"/>
      <c r="OP275" s="474"/>
      <c r="OQ275" s="474"/>
      <c r="OR275" s="474"/>
      <c r="OS275" s="474"/>
      <c r="OT275" s="474"/>
      <c r="OU275" s="474"/>
      <c r="OV275" s="474"/>
      <c r="OW275" s="474"/>
      <c r="OX275" s="474"/>
      <c r="OY275" s="474"/>
      <c r="OZ275" s="474"/>
      <c r="PA275" s="474"/>
      <c r="PB275" s="474"/>
      <c r="PC275" s="474"/>
      <c r="PD275" s="474"/>
      <c r="PE275" s="474"/>
      <c r="PF275" s="474"/>
      <c r="PG275" s="474"/>
      <c r="PH275" s="474"/>
      <c r="PI275" s="474"/>
      <c r="PJ275" s="474"/>
      <c r="PK275" s="474"/>
      <c r="PL275" s="474"/>
      <c r="PM275" s="474"/>
      <c r="PN275" s="474"/>
      <c r="PO275" s="474"/>
      <c r="PP275" s="474"/>
      <c r="PQ275" s="474"/>
      <c r="PR275" s="474"/>
      <c r="PS275" s="474"/>
      <c r="PT275" s="474"/>
      <c r="PU275" s="474"/>
      <c r="PV275" s="474"/>
      <c r="PW275" s="474"/>
      <c r="PX275" s="474"/>
      <c r="PY275" s="474"/>
      <c r="PZ275" s="474"/>
      <c r="QA275" s="474"/>
      <c r="QB275" s="474"/>
      <c r="QC275" s="474"/>
      <c r="QD275" s="474"/>
      <c r="QE275" s="474"/>
      <c r="QF275" s="474"/>
      <c r="QG275" s="474"/>
      <c r="QH275" s="474"/>
      <c r="QI275" s="474"/>
      <c r="QJ275" s="474"/>
      <c r="QK275" s="474"/>
      <c r="QL275" s="474"/>
      <c r="QM275" s="474"/>
      <c r="QN275" s="474"/>
      <c r="QO275" s="474"/>
      <c r="QP275" s="474"/>
      <c r="QQ275" s="474"/>
      <c r="QR275" s="474"/>
      <c r="QS275" s="474"/>
      <c r="QT275" s="474"/>
      <c r="QU275" s="474"/>
      <c r="QV275" s="474"/>
      <c r="QW275" s="474"/>
      <c r="QX275" s="474"/>
      <c r="QY275" s="474"/>
      <c r="QZ275" s="474"/>
      <c r="RA275" s="474"/>
      <c r="RB275" s="474"/>
      <c r="RC275" s="474"/>
      <c r="RD275" s="474"/>
      <c r="RE275" s="474"/>
      <c r="RF275" s="474"/>
      <c r="RG275" s="474"/>
      <c r="RH275" s="474"/>
      <c r="RI275" s="474"/>
      <c r="RJ275" s="474"/>
      <c r="RK275" s="474"/>
      <c r="RL275" s="474"/>
      <c r="RM275" s="474"/>
      <c r="RN275" s="474"/>
      <c r="RO275" s="474"/>
      <c r="RP275" s="474"/>
      <c r="RQ275" s="474"/>
      <c r="RR275" s="474"/>
      <c r="RS275" s="474"/>
      <c r="RT275" s="474"/>
      <c r="RU275" s="474"/>
      <c r="RV275" s="474"/>
      <c r="RW275" s="474"/>
      <c r="RX275" s="474"/>
      <c r="RY275" s="474"/>
      <c r="RZ275" s="474"/>
      <c r="SA275" s="474"/>
      <c r="SB275" s="474"/>
      <c r="SC275" s="474"/>
      <c r="SD275" s="474"/>
      <c r="SE275" s="474"/>
      <c r="SF275" s="474"/>
      <c r="SG275" s="474"/>
      <c r="SH275" s="474"/>
      <c r="SI275" s="474"/>
      <c r="SJ275" s="474"/>
      <c r="SK275" s="474"/>
      <c r="SL275" s="429"/>
      <c r="SM275" s="429"/>
      <c r="SN275" s="429"/>
    </row>
    <row r="276" spans="1:508" outlineLevel="2" x14ac:dyDescent="0.3">
      <c r="A276" s="429"/>
      <c r="B276" s="429"/>
      <c r="C276" s="647">
        <f>INT($C$40)+2</f>
        <v>3</v>
      </c>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c r="AF276" s="429"/>
      <c r="AG276" s="429"/>
      <c r="AH276" s="429"/>
      <c r="AI276" s="429"/>
      <c r="AJ276" s="429"/>
      <c r="AK276" s="429"/>
      <c r="AL276" s="429"/>
      <c r="AM276" s="429"/>
      <c r="AN276" s="429"/>
      <c r="AO276" s="429"/>
      <c r="AP276" s="429"/>
      <c r="AQ276" s="429"/>
      <c r="AR276" s="429"/>
      <c r="AS276" s="429"/>
      <c r="AT276" s="429"/>
      <c r="AU276" s="429"/>
      <c r="AV276" s="429"/>
      <c r="AW276" s="429"/>
      <c r="AX276" s="429"/>
      <c r="AY276" s="429"/>
      <c r="AZ276" s="429"/>
      <c r="BA276" s="429"/>
      <c r="BB276" s="429"/>
      <c r="BC276" s="429"/>
      <c r="BD276" s="429"/>
      <c r="BE276" s="429"/>
      <c r="BF276" s="429"/>
      <c r="BG276" s="429"/>
      <c r="BH276" s="429"/>
      <c r="BI276" s="429"/>
      <c r="BJ276" s="429"/>
      <c r="BK276" s="429"/>
      <c r="BL276" s="429"/>
      <c r="BM276" s="429"/>
      <c r="BN276" s="429"/>
      <c r="BO276" s="429"/>
      <c r="BP276" s="429"/>
      <c r="BQ276" s="429"/>
      <c r="BR276" s="429"/>
      <c r="BS276" s="429"/>
      <c r="BT276" s="429"/>
      <c r="BU276" s="429"/>
      <c r="BV276" s="429"/>
      <c r="BW276" s="429"/>
      <c r="BX276" s="429"/>
      <c r="BY276" s="429"/>
      <c r="BZ276" s="429"/>
      <c r="CA276" s="429"/>
      <c r="CB276" s="429"/>
      <c r="CC276" s="429"/>
      <c r="CD276" s="429"/>
      <c r="CE276" s="429"/>
      <c r="CF276" s="429"/>
      <c r="CG276" s="429"/>
      <c r="CH276" s="429"/>
      <c r="CI276" s="429"/>
      <c r="CJ276" s="429"/>
      <c r="CK276" s="429"/>
      <c r="CL276" s="429"/>
      <c r="CM276" s="429"/>
      <c r="CN276" s="429"/>
      <c r="CO276" s="429"/>
      <c r="CP276" s="429"/>
      <c r="CQ276" s="429"/>
      <c r="CR276" s="429"/>
      <c r="CS276" s="429"/>
      <c r="CT276" s="429"/>
      <c r="CU276" s="429"/>
      <c r="CV276" s="429"/>
      <c r="CW276" s="429"/>
      <c r="CX276" s="429"/>
      <c r="CY276" s="429"/>
      <c r="CZ276" s="429"/>
      <c r="DA276" s="429"/>
      <c r="DB276" s="429"/>
      <c r="DC276" s="429"/>
      <c r="DD276" s="429"/>
      <c r="DE276" s="429"/>
      <c r="DF276" s="429"/>
      <c r="DG276" s="429"/>
      <c r="DH276" s="429"/>
      <c r="DI276" s="429"/>
      <c r="DJ276" s="429"/>
      <c r="DK276" s="429"/>
      <c r="DL276" s="429"/>
      <c r="DM276" s="429"/>
      <c r="DN276" s="429"/>
      <c r="DO276" s="429"/>
      <c r="DP276" s="429"/>
      <c r="DQ276" s="429"/>
      <c r="DR276" s="429"/>
      <c r="DS276" s="429"/>
      <c r="DT276" s="429"/>
      <c r="DU276" s="429"/>
      <c r="DV276" s="429"/>
      <c r="DW276" s="429"/>
      <c r="DX276" s="429"/>
      <c r="DY276" s="429"/>
      <c r="DZ276" s="429"/>
      <c r="EA276" s="429"/>
      <c r="EB276" s="429"/>
      <c r="EC276" s="429"/>
      <c r="ED276" s="429"/>
      <c r="EE276" s="429"/>
      <c r="EF276" s="429"/>
      <c r="EG276" s="429"/>
      <c r="EH276" s="429"/>
      <c r="EI276" s="429"/>
      <c r="EJ276" s="429"/>
      <c r="EK276" s="429"/>
      <c r="EL276" s="429"/>
      <c r="EM276" s="429"/>
      <c r="EN276" s="429"/>
      <c r="EO276" s="429"/>
      <c r="EP276" s="429"/>
      <c r="EQ276" s="429"/>
      <c r="ER276" s="429"/>
      <c r="ES276" s="429"/>
      <c r="ET276" s="429"/>
      <c r="EU276" s="429"/>
      <c r="EV276" s="429"/>
      <c r="EW276" s="429"/>
      <c r="EX276" s="429"/>
      <c r="EY276" s="429"/>
      <c r="EZ276" s="429"/>
      <c r="FA276" s="429"/>
      <c r="FB276" s="429"/>
      <c r="FC276" s="429"/>
      <c r="FD276" s="429"/>
      <c r="FE276" s="429"/>
      <c r="FF276" s="429"/>
      <c r="FG276" s="429"/>
      <c r="FH276" s="429"/>
      <c r="FI276" s="429"/>
      <c r="FJ276" s="429"/>
      <c r="FK276" s="429"/>
      <c r="FL276" s="429"/>
      <c r="FM276" s="429"/>
      <c r="FN276" s="429"/>
      <c r="FO276" s="429"/>
      <c r="FP276" s="429"/>
      <c r="FQ276" s="429"/>
      <c r="FR276" s="429"/>
      <c r="FS276" s="429"/>
      <c r="FT276" s="429"/>
      <c r="FU276" s="429"/>
      <c r="FV276" s="429"/>
      <c r="FW276" s="429"/>
      <c r="FX276" s="429"/>
      <c r="FY276" s="429"/>
      <c r="FZ276" s="429"/>
      <c r="GA276" s="429"/>
      <c r="GB276" s="429"/>
      <c r="GC276" s="429"/>
      <c r="GD276" s="429"/>
      <c r="GE276" s="429"/>
      <c r="GF276" s="429"/>
      <c r="GG276" s="429"/>
      <c r="GH276" s="429"/>
      <c r="GI276" s="429"/>
      <c r="GJ276" s="429"/>
      <c r="GK276" s="429"/>
      <c r="GL276" s="429"/>
      <c r="GM276" s="429"/>
      <c r="GN276" s="429"/>
      <c r="GO276" s="429"/>
      <c r="GP276" s="429"/>
      <c r="GQ276" s="429"/>
      <c r="GR276" s="429"/>
      <c r="GS276" s="429"/>
      <c r="GT276" s="429"/>
      <c r="GU276" s="429"/>
      <c r="GV276" s="429"/>
      <c r="GW276" s="429"/>
      <c r="GX276" s="429"/>
      <c r="GY276" s="429"/>
      <c r="GZ276" s="429"/>
      <c r="HA276" s="429"/>
      <c r="HB276" s="429"/>
      <c r="HC276" s="429"/>
      <c r="HD276" s="429"/>
      <c r="HE276" s="429"/>
      <c r="HF276" s="429"/>
      <c r="HG276" s="429"/>
      <c r="HH276" s="429"/>
      <c r="HI276" s="429"/>
      <c r="HJ276" s="429"/>
      <c r="HK276" s="429"/>
      <c r="HL276" s="429"/>
      <c r="HM276" s="429"/>
      <c r="HN276" s="429"/>
      <c r="HO276" s="429"/>
      <c r="HP276" s="429"/>
      <c r="HQ276" s="429"/>
      <c r="HR276" s="429"/>
      <c r="HS276" s="429"/>
      <c r="HT276" s="429"/>
      <c r="HU276" s="429"/>
      <c r="HV276" s="429"/>
      <c r="HW276" s="429"/>
      <c r="HX276" s="429"/>
      <c r="HY276" s="429"/>
      <c r="HZ276" s="429"/>
      <c r="IA276" s="429"/>
      <c r="IB276" s="429"/>
      <c r="IC276" s="429"/>
      <c r="ID276" s="429"/>
      <c r="IE276" s="429"/>
      <c r="IF276" s="429"/>
      <c r="IG276" s="429"/>
      <c r="IH276" s="429"/>
      <c r="II276" s="429"/>
      <c r="IJ276" s="429"/>
      <c r="IK276" s="429"/>
      <c r="IL276" s="429"/>
      <c r="IM276" s="429"/>
      <c r="IN276" s="429"/>
      <c r="IO276" s="429"/>
      <c r="IP276" s="429"/>
      <c r="IQ276" s="429"/>
      <c r="IR276" s="429"/>
      <c r="IS276" s="429"/>
      <c r="IT276" s="429"/>
      <c r="IU276" s="429"/>
      <c r="IV276" s="429"/>
      <c r="IW276" s="429"/>
      <c r="IX276" s="429"/>
      <c r="IY276" s="429"/>
      <c r="IZ276" s="429"/>
      <c r="JA276" s="429"/>
      <c r="JB276" s="429"/>
      <c r="JC276" s="429"/>
      <c r="JD276" s="429"/>
      <c r="JE276" s="429"/>
      <c r="JF276" s="429"/>
      <c r="JG276" s="429"/>
      <c r="JH276" s="429"/>
      <c r="JI276" s="429"/>
      <c r="JJ276" s="429"/>
      <c r="JK276" s="429"/>
      <c r="JL276" s="429"/>
      <c r="JM276" s="429"/>
      <c r="JN276" s="429"/>
      <c r="JO276" s="429"/>
      <c r="JP276" s="429"/>
      <c r="JQ276" s="429"/>
      <c r="JR276" s="429"/>
      <c r="JS276" s="429"/>
      <c r="JT276" s="429"/>
      <c r="JU276" s="429"/>
      <c r="JV276" s="429"/>
      <c r="JW276" s="429"/>
      <c r="JX276" s="429"/>
      <c r="JY276" s="429"/>
      <c r="JZ276" s="429"/>
      <c r="KA276" s="429"/>
      <c r="KB276" s="429"/>
      <c r="KC276" s="429"/>
      <c r="KD276" s="429"/>
      <c r="KE276" s="429"/>
      <c r="KF276" s="429"/>
      <c r="KG276" s="429"/>
      <c r="KH276" s="429"/>
      <c r="KI276" s="429"/>
      <c r="KJ276" s="429"/>
      <c r="KK276" s="429"/>
      <c r="KL276" s="429"/>
      <c r="KM276" s="429"/>
      <c r="KN276" s="429"/>
      <c r="KO276" s="429"/>
      <c r="KP276" s="429"/>
      <c r="KQ276" s="429"/>
      <c r="KR276" s="429"/>
      <c r="KS276" s="429"/>
      <c r="KT276" s="429"/>
      <c r="KU276" s="429"/>
      <c r="KV276" s="429"/>
      <c r="KW276" s="429"/>
      <c r="KX276" s="429"/>
      <c r="KY276" s="429"/>
      <c r="KZ276" s="429"/>
      <c r="LA276" s="429"/>
      <c r="LB276" s="429"/>
      <c r="LC276" s="429"/>
      <c r="LD276" s="429"/>
      <c r="LE276" s="429"/>
      <c r="LF276" s="429"/>
      <c r="LG276" s="429"/>
      <c r="LH276" s="429"/>
      <c r="LI276" s="429"/>
      <c r="LJ276" s="429"/>
      <c r="LK276" s="429"/>
      <c r="LL276" s="429"/>
      <c r="LM276" s="429"/>
      <c r="LN276" s="429"/>
      <c r="LO276" s="429"/>
      <c r="LP276" s="429"/>
      <c r="LQ276" s="429"/>
      <c r="LR276" s="429"/>
      <c r="LS276" s="429"/>
      <c r="LT276" s="429"/>
      <c r="LU276" s="429"/>
      <c r="LV276" s="429"/>
      <c r="LW276" s="429"/>
      <c r="LX276" s="429"/>
      <c r="LY276" s="429"/>
      <c r="LZ276" s="429"/>
      <c r="MA276" s="429"/>
      <c r="MB276" s="429"/>
      <c r="MC276" s="429"/>
      <c r="MD276" s="429"/>
      <c r="ME276" s="429"/>
      <c r="MF276" s="429"/>
      <c r="MG276" s="429"/>
      <c r="MH276" s="429"/>
      <c r="MI276" s="429"/>
      <c r="MJ276" s="429"/>
      <c r="MK276" s="429"/>
      <c r="ML276" s="429"/>
      <c r="MM276" s="429"/>
      <c r="MN276" s="429"/>
      <c r="MO276" s="429"/>
      <c r="MP276" s="429"/>
      <c r="MQ276" s="429"/>
      <c r="MR276" s="429"/>
      <c r="MS276" s="429"/>
      <c r="MT276" s="429"/>
      <c r="MU276" s="429"/>
      <c r="MV276" s="429"/>
      <c r="MW276" s="429"/>
      <c r="MX276" s="429"/>
      <c r="MY276" s="429"/>
      <c r="MZ276" s="429"/>
      <c r="NA276" s="429"/>
      <c r="NB276" s="429"/>
      <c r="NC276" s="429"/>
      <c r="ND276" s="429"/>
      <c r="NE276" s="429"/>
      <c r="NF276" s="429"/>
      <c r="NG276" s="429"/>
      <c r="NH276" s="429"/>
      <c r="NI276" s="429"/>
      <c r="NJ276" s="429"/>
      <c r="NK276" s="429"/>
      <c r="NL276" s="429"/>
      <c r="NM276" s="429"/>
      <c r="NN276" s="429"/>
      <c r="NO276" s="429"/>
      <c r="NP276" s="429"/>
      <c r="NQ276" s="429"/>
      <c r="NR276" s="429"/>
      <c r="NS276" s="429"/>
      <c r="NT276" s="429"/>
      <c r="NU276" s="429"/>
      <c r="NV276" s="429"/>
      <c r="NW276" s="429"/>
      <c r="NX276" s="429"/>
      <c r="NY276" s="429"/>
      <c r="NZ276" s="429"/>
      <c r="OA276" s="429"/>
      <c r="OB276" s="429"/>
      <c r="OC276" s="429"/>
      <c r="OD276" s="429"/>
      <c r="OE276" s="429"/>
      <c r="OF276" s="429"/>
      <c r="OG276" s="429"/>
      <c r="OH276" s="429"/>
      <c r="OI276" s="429"/>
      <c r="OJ276" s="429"/>
      <c r="OK276" s="429"/>
      <c r="OL276" s="429"/>
      <c r="OM276" s="429"/>
      <c r="ON276" s="429"/>
      <c r="OO276" s="429"/>
      <c r="OP276" s="429"/>
      <c r="OQ276" s="429"/>
      <c r="OR276" s="429"/>
      <c r="OS276" s="429"/>
      <c r="OT276" s="429"/>
      <c r="OU276" s="429"/>
      <c r="OV276" s="429"/>
      <c r="OW276" s="429"/>
      <c r="OX276" s="429"/>
      <c r="OY276" s="429"/>
      <c r="OZ276" s="429"/>
      <c r="PA276" s="429"/>
      <c r="PB276" s="429"/>
      <c r="PC276" s="429"/>
      <c r="PD276" s="429"/>
      <c r="PE276" s="429"/>
      <c r="PF276" s="429"/>
      <c r="PG276" s="429"/>
      <c r="PH276" s="429"/>
      <c r="PI276" s="429"/>
      <c r="PJ276" s="429"/>
      <c r="PK276" s="429"/>
      <c r="PL276" s="429"/>
      <c r="PM276" s="429"/>
      <c r="PN276" s="429"/>
      <c r="PO276" s="429"/>
      <c r="PP276" s="429"/>
      <c r="PQ276" s="429"/>
      <c r="PR276" s="429"/>
      <c r="PS276" s="429"/>
      <c r="PT276" s="429"/>
      <c r="PU276" s="429"/>
      <c r="PV276" s="429"/>
      <c r="PW276" s="429"/>
      <c r="PX276" s="429"/>
      <c r="PY276" s="429"/>
      <c r="PZ276" s="429"/>
      <c r="QA276" s="429"/>
      <c r="QB276" s="429"/>
      <c r="QC276" s="429"/>
      <c r="QD276" s="429"/>
      <c r="QE276" s="429"/>
      <c r="QF276" s="429"/>
      <c r="QG276" s="429"/>
      <c r="QH276" s="429"/>
      <c r="QI276" s="429"/>
      <c r="QJ276" s="429"/>
      <c r="QK276" s="429"/>
      <c r="QL276" s="429"/>
      <c r="QM276" s="429"/>
      <c r="QN276" s="429"/>
      <c r="QO276" s="429"/>
      <c r="QP276" s="429"/>
      <c r="QQ276" s="429"/>
      <c r="QR276" s="429"/>
      <c r="QS276" s="429"/>
      <c r="QT276" s="429"/>
      <c r="QU276" s="429"/>
      <c r="QV276" s="429"/>
      <c r="QW276" s="429"/>
      <c r="QX276" s="429"/>
      <c r="QY276" s="429"/>
      <c r="QZ276" s="429"/>
      <c r="RA276" s="429"/>
      <c r="RB276" s="429"/>
      <c r="RC276" s="429"/>
      <c r="RD276" s="429"/>
      <c r="RE276" s="429"/>
      <c r="RF276" s="429"/>
      <c r="RG276" s="429"/>
      <c r="RH276" s="429"/>
      <c r="RI276" s="429"/>
      <c r="RJ276" s="429"/>
      <c r="RK276" s="429"/>
      <c r="RL276" s="429"/>
      <c r="RM276" s="429"/>
      <c r="RN276" s="429"/>
      <c r="RO276" s="429"/>
      <c r="RP276" s="429"/>
      <c r="RQ276" s="429"/>
      <c r="RR276" s="429"/>
      <c r="RS276" s="429"/>
      <c r="RT276" s="429"/>
      <c r="RU276" s="429"/>
      <c r="RV276" s="429"/>
      <c r="RW276" s="429"/>
      <c r="RX276" s="429"/>
      <c r="RY276" s="429"/>
      <c r="RZ276" s="429"/>
      <c r="SA276" s="429"/>
      <c r="SB276" s="429"/>
      <c r="SC276" s="429"/>
      <c r="SD276" s="429"/>
      <c r="SE276" s="429"/>
      <c r="SF276" s="429"/>
      <c r="SG276" s="429"/>
      <c r="SH276" s="429"/>
      <c r="SI276" s="429"/>
      <c r="SJ276" s="429"/>
      <c r="SK276" s="429"/>
      <c r="SL276" s="429"/>
      <c r="SM276" s="429"/>
      <c r="SN276" s="429"/>
    </row>
    <row r="277" spans="1:508" x14ac:dyDescent="0.3">
      <c r="A277" s="429"/>
      <c r="B277" s="429"/>
      <c r="C277" s="430"/>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429"/>
      <c r="AI277" s="429"/>
      <c r="AJ277" s="429"/>
      <c r="AK277" s="429"/>
      <c r="AL277" s="429"/>
      <c r="AM277" s="429"/>
      <c r="AN277" s="429"/>
      <c r="AO277" s="429"/>
      <c r="AP277" s="429"/>
      <c r="AQ277" s="429"/>
      <c r="AR277" s="429"/>
      <c r="AS277" s="429"/>
      <c r="AT277" s="429"/>
      <c r="AU277" s="429"/>
      <c r="AV277" s="429"/>
      <c r="AW277" s="429"/>
      <c r="AX277" s="429"/>
      <c r="AY277" s="429"/>
      <c r="AZ277" s="429"/>
      <c r="BA277" s="429"/>
      <c r="BB277" s="429"/>
      <c r="BC277" s="429"/>
      <c r="BD277" s="429"/>
      <c r="BE277" s="429"/>
      <c r="BF277" s="429"/>
      <c r="BG277" s="429"/>
      <c r="BH277" s="429"/>
      <c r="BI277" s="429"/>
      <c r="BJ277" s="429"/>
      <c r="BK277" s="429"/>
      <c r="BL277" s="429"/>
      <c r="BM277" s="429"/>
      <c r="BN277" s="429"/>
      <c r="BO277" s="429"/>
      <c r="BP277" s="429"/>
      <c r="BQ277" s="429"/>
      <c r="BR277" s="429"/>
      <c r="BS277" s="429"/>
      <c r="BT277" s="429"/>
      <c r="BU277" s="429"/>
      <c r="BV277" s="429"/>
      <c r="BW277" s="429"/>
      <c r="BX277" s="429"/>
      <c r="BY277" s="429"/>
      <c r="BZ277" s="429"/>
      <c r="CA277" s="429"/>
      <c r="CB277" s="429"/>
      <c r="CC277" s="429"/>
      <c r="CD277" s="429"/>
      <c r="CE277" s="429"/>
      <c r="CF277" s="429"/>
      <c r="CG277" s="429"/>
      <c r="CH277" s="429"/>
      <c r="CI277" s="429"/>
      <c r="CJ277" s="429"/>
      <c r="CK277" s="429"/>
      <c r="CL277" s="429"/>
      <c r="CM277" s="429"/>
      <c r="CN277" s="429"/>
      <c r="CO277" s="429"/>
      <c r="CP277" s="429"/>
      <c r="CQ277" s="429"/>
      <c r="CR277" s="429"/>
      <c r="CS277" s="429"/>
      <c r="CT277" s="429"/>
      <c r="CU277" s="429"/>
      <c r="CV277" s="429"/>
      <c r="CW277" s="429"/>
      <c r="CX277" s="429"/>
      <c r="CY277" s="429"/>
      <c r="CZ277" s="429"/>
      <c r="DA277" s="429"/>
      <c r="DB277" s="429"/>
      <c r="DC277" s="429"/>
      <c r="DD277" s="429"/>
      <c r="DE277" s="429"/>
      <c r="DF277" s="429"/>
      <c r="DG277" s="429"/>
      <c r="DH277" s="429"/>
      <c r="DI277" s="429"/>
      <c r="DJ277" s="429"/>
      <c r="DK277" s="429"/>
      <c r="DL277" s="429"/>
      <c r="DM277" s="429"/>
      <c r="DN277" s="429"/>
      <c r="DO277" s="429"/>
      <c r="DP277" s="429"/>
      <c r="DQ277" s="429"/>
      <c r="DR277" s="429"/>
      <c r="DS277" s="429"/>
      <c r="DT277" s="429"/>
      <c r="DU277" s="429"/>
      <c r="DV277" s="429"/>
      <c r="DW277" s="429"/>
      <c r="DX277" s="429"/>
      <c r="DY277" s="429"/>
      <c r="DZ277" s="429"/>
      <c r="EA277" s="429"/>
      <c r="EB277" s="429"/>
      <c r="EC277" s="429"/>
      <c r="ED277" s="429"/>
      <c r="EE277" s="429"/>
      <c r="EF277" s="429"/>
      <c r="EG277" s="429"/>
      <c r="EH277" s="429"/>
      <c r="EI277" s="429"/>
      <c r="EJ277" s="429"/>
      <c r="EK277" s="429"/>
      <c r="EL277" s="429"/>
      <c r="EM277" s="429"/>
      <c r="EN277" s="429"/>
      <c r="EO277" s="429"/>
      <c r="EP277" s="429"/>
      <c r="EQ277" s="429"/>
      <c r="ER277" s="429"/>
      <c r="ES277" s="429"/>
      <c r="ET277" s="429"/>
      <c r="EU277" s="429"/>
      <c r="EV277" s="429"/>
      <c r="EW277" s="429"/>
      <c r="EX277" s="429"/>
      <c r="EY277" s="429"/>
      <c r="EZ277" s="429"/>
      <c r="FA277" s="429"/>
      <c r="FB277" s="429"/>
      <c r="FC277" s="429"/>
      <c r="FD277" s="429"/>
      <c r="FE277" s="429"/>
      <c r="FF277" s="429"/>
      <c r="FG277" s="429"/>
      <c r="FH277" s="429"/>
      <c r="FI277" s="429"/>
      <c r="FJ277" s="429"/>
      <c r="FK277" s="429"/>
      <c r="FL277" s="429"/>
      <c r="FM277" s="429"/>
      <c r="FN277" s="429"/>
      <c r="FO277" s="429"/>
      <c r="FP277" s="429"/>
      <c r="FQ277" s="429"/>
      <c r="FR277" s="429"/>
      <c r="FS277" s="429"/>
      <c r="FT277" s="429"/>
      <c r="FU277" s="429"/>
      <c r="FV277" s="429"/>
      <c r="FW277" s="429"/>
      <c r="FX277" s="429"/>
      <c r="FY277" s="429"/>
      <c r="FZ277" s="429"/>
      <c r="GA277" s="429"/>
      <c r="GB277" s="429"/>
      <c r="GC277" s="429"/>
      <c r="GD277" s="429"/>
      <c r="GE277" s="429"/>
      <c r="GF277" s="429"/>
      <c r="GG277" s="429"/>
      <c r="GH277" s="429"/>
      <c r="GI277" s="429"/>
      <c r="GJ277" s="429"/>
      <c r="GK277" s="429"/>
      <c r="GL277" s="429"/>
      <c r="GM277" s="429"/>
      <c r="GN277" s="429"/>
      <c r="GO277" s="429"/>
      <c r="GP277" s="429"/>
      <c r="GQ277" s="429"/>
      <c r="GR277" s="429"/>
      <c r="GS277" s="429"/>
      <c r="GT277" s="429"/>
      <c r="GU277" s="429"/>
      <c r="GV277" s="429"/>
      <c r="GW277" s="429"/>
      <c r="GX277" s="429"/>
      <c r="GY277" s="429"/>
      <c r="GZ277" s="429"/>
      <c r="HA277" s="429"/>
      <c r="HB277" s="429"/>
      <c r="HC277" s="429"/>
      <c r="HD277" s="429"/>
      <c r="HE277" s="429"/>
      <c r="HF277" s="429"/>
      <c r="HG277" s="429"/>
      <c r="HH277" s="429"/>
      <c r="HI277" s="429"/>
      <c r="HJ277" s="429"/>
      <c r="HK277" s="429"/>
      <c r="HL277" s="429"/>
      <c r="HM277" s="429"/>
      <c r="HN277" s="429"/>
      <c r="HO277" s="429"/>
      <c r="HP277" s="429"/>
      <c r="HQ277" s="429"/>
      <c r="HR277" s="429"/>
      <c r="HS277" s="429"/>
      <c r="HT277" s="429"/>
      <c r="HU277" s="429"/>
      <c r="HV277" s="429"/>
      <c r="HW277" s="429"/>
      <c r="HX277" s="429"/>
      <c r="HY277" s="429"/>
      <c r="HZ277" s="429"/>
      <c r="IA277" s="429"/>
      <c r="IB277" s="429"/>
      <c r="IC277" s="429"/>
      <c r="ID277" s="429"/>
      <c r="IE277" s="429"/>
      <c r="IF277" s="429"/>
      <c r="IG277" s="429"/>
      <c r="IH277" s="429"/>
      <c r="II277" s="429"/>
      <c r="IJ277" s="429"/>
      <c r="IK277" s="429"/>
      <c r="IL277" s="429"/>
      <c r="IM277" s="429"/>
      <c r="IN277" s="429"/>
      <c r="IO277" s="429"/>
      <c r="IP277" s="429"/>
      <c r="IQ277" s="429"/>
      <c r="IR277" s="429"/>
      <c r="IS277" s="429"/>
      <c r="IT277" s="429"/>
      <c r="IU277" s="429"/>
      <c r="IV277" s="429"/>
      <c r="IW277" s="429"/>
      <c r="IX277" s="429"/>
      <c r="IY277" s="429"/>
      <c r="IZ277" s="429"/>
      <c r="JA277" s="429"/>
      <c r="JB277" s="429"/>
      <c r="JC277" s="429"/>
      <c r="JD277" s="429"/>
      <c r="JE277" s="429"/>
      <c r="JF277" s="429"/>
      <c r="JG277" s="429"/>
      <c r="JH277" s="429"/>
      <c r="JI277" s="429"/>
      <c r="JJ277" s="429"/>
      <c r="JK277" s="429"/>
      <c r="JL277" s="429"/>
      <c r="JM277" s="429"/>
      <c r="JN277" s="429"/>
      <c r="JO277" s="429"/>
      <c r="JP277" s="429"/>
      <c r="JQ277" s="429"/>
      <c r="JR277" s="429"/>
      <c r="JS277" s="429"/>
      <c r="JT277" s="429"/>
      <c r="JU277" s="429"/>
      <c r="JV277" s="429"/>
      <c r="JW277" s="429"/>
      <c r="JX277" s="429"/>
      <c r="JY277" s="429"/>
      <c r="JZ277" s="429"/>
      <c r="KA277" s="429"/>
      <c r="KB277" s="429"/>
      <c r="KC277" s="429"/>
      <c r="KD277" s="429"/>
      <c r="KE277" s="429"/>
      <c r="KF277" s="429"/>
      <c r="KG277" s="429"/>
      <c r="KH277" s="429"/>
      <c r="KI277" s="429"/>
      <c r="KJ277" s="429"/>
      <c r="KK277" s="429"/>
      <c r="KL277" s="429"/>
      <c r="KM277" s="429"/>
      <c r="KN277" s="429"/>
      <c r="KO277" s="429"/>
      <c r="KP277" s="429"/>
      <c r="KQ277" s="429"/>
      <c r="KR277" s="429"/>
      <c r="KS277" s="429"/>
      <c r="KT277" s="429"/>
      <c r="KU277" s="429"/>
      <c r="KV277" s="429"/>
      <c r="KW277" s="429"/>
      <c r="KX277" s="429"/>
      <c r="KY277" s="429"/>
      <c r="KZ277" s="429"/>
      <c r="LA277" s="429"/>
      <c r="LB277" s="429"/>
      <c r="LC277" s="429"/>
      <c r="LD277" s="429"/>
      <c r="LE277" s="429"/>
      <c r="LF277" s="429"/>
      <c r="LG277" s="429"/>
      <c r="LH277" s="429"/>
      <c r="LI277" s="429"/>
      <c r="LJ277" s="429"/>
      <c r="LK277" s="429"/>
      <c r="LL277" s="429"/>
      <c r="LM277" s="429"/>
      <c r="LN277" s="429"/>
      <c r="LO277" s="429"/>
      <c r="LP277" s="429"/>
      <c r="LQ277" s="429"/>
      <c r="LR277" s="429"/>
      <c r="LS277" s="429"/>
      <c r="LT277" s="429"/>
      <c r="LU277" s="429"/>
      <c r="LV277" s="429"/>
      <c r="LW277" s="429"/>
      <c r="LX277" s="429"/>
      <c r="LY277" s="429"/>
      <c r="LZ277" s="429"/>
      <c r="MA277" s="429"/>
      <c r="MB277" s="429"/>
      <c r="MC277" s="429"/>
      <c r="MD277" s="429"/>
      <c r="ME277" s="429"/>
      <c r="MF277" s="429"/>
      <c r="MG277" s="429"/>
      <c r="MH277" s="429"/>
      <c r="MI277" s="429"/>
      <c r="MJ277" s="429"/>
      <c r="MK277" s="429"/>
      <c r="ML277" s="429"/>
      <c r="MM277" s="429"/>
      <c r="MN277" s="429"/>
      <c r="MO277" s="429"/>
      <c r="MP277" s="429"/>
      <c r="MQ277" s="429"/>
      <c r="MR277" s="429"/>
      <c r="MS277" s="429"/>
      <c r="MT277" s="429"/>
      <c r="MU277" s="429"/>
      <c r="MV277" s="429"/>
      <c r="MW277" s="429"/>
      <c r="MX277" s="429"/>
      <c r="MY277" s="429"/>
      <c r="MZ277" s="429"/>
      <c r="NA277" s="429"/>
      <c r="NB277" s="429"/>
      <c r="NC277" s="429"/>
      <c r="ND277" s="429"/>
      <c r="NE277" s="429"/>
      <c r="NF277" s="429"/>
      <c r="NG277" s="429"/>
      <c r="NH277" s="429"/>
      <c r="NI277" s="429"/>
      <c r="NJ277" s="429"/>
      <c r="NK277" s="429"/>
      <c r="NL277" s="429"/>
      <c r="NM277" s="429"/>
      <c r="NN277" s="429"/>
      <c r="NO277" s="429"/>
      <c r="NP277" s="429"/>
      <c r="NQ277" s="429"/>
      <c r="NR277" s="429"/>
      <c r="NS277" s="429"/>
      <c r="NT277" s="429"/>
      <c r="NU277" s="429"/>
      <c r="NV277" s="429"/>
      <c r="NW277" s="429"/>
      <c r="NX277" s="429"/>
      <c r="NY277" s="429"/>
      <c r="NZ277" s="429"/>
      <c r="OA277" s="429"/>
      <c r="OB277" s="429"/>
      <c r="OC277" s="429"/>
      <c r="OD277" s="429"/>
      <c r="OE277" s="429"/>
      <c r="OF277" s="429"/>
      <c r="OG277" s="429"/>
      <c r="OH277" s="429"/>
      <c r="OI277" s="429"/>
      <c r="OJ277" s="429"/>
      <c r="OK277" s="429"/>
      <c r="OL277" s="429"/>
      <c r="OM277" s="429"/>
      <c r="ON277" s="429"/>
      <c r="OO277" s="429"/>
      <c r="OP277" s="429"/>
      <c r="OQ277" s="429"/>
      <c r="OR277" s="429"/>
      <c r="OS277" s="429"/>
      <c r="OT277" s="429"/>
      <c r="OU277" s="429"/>
      <c r="OV277" s="429"/>
      <c r="OW277" s="429"/>
      <c r="OX277" s="429"/>
      <c r="OY277" s="429"/>
      <c r="OZ277" s="429"/>
      <c r="PA277" s="429"/>
      <c r="PB277" s="429"/>
      <c r="PC277" s="429"/>
      <c r="PD277" s="429"/>
      <c r="PE277" s="429"/>
      <c r="PF277" s="429"/>
      <c r="PG277" s="429"/>
      <c r="PH277" s="429"/>
      <c r="PI277" s="429"/>
      <c r="PJ277" s="429"/>
      <c r="PK277" s="429"/>
      <c r="PL277" s="429"/>
      <c r="PM277" s="429"/>
      <c r="PN277" s="429"/>
      <c r="PO277" s="429"/>
      <c r="PP277" s="429"/>
      <c r="PQ277" s="429"/>
      <c r="PR277" s="429"/>
      <c r="PS277" s="429"/>
      <c r="PT277" s="429"/>
      <c r="PU277" s="429"/>
      <c r="PV277" s="429"/>
      <c r="PW277" s="429"/>
      <c r="PX277" s="429"/>
      <c r="PY277" s="429"/>
      <c r="PZ277" s="429"/>
      <c r="QA277" s="429"/>
      <c r="QB277" s="429"/>
      <c r="QC277" s="429"/>
      <c r="QD277" s="429"/>
      <c r="QE277" s="429"/>
      <c r="QF277" s="429"/>
      <c r="QG277" s="429"/>
      <c r="QH277" s="429"/>
      <c r="QI277" s="429"/>
      <c r="QJ277" s="429"/>
      <c r="QK277" s="429"/>
      <c r="QL277" s="429"/>
      <c r="QM277" s="429"/>
      <c r="QN277" s="429"/>
      <c r="QO277" s="429"/>
      <c r="QP277" s="429"/>
      <c r="QQ277" s="429"/>
      <c r="QR277" s="429"/>
      <c r="QS277" s="429"/>
      <c r="QT277" s="429"/>
      <c r="QU277" s="429"/>
      <c r="QV277" s="429"/>
      <c r="QW277" s="429"/>
      <c r="QX277" s="429"/>
      <c r="QY277" s="429"/>
      <c r="QZ277" s="429"/>
      <c r="RA277" s="429"/>
      <c r="RB277" s="429"/>
      <c r="RC277" s="429"/>
      <c r="RD277" s="429"/>
      <c r="RE277" s="429"/>
      <c r="RF277" s="429"/>
      <c r="RG277" s="429"/>
      <c r="RH277" s="429"/>
      <c r="RI277" s="429"/>
      <c r="RJ277" s="429"/>
      <c r="RK277" s="429"/>
      <c r="RL277" s="429"/>
      <c r="RM277" s="429"/>
      <c r="RN277" s="429"/>
      <c r="RO277" s="429"/>
      <c r="RP277" s="429"/>
      <c r="RQ277" s="429"/>
      <c r="RR277" s="429"/>
      <c r="RS277" s="429"/>
      <c r="RT277" s="429"/>
      <c r="RU277" s="429"/>
      <c r="RV277" s="429"/>
      <c r="RW277" s="429"/>
      <c r="RX277" s="429"/>
      <c r="RY277" s="429"/>
      <c r="RZ277" s="429"/>
      <c r="SA277" s="429"/>
      <c r="SB277" s="429"/>
      <c r="SC277" s="429"/>
      <c r="SD277" s="429"/>
      <c r="SE277" s="429"/>
      <c r="SF277" s="429"/>
      <c r="SG277" s="429"/>
      <c r="SH277" s="429"/>
      <c r="SI277" s="429"/>
      <c r="SJ277" s="429"/>
      <c r="SK277" s="429"/>
      <c r="SL277" s="429"/>
      <c r="SM277" s="429"/>
      <c r="SN277" s="429"/>
    </row>
    <row r="278" spans="1:508" x14ac:dyDescent="0.3">
      <c r="A278" s="429"/>
      <c r="B278" s="429"/>
      <c r="C278" s="430"/>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c r="AF278" s="429"/>
      <c r="AG278" s="429"/>
      <c r="AH278" s="429"/>
      <c r="AI278" s="429"/>
      <c r="AJ278" s="429"/>
      <c r="AK278" s="429"/>
      <c r="AL278" s="429"/>
      <c r="AM278" s="429"/>
      <c r="AN278" s="429"/>
      <c r="AO278" s="429"/>
      <c r="AP278" s="429"/>
      <c r="AQ278" s="429"/>
      <c r="AR278" s="429"/>
      <c r="AS278" s="429"/>
      <c r="AT278" s="429"/>
      <c r="AU278" s="429"/>
      <c r="AV278" s="429"/>
      <c r="AW278" s="429"/>
      <c r="AX278" s="429"/>
      <c r="AY278" s="429"/>
      <c r="AZ278" s="429"/>
      <c r="BA278" s="429"/>
      <c r="BB278" s="429"/>
      <c r="BC278" s="429"/>
      <c r="BD278" s="429"/>
      <c r="BE278" s="429"/>
      <c r="BF278" s="429"/>
      <c r="BG278" s="429"/>
      <c r="BH278" s="429"/>
      <c r="BI278" s="429"/>
      <c r="BJ278" s="429"/>
      <c r="BK278" s="429"/>
      <c r="BL278" s="429"/>
      <c r="BM278" s="429"/>
      <c r="BN278" s="429"/>
      <c r="BO278" s="429"/>
      <c r="BP278" s="429"/>
      <c r="BQ278" s="429"/>
      <c r="BR278" s="429"/>
      <c r="BS278" s="429"/>
      <c r="BT278" s="429"/>
      <c r="BU278" s="429"/>
      <c r="BV278" s="429"/>
      <c r="BW278" s="429"/>
      <c r="BX278" s="429"/>
      <c r="BY278" s="429"/>
      <c r="BZ278" s="429"/>
      <c r="CA278" s="429"/>
      <c r="CB278" s="429"/>
      <c r="CC278" s="429"/>
      <c r="CD278" s="429"/>
      <c r="CE278" s="429"/>
      <c r="CF278" s="429"/>
      <c r="CG278" s="429"/>
      <c r="CH278" s="429"/>
      <c r="CI278" s="429"/>
      <c r="CJ278" s="429"/>
      <c r="CK278" s="429"/>
      <c r="CL278" s="429"/>
      <c r="CM278" s="429"/>
      <c r="CN278" s="429"/>
      <c r="CO278" s="429"/>
      <c r="CP278" s="429"/>
      <c r="CQ278" s="429"/>
      <c r="CR278" s="429"/>
      <c r="CS278" s="429"/>
      <c r="CT278" s="429"/>
      <c r="CU278" s="429"/>
      <c r="CV278" s="429"/>
      <c r="CW278" s="429"/>
      <c r="CX278" s="429"/>
      <c r="CY278" s="429"/>
      <c r="CZ278" s="429"/>
      <c r="DA278" s="429"/>
      <c r="DB278" s="429"/>
      <c r="DC278" s="429"/>
      <c r="DD278" s="429"/>
      <c r="DE278" s="429"/>
      <c r="DF278" s="429"/>
      <c r="DG278" s="429"/>
      <c r="DH278" s="429"/>
      <c r="DI278" s="429"/>
      <c r="DJ278" s="429"/>
      <c r="DK278" s="429"/>
      <c r="DL278" s="429"/>
      <c r="DM278" s="429"/>
      <c r="DN278" s="429"/>
      <c r="DO278" s="429"/>
      <c r="DP278" s="429"/>
      <c r="DQ278" s="429"/>
      <c r="DR278" s="429"/>
      <c r="DS278" s="429"/>
      <c r="DT278" s="429"/>
      <c r="DU278" s="429"/>
      <c r="DV278" s="429"/>
      <c r="DW278" s="429"/>
      <c r="DX278" s="429"/>
      <c r="DY278" s="429"/>
      <c r="DZ278" s="429"/>
      <c r="EA278" s="429"/>
      <c r="EB278" s="429"/>
      <c r="EC278" s="429"/>
      <c r="ED278" s="429"/>
      <c r="EE278" s="429"/>
      <c r="EF278" s="429"/>
      <c r="EG278" s="429"/>
      <c r="EH278" s="429"/>
      <c r="EI278" s="429"/>
      <c r="EJ278" s="429"/>
      <c r="EK278" s="429"/>
      <c r="EL278" s="429"/>
      <c r="EM278" s="429"/>
      <c r="EN278" s="429"/>
      <c r="EO278" s="429"/>
      <c r="EP278" s="429"/>
      <c r="EQ278" s="429"/>
      <c r="ER278" s="429"/>
      <c r="ES278" s="429"/>
      <c r="ET278" s="429"/>
      <c r="EU278" s="429"/>
      <c r="EV278" s="429"/>
      <c r="EW278" s="429"/>
      <c r="EX278" s="429"/>
      <c r="EY278" s="429"/>
      <c r="EZ278" s="429"/>
      <c r="FA278" s="429"/>
      <c r="FB278" s="429"/>
      <c r="FC278" s="429"/>
      <c r="FD278" s="429"/>
      <c r="FE278" s="429"/>
      <c r="FF278" s="429"/>
      <c r="FG278" s="429"/>
      <c r="FH278" s="429"/>
      <c r="FI278" s="429"/>
      <c r="FJ278" s="429"/>
      <c r="FK278" s="429"/>
      <c r="FL278" s="429"/>
      <c r="FM278" s="429"/>
      <c r="FN278" s="429"/>
      <c r="FO278" s="429"/>
      <c r="FP278" s="429"/>
      <c r="FQ278" s="429"/>
      <c r="FR278" s="429"/>
      <c r="FS278" s="429"/>
      <c r="FT278" s="429"/>
      <c r="FU278" s="429"/>
      <c r="FV278" s="429"/>
      <c r="FW278" s="429"/>
      <c r="FX278" s="429"/>
      <c r="FY278" s="429"/>
      <c r="FZ278" s="429"/>
      <c r="GA278" s="429"/>
      <c r="GB278" s="429"/>
      <c r="GC278" s="429"/>
      <c r="GD278" s="429"/>
      <c r="GE278" s="429"/>
      <c r="GF278" s="429"/>
      <c r="GG278" s="429"/>
      <c r="GH278" s="429"/>
      <c r="GI278" s="429"/>
      <c r="GJ278" s="429"/>
      <c r="GK278" s="429"/>
      <c r="GL278" s="429"/>
      <c r="GM278" s="429"/>
      <c r="GN278" s="429"/>
      <c r="GO278" s="429"/>
      <c r="GP278" s="429"/>
      <c r="GQ278" s="429"/>
      <c r="GR278" s="429"/>
      <c r="GS278" s="429"/>
      <c r="GT278" s="429"/>
      <c r="GU278" s="429"/>
      <c r="GV278" s="429"/>
      <c r="GW278" s="429"/>
      <c r="GX278" s="429"/>
      <c r="GY278" s="429"/>
      <c r="GZ278" s="429"/>
      <c r="HA278" s="429"/>
      <c r="HB278" s="429"/>
      <c r="HC278" s="429"/>
      <c r="HD278" s="429"/>
      <c r="HE278" s="429"/>
      <c r="HF278" s="429"/>
      <c r="HG278" s="429"/>
      <c r="HH278" s="429"/>
      <c r="HI278" s="429"/>
      <c r="HJ278" s="429"/>
      <c r="HK278" s="429"/>
      <c r="HL278" s="429"/>
      <c r="HM278" s="429"/>
      <c r="HN278" s="429"/>
      <c r="HO278" s="429"/>
      <c r="HP278" s="429"/>
      <c r="HQ278" s="429"/>
      <c r="HR278" s="429"/>
      <c r="HS278" s="429"/>
      <c r="HT278" s="429"/>
      <c r="HU278" s="429"/>
      <c r="HV278" s="429"/>
      <c r="HW278" s="429"/>
      <c r="HX278" s="429"/>
      <c r="HY278" s="429"/>
      <c r="HZ278" s="429"/>
      <c r="IA278" s="429"/>
      <c r="IB278" s="429"/>
      <c r="IC278" s="429"/>
      <c r="ID278" s="429"/>
      <c r="IE278" s="429"/>
      <c r="IF278" s="429"/>
      <c r="IG278" s="429"/>
      <c r="IH278" s="429"/>
      <c r="II278" s="429"/>
      <c r="IJ278" s="429"/>
      <c r="IK278" s="429"/>
      <c r="IL278" s="429"/>
      <c r="IM278" s="429"/>
      <c r="IN278" s="429"/>
      <c r="IO278" s="429"/>
      <c r="IP278" s="429"/>
      <c r="IQ278" s="429"/>
      <c r="IR278" s="429"/>
      <c r="IS278" s="429"/>
      <c r="IT278" s="429"/>
      <c r="IU278" s="429"/>
      <c r="IV278" s="429"/>
      <c r="IW278" s="429"/>
      <c r="IX278" s="429"/>
      <c r="IY278" s="429"/>
      <c r="IZ278" s="429"/>
      <c r="JA278" s="429"/>
      <c r="JB278" s="429"/>
      <c r="JC278" s="429"/>
      <c r="JD278" s="429"/>
      <c r="JE278" s="429"/>
      <c r="JF278" s="429"/>
      <c r="JG278" s="429"/>
      <c r="JH278" s="429"/>
      <c r="JI278" s="429"/>
      <c r="JJ278" s="429"/>
      <c r="JK278" s="429"/>
      <c r="JL278" s="429"/>
      <c r="JM278" s="429"/>
      <c r="JN278" s="429"/>
      <c r="JO278" s="429"/>
      <c r="JP278" s="429"/>
      <c r="JQ278" s="429"/>
      <c r="JR278" s="429"/>
      <c r="JS278" s="429"/>
      <c r="JT278" s="429"/>
      <c r="JU278" s="429"/>
      <c r="JV278" s="429"/>
      <c r="JW278" s="429"/>
      <c r="JX278" s="429"/>
      <c r="JY278" s="429"/>
      <c r="JZ278" s="429"/>
      <c r="KA278" s="429"/>
      <c r="KB278" s="429"/>
      <c r="KC278" s="429"/>
      <c r="KD278" s="429"/>
      <c r="KE278" s="429"/>
      <c r="KF278" s="429"/>
      <c r="KG278" s="429"/>
      <c r="KH278" s="429"/>
      <c r="KI278" s="429"/>
      <c r="KJ278" s="429"/>
      <c r="KK278" s="429"/>
      <c r="KL278" s="429"/>
      <c r="KM278" s="429"/>
      <c r="KN278" s="429"/>
      <c r="KO278" s="429"/>
      <c r="KP278" s="429"/>
      <c r="KQ278" s="429"/>
      <c r="KR278" s="429"/>
      <c r="KS278" s="429"/>
      <c r="KT278" s="429"/>
      <c r="KU278" s="429"/>
      <c r="KV278" s="429"/>
      <c r="KW278" s="429"/>
      <c r="KX278" s="429"/>
      <c r="KY278" s="429"/>
      <c r="KZ278" s="429"/>
      <c r="LA278" s="429"/>
      <c r="LB278" s="429"/>
      <c r="LC278" s="429"/>
      <c r="LD278" s="429"/>
      <c r="LE278" s="429"/>
      <c r="LF278" s="429"/>
      <c r="LG278" s="429"/>
      <c r="LH278" s="429"/>
      <c r="LI278" s="429"/>
      <c r="LJ278" s="429"/>
      <c r="LK278" s="429"/>
      <c r="LL278" s="429"/>
      <c r="LM278" s="429"/>
      <c r="LN278" s="429"/>
      <c r="LO278" s="429"/>
      <c r="LP278" s="429"/>
      <c r="LQ278" s="429"/>
      <c r="LR278" s="429"/>
      <c r="LS278" s="429"/>
      <c r="LT278" s="429"/>
      <c r="LU278" s="429"/>
      <c r="LV278" s="429"/>
      <c r="LW278" s="429"/>
      <c r="LX278" s="429"/>
      <c r="LY278" s="429"/>
      <c r="LZ278" s="429"/>
      <c r="MA278" s="429"/>
      <c r="MB278" s="429"/>
      <c r="MC278" s="429"/>
      <c r="MD278" s="429"/>
      <c r="ME278" s="429"/>
      <c r="MF278" s="429"/>
      <c r="MG278" s="429"/>
      <c r="MH278" s="429"/>
      <c r="MI278" s="429"/>
      <c r="MJ278" s="429"/>
      <c r="MK278" s="429"/>
      <c r="ML278" s="429"/>
      <c r="MM278" s="429"/>
      <c r="MN278" s="429"/>
      <c r="MO278" s="429"/>
      <c r="MP278" s="429"/>
      <c r="MQ278" s="429"/>
      <c r="MR278" s="429"/>
      <c r="MS278" s="429"/>
      <c r="MT278" s="429"/>
      <c r="MU278" s="429"/>
      <c r="MV278" s="429"/>
      <c r="MW278" s="429"/>
      <c r="MX278" s="429"/>
      <c r="MY278" s="429"/>
      <c r="MZ278" s="429"/>
      <c r="NA278" s="429"/>
      <c r="NB278" s="429"/>
      <c r="NC278" s="429"/>
      <c r="ND278" s="429"/>
      <c r="NE278" s="429"/>
      <c r="NF278" s="429"/>
      <c r="NG278" s="429"/>
      <c r="NH278" s="429"/>
      <c r="NI278" s="429"/>
      <c r="NJ278" s="429"/>
      <c r="NK278" s="429"/>
      <c r="NL278" s="429"/>
      <c r="NM278" s="429"/>
      <c r="NN278" s="429"/>
      <c r="NO278" s="429"/>
      <c r="NP278" s="429"/>
      <c r="NQ278" s="429"/>
      <c r="NR278" s="429"/>
      <c r="NS278" s="429"/>
      <c r="NT278" s="429"/>
      <c r="NU278" s="429"/>
      <c r="NV278" s="429"/>
      <c r="NW278" s="429"/>
      <c r="NX278" s="429"/>
      <c r="NY278" s="429"/>
      <c r="NZ278" s="429"/>
      <c r="OA278" s="429"/>
      <c r="OB278" s="429"/>
      <c r="OC278" s="429"/>
      <c r="OD278" s="429"/>
      <c r="OE278" s="429"/>
      <c r="OF278" s="429"/>
      <c r="OG278" s="429"/>
      <c r="OH278" s="429"/>
      <c r="OI278" s="429"/>
      <c r="OJ278" s="429"/>
      <c r="OK278" s="429"/>
      <c r="OL278" s="429"/>
      <c r="OM278" s="429"/>
      <c r="ON278" s="429"/>
      <c r="OO278" s="429"/>
      <c r="OP278" s="429"/>
      <c r="OQ278" s="429"/>
      <c r="OR278" s="429"/>
      <c r="OS278" s="429"/>
      <c r="OT278" s="429"/>
      <c r="OU278" s="429"/>
      <c r="OV278" s="429"/>
      <c r="OW278" s="429"/>
      <c r="OX278" s="429"/>
      <c r="OY278" s="429"/>
      <c r="OZ278" s="429"/>
      <c r="PA278" s="429"/>
      <c r="PB278" s="429"/>
      <c r="PC278" s="429"/>
      <c r="PD278" s="429"/>
      <c r="PE278" s="429"/>
      <c r="PF278" s="429"/>
      <c r="PG278" s="429"/>
      <c r="PH278" s="429"/>
      <c r="PI278" s="429"/>
      <c r="PJ278" s="429"/>
      <c r="PK278" s="429"/>
      <c r="PL278" s="429"/>
      <c r="PM278" s="429"/>
      <c r="PN278" s="429"/>
      <c r="PO278" s="429"/>
      <c r="PP278" s="429"/>
      <c r="PQ278" s="429"/>
      <c r="PR278" s="429"/>
      <c r="PS278" s="429"/>
      <c r="PT278" s="429"/>
      <c r="PU278" s="429"/>
      <c r="PV278" s="429"/>
      <c r="PW278" s="429"/>
      <c r="PX278" s="429"/>
      <c r="PY278" s="429"/>
      <c r="PZ278" s="429"/>
      <c r="QA278" s="429"/>
      <c r="QB278" s="429"/>
      <c r="QC278" s="429"/>
      <c r="QD278" s="429"/>
      <c r="QE278" s="429"/>
      <c r="QF278" s="429"/>
      <c r="QG278" s="429"/>
      <c r="QH278" s="429"/>
      <c r="QI278" s="429"/>
      <c r="QJ278" s="429"/>
      <c r="QK278" s="429"/>
      <c r="QL278" s="429"/>
      <c r="QM278" s="429"/>
      <c r="QN278" s="429"/>
      <c r="QO278" s="429"/>
      <c r="QP278" s="429"/>
      <c r="QQ278" s="429"/>
      <c r="QR278" s="429"/>
      <c r="QS278" s="429"/>
      <c r="QT278" s="429"/>
      <c r="QU278" s="429"/>
      <c r="QV278" s="429"/>
      <c r="QW278" s="429"/>
      <c r="QX278" s="429"/>
      <c r="QY278" s="429"/>
      <c r="QZ278" s="429"/>
      <c r="RA278" s="429"/>
      <c r="RB278" s="429"/>
      <c r="RC278" s="429"/>
      <c r="RD278" s="429"/>
      <c r="RE278" s="429"/>
      <c r="RF278" s="429"/>
      <c r="RG278" s="429"/>
      <c r="RH278" s="429"/>
      <c r="RI278" s="429"/>
      <c r="RJ278" s="429"/>
      <c r="RK278" s="429"/>
      <c r="RL278" s="429"/>
      <c r="RM278" s="429"/>
      <c r="RN278" s="429"/>
      <c r="RO278" s="429"/>
      <c r="RP278" s="429"/>
      <c r="RQ278" s="429"/>
      <c r="RR278" s="429"/>
      <c r="RS278" s="429"/>
      <c r="RT278" s="429"/>
      <c r="RU278" s="429"/>
      <c r="RV278" s="429"/>
      <c r="RW278" s="429"/>
      <c r="RX278" s="429"/>
      <c r="RY278" s="429"/>
      <c r="RZ278" s="429"/>
      <c r="SA278" s="429"/>
      <c r="SB278" s="429"/>
      <c r="SC278" s="429"/>
      <c r="SD278" s="429"/>
      <c r="SE278" s="429"/>
      <c r="SF278" s="429"/>
      <c r="SG278" s="429"/>
      <c r="SH278" s="429"/>
      <c r="SI278" s="429"/>
      <c r="SJ278" s="429"/>
      <c r="SK278" s="429"/>
      <c r="SL278" s="429"/>
      <c r="SM278" s="429"/>
      <c r="SN278" s="429"/>
    </row>
    <row r="279" spans="1:508" x14ac:dyDescent="0.3">
      <c r="A279" s="429"/>
      <c r="B279" s="429"/>
      <c r="C279" s="430"/>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K279" s="429"/>
      <c r="FL279" s="429"/>
      <c r="FM279" s="429"/>
      <c r="FN279" s="429"/>
      <c r="FO279" s="429"/>
      <c r="FP279" s="429"/>
      <c r="FQ279" s="429"/>
      <c r="FR279" s="429"/>
      <c r="FS279" s="429"/>
      <c r="FT279" s="429"/>
      <c r="FU279" s="429"/>
      <c r="FV279" s="429"/>
      <c r="FW279" s="429"/>
      <c r="FX279" s="429"/>
      <c r="FY279" s="429"/>
      <c r="FZ279" s="429"/>
      <c r="GA279" s="429"/>
      <c r="GB279" s="429"/>
      <c r="GC279" s="429"/>
      <c r="GD279" s="429"/>
      <c r="GE279" s="429"/>
      <c r="GF279" s="429"/>
      <c r="GG279" s="429"/>
      <c r="GH279" s="429"/>
      <c r="GI279" s="429"/>
      <c r="GJ279" s="429"/>
      <c r="GK279" s="429"/>
      <c r="GL279" s="429"/>
      <c r="GM279" s="429"/>
      <c r="GN279" s="429"/>
      <c r="GO279" s="429"/>
      <c r="GP279" s="429"/>
      <c r="GQ279" s="429"/>
      <c r="GR279" s="429"/>
      <c r="GS279" s="429"/>
      <c r="GT279" s="429"/>
      <c r="GU279" s="429"/>
      <c r="GV279" s="429"/>
      <c r="GW279" s="429"/>
      <c r="GX279" s="429"/>
      <c r="GY279" s="429"/>
      <c r="GZ279" s="429"/>
      <c r="HA279" s="429"/>
      <c r="HB279" s="429"/>
      <c r="HC279" s="429"/>
      <c r="HD279" s="429"/>
      <c r="HE279" s="429"/>
      <c r="HF279" s="429"/>
      <c r="HG279" s="429"/>
      <c r="HH279" s="429"/>
      <c r="HI279" s="429"/>
      <c r="HJ279" s="429"/>
      <c r="HK279" s="429"/>
      <c r="HL279" s="429"/>
      <c r="HM279" s="429"/>
      <c r="HN279" s="429"/>
      <c r="HO279" s="429"/>
      <c r="HP279" s="429"/>
      <c r="HQ279" s="429"/>
      <c r="HR279" s="429"/>
      <c r="HS279" s="429"/>
      <c r="HT279" s="429"/>
      <c r="HU279" s="429"/>
      <c r="HV279" s="429"/>
      <c r="HW279" s="429"/>
      <c r="HX279" s="429"/>
      <c r="HY279" s="429"/>
      <c r="HZ279" s="429"/>
      <c r="IA279" s="429"/>
      <c r="IB279" s="429"/>
      <c r="IC279" s="429"/>
      <c r="ID279" s="429"/>
      <c r="IE279" s="429"/>
      <c r="IF279" s="429"/>
      <c r="IG279" s="429"/>
      <c r="IH279" s="429"/>
      <c r="II279" s="429"/>
      <c r="IJ279" s="429"/>
      <c r="IK279" s="429"/>
      <c r="IL279" s="429"/>
      <c r="IM279" s="429"/>
      <c r="IN279" s="429"/>
      <c r="IO279" s="429"/>
      <c r="IP279" s="429"/>
      <c r="IQ279" s="429"/>
      <c r="IR279" s="429"/>
      <c r="IS279" s="429"/>
      <c r="IT279" s="429"/>
      <c r="IU279" s="429"/>
      <c r="IV279" s="429"/>
      <c r="IW279" s="429"/>
      <c r="IX279" s="429"/>
      <c r="IY279" s="429"/>
      <c r="IZ279" s="429"/>
      <c r="JA279" s="429"/>
      <c r="JB279" s="429"/>
      <c r="JC279" s="429"/>
      <c r="JD279" s="429"/>
      <c r="JE279" s="429"/>
      <c r="JF279" s="429"/>
      <c r="JG279" s="429"/>
      <c r="JH279" s="429"/>
      <c r="JI279" s="429"/>
      <c r="JJ279" s="429"/>
      <c r="JK279" s="429"/>
      <c r="JL279" s="429"/>
      <c r="JM279" s="429"/>
      <c r="JN279" s="429"/>
      <c r="JO279" s="429"/>
      <c r="JP279" s="429"/>
      <c r="JQ279" s="429"/>
      <c r="JR279" s="429"/>
      <c r="JS279" s="429"/>
      <c r="JT279" s="429"/>
      <c r="JU279" s="429"/>
      <c r="JV279" s="429"/>
      <c r="JW279" s="429"/>
      <c r="JX279" s="429"/>
      <c r="JY279" s="429"/>
      <c r="JZ279" s="429"/>
      <c r="KA279" s="429"/>
      <c r="KB279" s="429"/>
      <c r="KC279" s="429"/>
      <c r="KD279" s="429"/>
      <c r="KE279" s="429"/>
      <c r="KF279" s="429"/>
      <c r="KG279" s="429"/>
      <c r="KH279" s="429"/>
      <c r="KI279" s="429"/>
      <c r="KJ279" s="429"/>
      <c r="KK279" s="429"/>
      <c r="KL279" s="429"/>
      <c r="KM279" s="429"/>
      <c r="KN279" s="429"/>
      <c r="KO279" s="429"/>
      <c r="KP279" s="429"/>
      <c r="KQ279" s="429"/>
      <c r="KR279" s="429"/>
      <c r="KS279" s="429"/>
      <c r="KT279" s="429"/>
      <c r="KU279" s="429"/>
      <c r="KV279" s="429"/>
      <c r="KW279" s="429"/>
      <c r="KX279" s="429"/>
      <c r="KY279" s="429"/>
      <c r="KZ279" s="429"/>
      <c r="LA279" s="429"/>
      <c r="LB279" s="429"/>
      <c r="LC279" s="429"/>
      <c r="LD279" s="429"/>
      <c r="LE279" s="429"/>
      <c r="LF279" s="429"/>
      <c r="LG279" s="429"/>
      <c r="LH279" s="429"/>
      <c r="LI279" s="429"/>
      <c r="LJ279" s="429"/>
      <c r="LK279" s="429"/>
      <c r="LL279" s="429"/>
      <c r="LM279" s="429"/>
      <c r="LN279" s="429"/>
      <c r="LO279" s="429"/>
      <c r="LP279" s="429"/>
      <c r="LQ279" s="429"/>
      <c r="LR279" s="429"/>
      <c r="LS279" s="429"/>
      <c r="LT279" s="429"/>
      <c r="LU279" s="429"/>
      <c r="LV279" s="429"/>
      <c r="LW279" s="429"/>
      <c r="LX279" s="429"/>
      <c r="LY279" s="429"/>
      <c r="LZ279" s="429"/>
      <c r="MA279" s="429"/>
      <c r="MB279" s="429"/>
      <c r="MC279" s="429"/>
      <c r="MD279" s="429"/>
      <c r="ME279" s="429"/>
      <c r="MF279" s="429"/>
      <c r="MG279" s="429"/>
      <c r="MH279" s="429"/>
      <c r="MI279" s="429"/>
      <c r="MJ279" s="429"/>
      <c r="MK279" s="429"/>
      <c r="ML279" s="429"/>
      <c r="MM279" s="429"/>
      <c r="MN279" s="429"/>
      <c r="MO279" s="429"/>
      <c r="MP279" s="429"/>
      <c r="MQ279" s="429"/>
      <c r="MR279" s="429"/>
      <c r="MS279" s="429"/>
      <c r="MT279" s="429"/>
      <c r="MU279" s="429"/>
      <c r="MV279" s="429"/>
      <c r="MW279" s="429"/>
      <c r="MX279" s="429"/>
      <c r="MY279" s="429"/>
      <c r="MZ279" s="429"/>
      <c r="NA279" s="429"/>
      <c r="NB279" s="429"/>
      <c r="NC279" s="429"/>
      <c r="ND279" s="429"/>
      <c r="NE279" s="429"/>
      <c r="NF279" s="429"/>
      <c r="NG279" s="429"/>
      <c r="NH279" s="429"/>
      <c r="NI279" s="429"/>
      <c r="NJ279" s="429"/>
      <c r="NK279" s="429"/>
      <c r="NL279" s="429"/>
      <c r="NM279" s="429"/>
      <c r="NN279" s="429"/>
      <c r="NO279" s="429"/>
      <c r="NP279" s="429"/>
      <c r="NQ279" s="429"/>
      <c r="NR279" s="429"/>
      <c r="NS279" s="429"/>
      <c r="NT279" s="429"/>
      <c r="NU279" s="429"/>
      <c r="NV279" s="429"/>
      <c r="NW279" s="429"/>
      <c r="NX279" s="429"/>
      <c r="NY279" s="429"/>
      <c r="NZ279" s="429"/>
      <c r="OA279" s="429"/>
      <c r="OB279" s="429"/>
      <c r="OC279" s="429"/>
      <c r="OD279" s="429"/>
      <c r="OE279" s="429"/>
      <c r="OF279" s="429"/>
      <c r="OG279" s="429"/>
      <c r="OH279" s="429"/>
      <c r="OI279" s="429"/>
      <c r="OJ279" s="429"/>
      <c r="OK279" s="429"/>
      <c r="OL279" s="429"/>
      <c r="OM279" s="429"/>
      <c r="ON279" s="429"/>
      <c r="OO279" s="429"/>
      <c r="OP279" s="429"/>
      <c r="OQ279" s="429"/>
      <c r="OR279" s="429"/>
      <c r="OS279" s="429"/>
      <c r="OT279" s="429"/>
      <c r="OU279" s="429"/>
      <c r="OV279" s="429"/>
      <c r="OW279" s="429"/>
      <c r="OX279" s="429"/>
      <c r="OY279" s="429"/>
      <c r="OZ279" s="429"/>
      <c r="PA279" s="429"/>
      <c r="PB279" s="429"/>
      <c r="PC279" s="429"/>
      <c r="PD279" s="429"/>
      <c r="PE279" s="429"/>
      <c r="PF279" s="429"/>
      <c r="PG279" s="429"/>
      <c r="PH279" s="429"/>
      <c r="PI279" s="429"/>
      <c r="PJ279" s="429"/>
      <c r="PK279" s="429"/>
      <c r="PL279" s="429"/>
      <c r="PM279" s="429"/>
      <c r="PN279" s="429"/>
      <c r="PO279" s="429"/>
      <c r="PP279" s="429"/>
      <c r="PQ279" s="429"/>
      <c r="PR279" s="429"/>
      <c r="PS279" s="429"/>
      <c r="PT279" s="429"/>
      <c r="PU279" s="429"/>
      <c r="PV279" s="429"/>
      <c r="PW279" s="429"/>
      <c r="PX279" s="429"/>
      <c r="PY279" s="429"/>
      <c r="PZ279" s="429"/>
      <c r="QA279" s="429"/>
      <c r="QB279" s="429"/>
      <c r="QC279" s="429"/>
      <c r="QD279" s="429"/>
      <c r="QE279" s="429"/>
      <c r="QF279" s="429"/>
      <c r="QG279" s="429"/>
      <c r="QH279" s="429"/>
      <c r="QI279" s="429"/>
      <c r="QJ279" s="429"/>
      <c r="QK279" s="429"/>
      <c r="QL279" s="429"/>
      <c r="QM279" s="429"/>
      <c r="QN279" s="429"/>
      <c r="QO279" s="429"/>
      <c r="QP279" s="429"/>
      <c r="QQ279" s="429"/>
      <c r="QR279" s="429"/>
      <c r="QS279" s="429"/>
      <c r="QT279" s="429"/>
      <c r="QU279" s="429"/>
      <c r="QV279" s="429"/>
      <c r="QW279" s="429"/>
      <c r="QX279" s="429"/>
      <c r="QY279" s="429"/>
      <c r="QZ279" s="429"/>
      <c r="RA279" s="429"/>
      <c r="RB279" s="429"/>
      <c r="RC279" s="429"/>
      <c r="RD279" s="429"/>
      <c r="RE279" s="429"/>
      <c r="RF279" s="429"/>
      <c r="RG279" s="429"/>
      <c r="RH279" s="429"/>
      <c r="RI279" s="429"/>
      <c r="RJ279" s="429"/>
      <c r="RK279" s="429"/>
      <c r="RL279" s="429"/>
      <c r="RM279" s="429"/>
      <c r="RN279" s="429"/>
      <c r="RO279" s="429"/>
      <c r="RP279" s="429"/>
      <c r="RQ279" s="429"/>
      <c r="RR279" s="429"/>
      <c r="RS279" s="429"/>
      <c r="RT279" s="429"/>
      <c r="RU279" s="429"/>
      <c r="RV279" s="429"/>
      <c r="RW279" s="429"/>
      <c r="RX279" s="429"/>
      <c r="RY279" s="429"/>
      <c r="RZ279" s="429"/>
      <c r="SA279" s="429"/>
      <c r="SB279" s="429"/>
      <c r="SC279" s="429"/>
      <c r="SD279" s="429"/>
      <c r="SE279" s="429"/>
      <c r="SF279" s="429"/>
      <c r="SG279" s="429"/>
      <c r="SH279" s="429"/>
      <c r="SI279" s="429"/>
      <c r="SJ279" s="429"/>
      <c r="SK279" s="429"/>
      <c r="SL279" s="429"/>
      <c r="SM279" s="429"/>
      <c r="SN279" s="429"/>
    </row>
    <row r="280" spans="1:508" x14ac:dyDescent="0.3">
      <c r="A280" s="429"/>
      <c r="B280" s="429"/>
      <c r="C280" s="43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c r="AF280" s="429"/>
      <c r="AG280" s="429"/>
      <c r="AH280" s="429"/>
      <c r="AI280" s="429"/>
      <c r="AJ280" s="429"/>
      <c r="AK280" s="429"/>
      <c r="AL280" s="429"/>
      <c r="AM280" s="429"/>
      <c r="AN280" s="429"/>
      <c r="AO280" s="429"/>
      <c r="AP280" s="429"/>
      <c r="AQ280" s="429"/>
      <c r="AR280" s="429"/>
      <c r="AS280" s="429"/>
      <c r="AT280" s="429"/>
      <c r="AU280" s="429"/>
      <c r="AV280" s="429"/>
      <c r="AW280" s="429"/>
      <c r="AX280" s="429"/>
      <c r="AY280" s="429"/>
      <c r="AZ280" s="429"/>
      <c r="BA280" s="429"/>
      <c r="BB280" s="429"/>
      <c r="BC280" s="429"/>
      <c r="BD280" s="429"/>
      <c r="BE280" s="429"/>
      <c r="BF280" s="429"/>
      <c r="BG280" s="429"/>
      <c r="BH280" s="429"/>
      <c r="BI280" s="429"/>
      <c r="BJ280" s="429"/>
      <c r="BK280" s="429"/>
      <c r="BL280" s="429"/>
      <c r="BM280" s="429"/>
      <c r="BN280" s="429"/>
      <c r="BO280" s="429"/>
      <c r="BP280" s="429"/>
      <c r="BQ280" s="429"/>
      <c r="BR280" s="429"/>
      <c r="BS280" s="429"/>
      <c r="BT280" s="429"/>
      <c r="BU280" s="429"/>
      <c r="BV280" s="429"/>
      <c r="BW280" s="429"/>
      <c r="BX280" s="429"/>
      <c r="BY280" s="429"/>
      <c r="BZ280" s="429"/>
      <c r="CA280" s="429"/>
      <c r="CB280" s="429"/>
      <c r="CC280" s="429"/>
      <c r="CD280" s="429"/>
      <c r="CE280" s="429"/>
      <c r="CF280" s="429"/>
      <c r="CG280" s="429"/>
      <c r="CH280" s="429"/>
      <c r="CI280" s="429"/>
      <c r="CJ280" s="429"/>
      <c r="CK280" s="429"/>
      <c r="CL280" s="429"/>
      <c r="CM280" s="429"/>
      <c r="CN280" s="429"/>
      <c r="CO280" s="429"/>
      <c r="CP280" s="429"/>
      <c r="CQ280" s="429"/>
      <c r="CR280" s="429"/>
      <c r="CS280" s="429"/>
      <c r="CT280" s="429"/>
      <c r="CU280" s="429"/>
      <c r="CV280" s="429"/>
      <c r="CW280" s="429"/>
      <c r="CX280" s="429"/>
      <c r="CY280" s="429"/>
      <c r="CZ280" s="429"/>
      <c r="DA280" s="429"/>
      <c r="DB280" s="429"/>
      <c r="DC280" s="429"/>
      <c r="DD280" s="429"/>
      <c r="DE280" s="429"/>
      <c r="DF280" s="429"/>
      <c r="DG280" s="429"/>
      <c r="DH280" s="429"/>
      <c r="DI280" s="429"/>
      <c r="DJ280" s="429"/>
      <c r="DK280" s="429"/>
      <c r="DL280" s="429"/>
      <c r="DM280" s="429"/>
      <c r="DN280" s="429"/>
      <c r="DO280" s="429"/>
      <c r="DP280" s="429"/>
      <c r="DQ280" s="429"/>
      <c r="DR280" s="429"/>
      <c r="DS280" s="429"/>
      <c r="DT280" s="429"/>
      <c r="DU280" s="429"/>
      <c r="DV280" s="429"/>
      <c r="DW280" s="429"/>
      <c r="DX280" s="429"/>
      <c r="DY280" s="429"/>
      <c r="DZ280" s="429"/>
      <c r="EA280" s="429"/>
      <c r="EB280" s="429"/>
      <c r="EC280" s="429"/>
      <c r="ED280" s="429"/>
      <c r="EE280" s="429"/>
      <c r="EF280" s="429"/>
      <c r="EG280" s="429"/>
      <c r="EH280" s="429"/>
      <c r="EI280" s="429"/>
      <c r="EJ280" s="429"/>
      <c r="EK280" s="429"/>
      <c r="EL280" s="429"/>
      <c r="EM280" s="429"/>
      <c r="EN280" s="429"/>
      <c r="EO280" s="429"/>
      <c r="EP280" s="429"/>
      <c r="EQ280" s="429"/>
      <c r="ER280" s="429"/>
      <c r="ES280" s="429"/>
      <c r="ET280" s="429"/>
      <c r="EU280" s="429"/>
      <c r="EV280" s="429"/>
      <c r="EW280" s="429"/>
      <c r="EX280" s="429"/>
      <c r="EY280" s="429"/>
      <c r="EZ280" s="429"/>
      <c r="FA280" s="429"/>
      <c r="FB280" s="429"/>
      <c r="FC280" s="429"/>
      <c r="FD280" s="429"/>
      <c r="FE280" s="429"/>
      <c r="FF280" s="429"/>
      <c r="FG280" s="429"/>
      <c r="FH280" s="429"/>
      <c r="FI280" s="429"/>
      <c r="FJ280" s="429"/>
      <c r="FK280" s="429"/>
      <c r="FL280" s="429"/>
      <c r="FM280" s="429"/>
      <c r="FN280" s="429"/>
      <c r="FO280" s="429"/>
      <c r="FP280" s="429"/>
      <c r="FQ280" s="429"/>
      <c r="FR280" s="429"/>
      <c r="FS280" s="429"/>
      <c r="FT280" s="429"/>
      <c r="FU280" s="429"/>
      <c r="FV280" s="429"/>
      <c r="FW280" s="429"/>
      <c r="FX280" s="429"/>
      <c r="FY280" s="429"/>
      <c r="FZ280" s="429"/>
      <c r="GA280" s="429"/>
      <c r="GB280" s="429"/>
      <c r="GC280" s="429"/>
      <c r="GD280" s="429"/>
      <c r="GE280" s="429"/>
      <c r="GF280" s="429"/>
      <c r="GG280" s="429"/>
      <c r="GH280" s="429"/>
      <c r="GI280" s="429"/>
      <c r="GJ280" s="429"/>
      <c r="GK280" s="429"/>
      <c r="GL280" s="429"/>
      <c r="GM280" s="429"/>
      <c r="GN280" s="429"/>
      <c r="GO280" s="429"/>
      <c r="GP280" s="429"/>
      <c r="GQ280" s="429"/>
      <c r="GR280" s="429"/>
      <c r="GS280" s="429"/>
      <c r="GT280" s="429"/>
      <c r="GU280" s="429"/>
      <c r="GV280" s="429"/>
      <c r="GW280" s="429"/>
      <c r="GX280" s="429"/>
      <c r="GY280" s="429"/>
      <c r="GZ280" s="429"/>
      <c r="HA280" s="429"/>
      <c r="HB280" s="429"/>
      <c r="HC280" s="429"/>
      <c r="HD280" s="429"/>
      <c r="HE280" s="429"/>
      <c r="HF280" s="429"/>
      <c r="HG280" s="429"/>
      <c r="HH280" s="429"/>
      <c r="HI280" s="429"/>
      <c r="HJ280" s="429"/>
      <c r="HK280" s="429"/>
      <c r="HL280" s="429"/>
      <c r="HM280" s="429"/>
      <c r="HN280" s="429"/>
      <c r="HO280" s="429"/>
      <c r="HP280" s="429"/>
      <c r="HQ280" s="429"/>
      <c r="HR280" s="429"/>
      <c r="HS280" s="429"/>
      <c r="HT280" s="429"/>
      <c r="HU280" s="429"/>
      <c r="HV280" s="429"/>
      <c r="HW280" s="429"/>
      <c r="HX280" s="429"/>
      <c r="HY280" s="429"/>
      <c r="HZ280" s="429"/>
      <c r="IA280" s="429"/>
      <c r="IB280" s="429"/>
      <c r="IC280" s="429"/>
      <c r="ID280" s="429"/>
      <c r="IE280" s="429"/>
      <c r="IF280" s="429"/>
      <c r="IG280" s="429"/>
      <c r="IH280" s="429"/>
      <c r="II280" s="429"/>
      <c r="IJ280" s="429"/>
      <c r="IK280" s="429"/>
      <c r="IL280" s="429"/>
      <c r="IM280" s="429"/>
      <c r="IN280" s="429"/>
      <c r="IO280" s="429"/>
      <c r="IP280" s="429"/>
      <c r="IQ280" s="429"/>
      <c r="IR280" s="429"/>
      <c r="IS280" s="429"/>
      <c r="IT280" s="429"/>
      <c r="IU280" s="429"/>
      <c r="IV280" s="429"/>
      <c r="IW280" s="429"/>
      <c r="IX280" s="429"/>
      <c r="IY280" s="429"/>
      <c r="IZ280" s="429"/>
      <c r="JA280" s="429"/>
      <c r="JB280" s="429"/>
      <c r="JC280" s="429"/>
      <c r="JD280" s="429"/>
      <c r="JE280" s="429"/>
      <c r="JF280" s="429"/>
      <c r="JG280" s="429"/>
      <c r="JH280" s="429"/>
      <c r="JI280" s="429"/>
      <c r="JJ280" s="429"/>
      <c r="JK280" s="429"/>
      <c r="JL280" s="429"/>
      <c r="JM280" s="429"/>
      <c r="JN280" s="429"/>
      <c r="JO280" s="429"/>
      <c r="JP280" s="429"/>
      <c r="JQ280" s="429"/>
      <c r="JR280" s="429"/>
      <c r="JS280" s="429"/>
      <c r="JT280" s="429"/>
      <c r="JU280" s="429"/>
      <c r="JV280" s="429"/>
      <c r="JW280" s="429"/>
      <c r="JX280" s="429"/>
      <c r="JY280" s="429"/>
      <c r="JZ280" s="429"/>
      <c r="KA280" s="429"/>
      <c r="KB280" s="429"/>
      <c r="KC280" s="429"/>
      <c r="KD280" s="429"/>
      <c r="KE280" s="429"/>
      <c r="KF280" s="429"/>
      <c r="KG280" s="429"/>
      <c r="KH280" s="429"/>
      <c r="KI280" s="429"/>
      <c r="KJ280" s="429"/>
      <c r="KK280" s="429"/>
      <c r="KL280" s="429"/>
      <c r="KM280" s="429"/>
      <c r="KN280" s="429"/>
      <c r="KO280" s="429"/>
      <c r="KP280" s="429"/>
      <c r="KQ280" s="429"/>
      <c r="KR280" s="429"/>
      <c r="KS280" s="429"/>
      <c r="KT280" s="429"/>
      <c r="KU280" s="429"/>
      <c r="KV280" s="429"/>
      <c r="KW280" s="429"/>
      <c r="KX280" s="429"/>
      <c r="KY280" s="429"/>
      <c r="KZ280" s="429"/>
      <c r="LA280" s="429"/>
      <c r="LB280" s="429"/>
      <c r="LC280" s="429"/>
      <c r="LD280" s="429"/>
      <c r="LE280" s="429"/>
      <c r="LF280" s="429"/>
      <c r="LG280" s="429"/>
      <c r="LH280" s="429"/>
      <c r="LI280" s="429"/>
      <c r="LJ280" s="429"/>
      <c r="LK280" s="429"/>
      <c r="LL280" s="429"/>
      <c r="LM280" s="429"/>
      <c r="LN280" s="429"/>
      <c r="LO280" s="429"/>
      <c r="LP280" s="429"/>
      <c r="LQ280" s="429"/>
      <c r="LR280" s="429"/>
      <c r="LS280" s="429"/>
      <c r="LT280" s="429"/>
      <c r="LU280" s="429"/>
      <c r="LV280" s="429"/>
      <c r="LW280" s="429"/>
      <c r="LX280" s="429"/>
      <c r="LY280" s="429"/>
      <c r="LZ280" s="429"/>
      <c r="MA280" s="429"/>
      <c r="MB280" s="429"/>
      <c r="MC280" s="429"/>
      <c r="MD280" s="429"/>
      <c r="ME280" s="429"/>
      <c r="MF280" s="429"/>
      <c r="MG280" s="429"/>
      <c r="MH280" s="429"/>
      <c r="MI280" s="429"/>
      <c r="MJ280" s="429"/>
      <c r="MK280" s="429"/>
      <c r="ML280" s="429"/>
      <c r="MM280" s="429"/>
      <c r="MN280" s="429"/>
      <c r="MO280" s="429"/>
      <c r="MP280" s="429"/>
      <c r="MQ280" s="429"/>
      <c r="MR280" s="429"/>
      <c r="MS280" s="429"/>
      <c r="MT280" s="429"/>
      <c r="MU280" s="429"/>
      <c r="MV280" s="429"/>
      <c r="MW280" s="429"/>
      <c r="MX280" s="429"/>
      <c r="MY280" s="429"/>
      <c r="MZ280" s="429"/>
      <c r="NA280" s="429"/>
      <c r="NB280" s="429"/>
      <c r="NC280" s="429"/>
      <c r="ND280" s="429"/>
      <c r="NE280" s="429"/>
      <c r="NF280" s="429"/>
      <c r="NG280" s="429"/>
      <c r="NH280" s="429"/>
      <c r="NI280" s="429"/>
      <c r="NJ280" s="429"/>
      <c r="NK280" s="429"/>
      <c r="NL280" s="429"/>
      <c r="NM280" s="429"/>
      <c r="NN280" s="429"/>
      <c r="NO280" s="429"/>
      <c r="NP280" s="429"/>
      <c r="NQ280" s="429"/>
      <c r="NR280" s="429"/>
      <c r="NS280" s="429"/>
      <c r="NT280" s="429"/>
      <c r="NU280" s="429"/>
      <c r="NV280" s="429"/>
      <c r="NW280" s="429"/>
      <c r="NX280" s="429"/>
      <c r="NY280" s="429"/>
      <c r="NZ280" s="429"/>
      <c r="OA280" s="429"/>
      <c r="OB280" s="429"/>
      <c r="OC280" s="429"/>
      <c r="OD280" s="429"/>
      <c r="OE280" s="429"/>
      <c r="OF280" s="429"/>
      <c r="OG280" s="429"/>
      <c r="OH280" s="429"/>
      <c r="OI280" s="429"/>
      <c r="OJ280" s="429"/>
      <c r="OK280" s="429"/>
      <c r="OL280" s="429"/>
      <c r="OM280" s="429"/>
      <c r="ON280" s="429"/>
      <c r="OO280" s="429"/>
      <c r="OP280" s="429"/>
      <c r="OQ280" s="429"/>
      <c r="OR280" s="429"/>
      <c r="OS280" s="429"/>
      <c r="OT280" s="429"/>
      <c r="OU280" s="429"/>
      <c r="OV280" s="429"/>
      <c r="OW280" s="429"/>
      <c r="OX280" s="429"/>
      <c r="OY280" s="429"/>
      <c r="OZ280" s="429"/>
      <c r="PA280" s="429"/>
      <c r="PB280" s="429"/>
      <c r="PC280" s="429"/>
      <c r="PD280" s="429"/>
      <c r="PE280" s="429"/>
      <c r="PF280" s="429"/>
      <c r="PG280" s="429"/>
      <c r="PH280" s="429"/>
      <c r="PI280" s="429"/>
      <c r="PJ280" s="429"/>
      <c r="PK280" s="429"/>
      <c r="PL280" s="429"/>
      <c r="PM280" s="429"/>
      <c r="PN280" s="429"/>
      <c r="PO280" s="429"/>
      <c r="PP280" s="429"/>
      <c r="PQ280" s="429"/>
      <c r="PR280" s="429"/>
      <c r="PS280" s="429"/>
      <c r="PT280" s="429"/>
      <c r="PU280" s="429"/>
      <c r="PV280" s="429"/>
      <c r="PW280" s="429"/>
      <c r="PX280" s="429"/>
      <c r="PY280" s="429"/>
      <c r="PZ280" s="429"/>
      <c r="QA280" s="429"/>
      <c r="QB280" s="429"/>
      <c r="QC280" s="429"/>
      <c r="QD280" s="429"/>
      <c r="QE280" s="429"/>
      <c r="QF280" s="429"/>
      <c r="QG280" s="429"/>
      <c r="QH280" s="429"/>
      <c r="QI280" s="429"/>
      <c r="QJ280" s="429"/>
      <c r="QK280" s="429"/>
      <c r="QL280" s="429"/>
      <c r="QM280" s="429"/>
      <c r="QN280" s="429"/>
      <c r="QO280" s="429"/>
      <c r="QP280" s="429"/>
      <c r="QQ280" s="429"/>
      <c r="QR280" s="429"/>
      <c r="QS280" s="429"/>
      <c r="QT280" s="429"/>
      <c r="QU280" s="429"/>
      <c r="QV280" s="429"/>
      <c r="QW280" s="429"/>
      <c r="QX280" s="429"/>
      <c r="QY280" s="429"/>
      <c r="QZ280" s="429"/>
      <c r="RA280" s="429"/>
      <c r="RB280" s="429"/>
      <c r="RC280" s="429"/>
      <c r="RD280" s="429"/>
      <c r="RE280" s="429"/>
      <c r="RF280" s="429"/>
      <c r="RG280" s="429"/>
      <c r="RH280" s="429"/>
      <c r="RI280" s="429"/>
      <c r="RJ280" s="429"/>
      <c r="RK280" s="429"/>
      <c r="RL280" s="429"/>
      <c r="RM280" s="429"/>
      <c r="RN280" s="429"/>
      <c r="RO280" s="429"/>
      <c r="RP280" s="429"/>
      <c r="RQ280" s="429"/>
      <c r="RR280" s="429"/>
      <c r="RS280" s="429"/>
      <c r="RT280" s="429"/>
      <c r="RU280" s="429"/>
      <c r="RV280" s="429"/>
      <c r="RW280" s="429"/>
      <c r="RX280" s="429"/>
      <c r="RY280" s="429"/>
      <c r="RZ280" s="429"/>
      <c r="SA280" s="429"/>
      <c r="SB280" s="429"/>
      <c r="SC280" s="429"/>
      <c r="SD280" s="429"/>
      <c r="SE280" s="429"/>
      <c r="SF280" s="429"/>
      <c r="SG280" s="429"/>
      <c r="SH280" s="429"/>
      <c r="SI280" s="429"/>
      <c r="SJ280" s="429"/>
      <c r="SK280" s="429"/>
      <c r="SL280" s="429"/>
      <c r="SM280" s="429"/>
      <c r="SN280" s="429"/>
    </row>
    <row r="281" spans="1:508" x14ac:dyDescent="0.3">
      <c r="A281" s="429"/>
      <c r="B281" s="429"/>
      <c r="C281" s="430"/>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c r="AF281" s="429"/>
      <c r="AG281" s="429"/>
      <c r="AH281" s="429"/>
      <c r="AI281" s="429"/>
      <c r="AJ281" s="429"/>
      <c r="AK281" s="429"/>
      <c r="AL281" s="429"/>
      <c r="AM281" s="429"/>
      <c r="AN281" s="429"/>
      <c r="AO281" s="429"/>
      <c r="AP281" s="429"/>
      <c r="AQ281" s="429"/>
      <c r="AR281" s="429"/>
      <c r="AS281" s="429"/>
      <c r="AT281" s="429"/>
      <c r="AU281" s="429"/>
      <c r="AV281" s="429"/>
      <c r="AW281" s="429"/>
      <c r="AX281" s="429"/>
      <c r="AY281" s="429"/>
      <c r="AZ281" s="429"/>
      <c r="BA281" s="429"/>
      <c r="BB281" s="429"/>
      <c r="BC281" s="429"/>
      <c r="BD281" s="429"/>
      <c r="BE281" s="429"/>
      <c r="BF281" s="429"/>
      <c r="BG281" s="429"/>
      <c r="BH281" s="429"/>
      <c r="BI281" s="429"/>
      <c r="BJ281" s="429"/>
      <c r="BK281" s="429"/>
      <c r="BL281" s="429"/>
      <c r="BM281" s="429"/>
      <c r="BN281" s="429"/>
      <c r="BO281" s="429"/>
      <c r="BP281" s="429"/>
      <c r="BQ281" s="429"/>
      <c r="BR281" s="429"/>
      <c r="BS281" s="429"/>
      <c r="BT281" s="429"/>
      <c r="BU281" s="429"/>
      <c r="BV281" s="429"/>
      <c r="BW281" s="429"/>
      <c r="BX281" s="429"/>
      <c r="BY281" s="429"/>
      <c r="BZ281" s="429"/>
      <c r="CA281" s="429"/>
      <c r="CB281" s="429"/>
      <c r="CC281" s="429"/>
      <c r="CD281" s="429"/>
      <c r="CE281" s="429"/>
      <c r="CF281" s="429"/>
      <c r="CG281" s="429"/>
      <c r="CH281" s="429"/>
      <c r="CI281" s="429"/>
      <c r="CJ281" s="429"/>
      <c r="CK281" s="429"/>
      <c r="CL281" s="429"/>
      <c r="CM281" s="429"/>
      <c r="CN281" s="429"/>
      <c r="CO281" s="429"/>
      <c r="CP281" s="429"/>
      <c r="CQ281" s="429"/>
      <c r="CR281" s="429"/>
      <c r="CS281" s="429"/>
      <c r="CT281" s="429"/>
      <c r="CU281" s="429"/>
      <c r="CV281" s="429"/>
      <c r="CW281" s="429"/>
      <c r="CX281" s="429"/>
      <c r="CY281" s="429"/>
      <c r="CZ281" s="429"/>
      <c r="DA281" s="429"/>
      <c r="DB281" s="429"/>
      <c r="DC281" s="429"/>
      <c r="DD281" s="429"/>
      <c r="DE281" s="429"/>
      <c r="DF281" s="429"/>
      <c r="DG281" s="429"/>
      <c r="DH281" s="429"/>
      <c r="DI281" s="429"/>
      <c r="DJ281" s="429"/>
      <c r="DK281" s="429"/>
      <c r="DL281" s="429"/>
      <c r="DM281" s="429"/>
      <c r="DN281" s="429"/>
      <c r="DO281" s="429"/>
      <c r="DP281" s="429"/>
      <c r="DQ281" s="429"/>
      <c r="DR281" s="429"/>
      <c r="DS281" s="429"/>
      <c r="DT281" s="429"/>
      <c r="DU281" s="429"/>
      <c r="DV281" s="429"/>
      <c r="DW281" s="429"/>
      <c r="DX281" s="429"/>
      <c r="DY281" s="429"/>
      <c r="DZ281" s="429"/>
      <c r="EA281" s="429"/>
      <c r="EB281" s="429"/>
      <c r="EC281" s="429"/>
      <c r="ED281" s="429"/>
      <c r="EE281" s="429"/>
      <c r="EF281" s="429"/>
      <c r="EG281" s="429"/>
      <c r="EH281" s="429"/>
      <c r="EI281" s="429"/>
      <c r="EJ281" s="429"/>
      <c r="EK281" s="429"/>
      <c r="EL281" s="429"/>
      <c r="EM281" s="429"/>
      <c r="EN281" s="429"/>
      <c r="EO281" s="429"/>
      <c r="EP281" s="429"/>
      <c r="EQ281" s="429"/>
      <c r="ER281" s="429"/>
      <c r="ES281" s="429"/>
      <c r="ET281" s="429"/>
      <c r="EU281" s="429"/>
      <c r="EV281" s="429"/>
      <c r="EW281" s="429"/>
      <c r="EX281" s="429"/>
      <c r="EY281" s="429"/>
      <c r="EZ281" s="429"/>
      <c r="FA281" s="429"/>
      <c r="FB281" s="429"/>
      <c r="FC281" s="429"/>
      <c r="FD281" s="429"/>
      <c r="FE281" s="429"/>
      <c r="FF281" s="429"/>
      <c r="FG281" s="429"/>
      <c r="FH281" s="429"/>
      <c r="FI281" s="429"/>
      <c r="FJ281" s="429"/>
      <c r="FK281" s="429"/>
      <c r="FL281" s="429"/>
      <c r="FM281" s="429"/>
      <c r="FN281" s="429"/>
      <c r="FO281" s="429"/>
      <c r="FP281" s="429"/>
      <c r="FQ281" s="429"/>
      <c r="FR281" s="429"/>
      <c r="FS281" s="429"/>
      <c r="FT281" s="429"/>
      <c r="FU281" s="429"/>
      <c r="FV281" s="429"/>
      <c r="FW281" s="429"/>
      <c r="FX281" s="429"/>
      <c r="FY281" s="429"/>
      <c r="FZ281" s="429"/>
      <c r="GA281" s="429"/>
      <c r="GB281" s="429"/>
      <c r="GC281" s="429"/>
      <c r="GD281" s="429"/>
      <c r="GE281" s="429"/>
      <c r="GF281" s="429"/>
      <c r="GG281" s="429"/>
      <c r="GH281" s="429"/>
      <c r="GI281" s="429"/>
      <c r="GJ281" s="429"/>
      <c r="GK281" s="429"/>
      <c r="GL281" s="429"/>
      <c r="GM281" s="429"/>
      <c r="GN281" s="429"/>
      <c r="GO281" s="429"/>
      <c r="GP281" s="429"/>
      <c r="GQ281" s="429"/>
      <c r="GR281" s="429"/>
      <c r="GS281" s="429"/>
      <c r="GT281" s="429"/>
      <c r="GU281" s="429"/>
      <c r="GV281" s="429"/>
      <c r="GW281" s="429"/>
      <c r="GX281" s="429"/>
      <c r="GY281" s="429"/>
      <c r="GZ281" s="429"/>
      <c r="HA281" s="429"/>
      <c r="HB281" s="429"/>
      <c r="HC281" s="429"/>
      <c r="HD281" s="429"/>
      <c r="HE281" s="429"/>
      <c r="HF281" s="429"/>
      <c r="HG281" s="429"/>
      <c r="HH281" s="429"/>
      <c r="HI281" s="429"/>
      <c r="HJ281" s="429"/>
      <c r="HK281" s="429"/>
      <c r="HL281" s="429"/>
      <c r="HM281" s="429"/>
      <c r="HN281" s="429"/>
      <c r="HO281" s="429"/>
      <c r="HP281" s="429"/>
      <c r="HQ281" s="429"/>
      <c r="HR281" s="429"/>
      <c r="HS281" s="429"/>
      <c r="HT281" s="429"/>
      <c r="HU281" s="429"/>
      <c r="HV281" s="429"/>
      <c r="HW281" s="429"/>
      <c r="HX281" s="429"/>
      <c r="HY281" s="429"/>
      <c r="HZ281" s="429"/>
      <c r="IA281" s="429"/>
      <c r="IB281" s="429"/>
      <c r="IC281" s="429"/>
      <c r="ID281" s="429"/>
      <c r="IE281" s="429"/>
      <c r="IF281" s="429"/>
      <c r="IG281" s="429"/>
      <c r="IH281" s="429"/>
      <c r="II281" s="429"/>
      <c r="IJ281" s="429"/>
      <c r="IK281" s="429"/>
      <c r="IL281" s="429"/>
      <c r="IM281" s="429"/>
      <c r="IN281" s="429"/>
      <c r="IO281" s="429"/>
      <c r="IP281" s="429"/>
      <c r="IQ281" s="429"/>
      <c r="IR281" s="429"/>
      <c r="IS281" s="429"/>
      <c r="IT281" s="429"/>
      <c r="IU281" s="429"/>
      <c r="IV281" s="429"/>
      <c r="IW281" s="429"/>
      <c r="IX281" s="429"/>
      <c r="IY281" s="429"/>
      <c r="IZ281" s="429"/>
      <c r="JA281" s="429"/>
      <c r="JB281" s="429"/>
      <c r="JC281" s="429"/>
      <c r="JD281" s="429"/>
      <c r="JE281" s="429"/>
      <c r="JF281" s="429"/>
      <c r="JG281" s="429"/>
      <c r="JH281" s="429"/>
      <c r="JI281" s="429"/>
      <c r="JJ281" s="429"/>
      <c r="JK281" s="429"/>
      <c r="JL281" s="429"/>
      <c r="JM281" s="429"/>
      <c r="JN281" s="429"/>
      <c r="JO281" s="429"/>
      <c r="JP281" s="429"/>
      <c r="JQ281" s="429"/>
      <c r="JR281" s="429"/>
      <c r="JS281" s="429"/>
      <c r="JT281" s="429"/>
      <c r="JU281" s="429"/>
      <c r="JV281" s="429"/>
      <c r="JW281" s="429"/>
      <c r="JX281" s="429"/>
      <c r="JY281" s="429"/>
      <c r="JZ281" s="429"/>
      <c r="KA281" s="429"/>
      <c r="KB281" s="429"/>
      <c r="KC281" s="429"/>
      <c r="KD281" s="429"/>
      <c r="KE281" s="429"/>
      <c r="KF281" s="429"/>
      <c r="KG281" s="429"/>
      <c r="KH281" s="429"/>
      <c r="KI281" s="429"/>
      <c r="KJ281" s="429"/>
      <c r="KK281" s="429"/>
      <c r="KL281" s="429"/>
      <c r="KM281" s="429"/>
      <c r="KN281" s="429"/>
      <c r="KO281" s="429"/>
      <c r="KP281" s="429"/>
      <c r="KQ281" s="429"/>
      <c r="KR281" s="429"/>
      <c r="KS281" s="429"/>
      <c r="KT281" s="429"/>
      <c r="KU281" s="429"/>
      <c r="KV281" s="429"/>
      <c r="KW281" s="429"/>
      <c r="KX281" s="429"/>
      <c r="KY281" s="429"/>
      <c r="KZ281" s="429"/>
      <c r="LA281" s="429"/>
      <c r="LB281" s="429"/>
      <c r="LC281" s="429"/>
      <c r="LD281" s="429"/>
      <c r="LE281" s="429"/>
      <c r="LF281" s="429"/>
      <c r="LG281" s="429"/>
      <c r="LH281" s="429"/>
      <c r="LI281" s="429"/>
      <c r="LJ281" s="429"/>
      <c r="LK281" s="429"/>
      <c r="LL281" s="429"/>
      <c r="LM281" s="429"/>
      <c r="LN281" s="429"/>
      <c r="LO281" s="429"/>
      <c r="LP281" s="429"/>
      <c r="LQ281" s="429"/>
      <c r="LR281" s="429"/>
      <c r="LS281" s="429"/>
      <c r="LT281" s="429"/>
      <c r="LU281" s="429"/>
      <c r="LV281" s="429"/>
      <c r="LW281" s="429"/>
      <c r="LX281" s="429"/>
      <c r="LY281" s="429"/>
      <c r="LZ281" s="429"/>
      <c r="MA281" s="429"/>
      <c r="MB281" s="429"/>
      <c r="MC281" s="429"/>
      <c r="MD281" s="429"/>
      <c r="ME281" s="429"/>
      <c r="MF281" s="429"/>
      <c r="MG281" s="429"/>
      <c r="MH281" s="429"/>
      <c r="MI281" s="429"/>
      <c r="MJ281" s="429"/>
      <c r="MK281" s="429"/>
      <c r="ML281" s="429"/>
      <c r="MM281" s="429"/>
      <c r="MN281" s="429"/>
      <c r="MO281" s="429"/>
      <c r="MP281" s="429"/>
      <c r="MQ281" s="429"/>
      <c r="MR281" s="429"/>
      <c r="MS281" s="429"/>
      <c r="MT281" s="429"/>
      <c r="MU281" s="429"/>
      <c r="MV281" s="429"/>
      <c r="MW281" s="429"/>
      <c r="MX281" s="429"/>
      <c r="MY281" s="429"/>
      <c r="MZ281" s="429"/>
      <c r="NA281" s="429"/>
      <c r="NB281" s="429"/>
      <c r="NC281" s="429"/>
      <c r="ND281" s="429"/>
      <c r="NE281" s="429"/>
      <c r="NF281" s="429"/>
      <c r="NG281" s="429"/>
      <c r="NH281" s="429"/>
      <c r="NI281" s="429"/>
      <c r="NJ281" s="429"/>
      <c r="NK281" s="429"/>
      <c r="NL281" s="429"/>
      <c r="NM281" s="429"/>
      <c r="NN281" s="429"/>
      <c r="NO281" s="429"/>
      <c r="NP281" s="429"/>
      <c r="NQ281" s="429"/>
      <c r="NR281" s="429"/>
      <c r="NS281" s="429"/>
      <c r="NT281" s="429"/>
      <c r="NU281" s="429"/>
      <c r="NV281" s="429"/>
      <c r="NW281" s="429"/>
      <c r="NX281" s="429"/>
      <c r="NY281" s="429"/>
      <c r="NZ281" s="429"/>
      <c r="OA281" s="429"/>
      <c r="OB281" s="429"/>
      <c r="OC281" s="429"/>
      <c r="OD281" s="429"/>
      <c r="OE281" s="429"/>
      <c r="OF281" s="429"/>
      <c r="OG281" s="429"/>
      <c r="OH281" s="429"/>
      <c r="OI281" s="429"/>
      <c r="OJ281" s="429"/>
      <c r="OK281" s="429"/>
      <c r="OL281" s="429"/>
      <c r="OM281" s="429"/>
      <c r="ON281" s="429"/>
      <c r="OO281" s="429"/>
      <c r="OP281" s="429"/>
      <c r="OQ281" s="429"/>
      <c r="OR281" s="429"/>
      <c r="OS281" s="429"/>
      <c r="OT281" s="429"/>
      <c r="OU281" s="429"/>
      <c r="OV281" s="429"/>
      <c r="OW281" s="429"/>
      <c r="OX281" s="429"/>
      <c r="OY281" s="429"/>
      <c r="OZ281" s="429"/>
      <c r="PA281" s="429"/>
      <c r="PB281" s="429"/>
      <c r="PC281" s="429"/>
      <c r="PD281" s="429"/>
      <c r="PE281" s="429"/>
      <c r="PF281" s="429"/>
      <c r="PG281" s="429"/>
      <c r="PH281" s="429"/>
      <c r="PI281" s="429"/>
      <c r="PJ281" s="429"/>
      <c r="PK281" s="429"/>
      <c r="PL281" s="429"/>
      <c r="PM281" s="429"/>
      <c r="PN281" s="429"/>
      <c r="PO281" s="429"/>
      <c r="PP281" s="429"/>
      <c r="PQ281" s="429"/>
      <c r="PR281" s="429"/>
      <c r="PS281" s="429"/>
      <c r="PT281" s="429"/>
      <c r="PU281" s="429"/>
      <c r="PV281" s="429"/>
      <c r="PW281" s="429"/>
      <c r="PX281" s="429"/>
      <c r="PY281" s="429"/>
      <c r="PZ281" s="429"/>
      <c r="QA281" s="429"/>
      <c r="QB281" s="429"/>
      <c r="QC281" s="429"/>
      <c r="QD281" s="429"/>
      <c r="QE281" s="429"/>
      <c r="QF281" s="429"/>
      <c r="QG281" s="429"/>
      <c r="QH281" s="429"/>
      <c r="QI281" s="429"/>
      <c r="QJ281" s="429"/>
      <c r="QK281" s="429"/>
      <c r="QL281" s="429"/>
      <c r="QM281" s="429"/>
      <c r="QN281" s="429"/>
      <c r="QO281" s="429"/>
      <c r="QP281" s="429"/>
      <c r="QQ281" s="429"/>
      <c r="QR281" s="429"/>
      <c r="QS281" s="429"/>
      <c r="QT281" s="429"/>
      <c r="QU281" s="429"/>
      <c r="QV281" s="429"/>
      <c r="QW281" s="429"/>
      <c r="QX281" s="429"/>
      <c r="QY281" s="429"/>
      <c r="QZ281" s="429"/>
      <c r="RA281" s="429"/>
      <c r="RB281" s="429"/>
      <c r="RC281" s="429"/>
      <c r="RD281" s="429"/>
      <c r="RE281" s="429"/>
      <c r="RF281" s="429"/>
      <c r="RG281" s="429"/>
      <c r="RH281" s="429"/>
      <c r="RI281" s="429"/>
      <c r="RJ281" s="429"/>
      <c r="RK281" s="429"/>
      <c r="RL281" s="429"/>
      <c r="RM281" s="429"/>
      <c r="RN281" s="429"/>
      <c r="RO281" s="429"/>
      <c r="RP281" s="429"/>
      <c r="RQ281" s="429"/>
      <c r="RR281" s="429"/>
      <c r="RS281" s="429"/>
      <c r="RT281" s="429"/>
      <c r="RU281" s="429"/>
      <c r="RV281" s="429"/>
      <c r="RW281" s="429"/>
      <c r="RX281" s="429"/>
      <c r="RY281" s="429"/>
      <c r="RZ281" s="429"/>
      <c r="SA281" s="429"/>
      <c r="SB281" s="429"/>
      <c r="SC281" s="429"/>
      <c r="SD281" s="429"/>
      <c r="SE281" s="429"/>
      <c r="SF281" s="429"/>
      <c r="SG281" s="429"/>
      <c r="SH281" s="429"/>
      <c r="SI281" s="429"/>
      <c r="SJ281" s="429"/>
      <c r="SK281" s="429"/>
      <c r="SL281" s="429"/>
      <c r="SM281" s="429"/>
      <c r="SN281" s="429"/>
    </row>
    <row r="282" spans="1:508" x14ac:dyDescent="0.3">
      <c r="A282" s="429"/>
      <c r="B282" s="429"/>
      <c r="C282" s="430"/>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c r="AF282" s="429"/>
      <c r="AG282" s="429"/>
      <c r="AH282" s="429"/>
      <c r="AI282" s="429"/>
      <c r="AJ282" s="429"/>
      <c r="AK282" s="429"/>
      <c r="AL282" s="429"/>
      <c r="AM282" s="429"/>
      <c r="AN282" s="429"/>
      <c r="AO282" s="429"/>
      <c r="AP282" s="429"/>
      <c r="AQ282" s="429"/>
      <c r="AR282" s="429"/>
      <c r="AS282" s="429"/>
      <c r="AT282" s="429"/>
      <c r="AU282" s="429"/>
      <c r="AV282" s="429"/>
      <c r="AW282" s="429"/>
      <c r="AX282" s="429"/>
      <c r="AY282" s="429"/>
      <c r="AZ282" s="429"/>
      <c r="BA282" s="429"/>
      <c r="BB282" s="429"/>
      <c r="BC282" s="429"/>
      <c r="BD282" s="429"/>
      <c r="BE282" s="429"/>
      <c r="BF282" s="429"/>
      <c r="BG282" s="429"/>
      <c r="BH282" s="429"/>
      <c r="BI282" s="429"/>
      <c r="BJ282" s="429"/>
      <c r="BK282" s="429"/>
      <c r="BL282" s="429"/>
      <c r="BM282" s="429"/>
      <c r="BN282" s="429"/>
      <c r="BO282" s="429"/>
      <c r="BP282" s="429"/>
      <c r="BQ282" s="429"/>
      <c r="BR282" s="429"/>
      <c r="BS282" s="429"/>
      <c r="BT282" s="429"/>
      <c r="BU282" s="429"/>
      <c r="BV282" s="429"/>
      <c r="BW282" s="429"/>
      <c r="BX282" s="429"/>
      <c r="BY282" s="429"/>
      <c r="BZ282" s="429"/>
      <c r="CA282" s="429"/>
      <c r="CB282" s="429"/>
      <c r="CC282" s="429"/>
      <c r="CD282" s="429"/>
      <c r="CE282" s="429"/>
      <c r="CF282" s="429"/>
      <c r="CG282" s="429"/>
      <c r="CH282" s="429"/>
      <c r="CI282" s="429"/>
      <c r="CJ282" s="429"/>
      <c r="CK282" s="429"/>
      <c r="CL282" s="429"/>
      <c r="CM282" s="429"/>
      <c r="CN282" s="429"/>
      <c r="CO282" s="429"/>
      <c r="CP282" s="429"/>
      <c r="CQ282" s="429"/>
      <c r="CR282" s="429"/>
      <c r="CS282" s="429"/>
      <c r="CT282" s="429"/>
      <c r="CU282" s="429"/>
      <c r="CV282" s="429"/>
      <c r="CW282" s="429"/>
      <c r="CX282" s="429"/>
      <c r="CY282" s="429"/>
      <c r="CZ282" s="429"/>
      <c r="DA282" s="429"/>
      <c r="DB282" s="429"/>
      <c r="DC282" s="429"/>
      <c r="DD282" s="429"/>
      <c r="DE282" s="429"/>
      <c r="DF282" s="429"/>
      <c r="DG282" s="429"/>
      <c r="DH282" s="429"/>
      <c r="DI282" s="429"/>
      <c r="DJ282" s="429"/>
      <c r="DK282" s="429"/>
      <c r="DL282" s="429"/>
      <c r="DM282" s="429"/>
      <c r="DN282" s="429"/>
      <c r="DO282" s="429"/>
      <c r="DP282" s="429"/>
      <c r="DQ282" s="429"/>
      <c r="DR282" s="429"/>
      <c r="DS282" s="429"/>
      <c r="DT282" s="429"/>
      <c r="DU282" s="429"/>
      <c r="DV282" s="429"/>
      <c r="DW282" s="429"/>
      <c r="DX282" s="429"/>
      <c r="DY282" s="429"/>
      <c r="DZ282" s="429"/>
      <c r="EA282" s="429"/>
      <c r="EB282" s="429"/>
      <c r="EC282" s="429"/>
      <c r="ED282" s="429"/>
      <c r="EE282" s="429"/>
      <c r="EF282" s="429"/>
      <c r="EG282" s="429"/>
      <c r="EH282" s="429"/>
      <c r="EI282" s="429"/>
      <c r="EJ282" s="429"/>
      <c r="EK282" s="429"/>
      <c r="EL282" s="429"/>
      <c r="EM282" s="429"/>
      <c r="EN282" s="429"/>
      <c r="EO282" s="429"/>
      <c r="EP282" s="429"/>
      <c r="EQ282" s="429"/>
      <c r="ER282" s="429"/>
      <c r="ES282" s="429"/>
      <c r="ET282" s="429"/>
      <c r="EU282" s="429"/>
      <c r="EV282" s="429"/>
      <c r="EW282" s="429"/>
      <c r="EX282" s="429"/>
      <c r="EY282" s="429"/>
      <c r="EZ282" s="429"/>
      <c r="FA282" s="429"/>
      <c r="FB282" s="429"/>
      <c r="FC282" s="429"/>
      <c r="FD282" s="429"/>
      <c r="FE282" s="429"/>
      <c r="FF282" s="429"/>
      <c r="FG282" s="429"/>
      <c r="FH282" s="429"/>
      <c r="FI282" s="429"/>
      <c r="FJ282" s="429"/>
      <c r="FK282" s="429"/>
      <c r="FL282" s="429"/>
      <c r="FM282" s="429"/>
      <c r="FN282" s="429"/>
      <c r="FO282" s="429"/>
      <c r="FP282" s="429"/>
      <c r="FQ282" s="429"/>
      <c r="FR282" s="429"/>
      <c r="FS282" s="429"/>
      <c r="FT282" s="429"/>
      <c r="FU282" s="429"/>
      <c r="FV282" s="429"/>
      <c r="FW282" s="429"/>
      <c r="FX282" s="429"/>
      <c r="FY282" s="429"/>
      <c r="FZ282" s="429"/>
      <c r="GA282" s="429"/>
      <c r="GB282" s="429"/>
      <c r="GC282" s="429"/>
      <c r="GD282" s="429"/>
      <c r="GE282" s="429"/>
      <c r="GF282" s="429"/>
      <c r="GG282" s="429"/>
      <c r="GH282" s="429"/>
      <c r="GI282" s="429"/>
      <c r="GJ282" s="429"/>
      <c r="GK282" s="429"/>
      <c r="GL282" s="429"/>
      <c r="GM282" s="429"/>
      <c r="GN282" s="429"/>
      <c r="GO282" s="429"/>
      <c r="GP282" s="429"/>
      <c r="GQ282" s="429"/>
      <c r="GR282" s="429"/>
      <c r="GS282" s="429"/>
      <c r="GT282" s="429"/>
      <c r="GU282" s="429"/>
      <c r="GV282" s="429"/>
      <c r="GW282" s="429"/>
      <c r="GX282" s="429"/>
      <c r="GY282" s="429"/>
      <c r="GZ282" s="429"/>
      <c r="HA282" s="429"/>
      <c r="HB282" s="429"/>
      <c r="HC282" s="429"/>
      <c r="HD282" s="429"/>
      <c r="HE282" s="429"/>
      <c r="HF282" s="429"/>
      <c r="HG282" s="429"/>
      <c r="HH282" s="429"/>
      <c r="HI282" s="429"/>
      <c r="HJ282" s="429"/>
      <c r="HK282" s="429"/>
      <c r="HL282" s="429"/>
      <c r="HM282" s="429"/>
      <c r="HN282" s="429"/>
      <c r="HO282" s="429"/>
      <c r="HP282" s="429"/>
      <c r="HQ282" s="429"/>
      <c r="HR282" s="429"/>
      <c r="HS282" s="429"/>
      <c r="HT282" s="429"/>
      <c r="HU282" s="429"/>
      <c r="HV282" s="429"/>
      <c r="HW282" s="429"/>
      <c r="HX282" s="429"/>
      <c r="HY282" s="429"/>
      <c r="HZ282" s="429"/>
      <c r="IA282" s="429"/>
      <c r="IB282" s="429"/>
      <c r="IC282" s="429"/>
      <c r="ID282" s="429"/>
      <c r="IE282" s="429"/>
      <c r="IF282" s="429"/>
      <c r="IG282" s="429"/>
      <c r="IH282" s="429"/>
      <c r="II282" s="429"/>
      <c r="IJ282" s="429"/>
      <c r="IK282" s="429"/>
      <c r="IL282" s="429"/>
      <c r="IM282" s="429"/>
      <c r="IN282" s="429"/>
      <c r="IO282" s="429"/>
      <c r="IP282" s="429"/>
      <c r="IQ282" s="429"/>
      <c r="IR282" s="429"/>
      <c r="IS282" s="429"/>
      <c r="IT282" s="429"/>
      <c r="IU282" s="429"/>
      <c r="IV282" s="429"/>
      <c r="IW282" s="429"/>
      <c r="IX282" s="429"/>
      <c r="IY282" s="429"/>
      <c r="IZ282" s="429"/>
      <c r="JA282" s="429"/>
      <c r="JB282" s="429"/>
      <c r="JC282" s="429"/>
      <c r="JD282" s="429"/>
      <c r="JE282" s="429"/>
      <c r="JF282" s="429"/>
      <c r="JG282" s="429"/>
      <c r="JH282" s="429"/>
      <c r="JI282" s="429"/>
      <c r="JJ282" s="429"/>
      <c r="JK282" s="429"/>
      <c r="JL282" s="429"/>
      <c r="JM282" s="429"/>
      <c r="JN282" s="429"/>
      <c r="JO282" s="429"/>
      <c r="JP282" s="429"/>
      <c r="JQ282" s="429"/>
      <c r="JR282" s="429"/>
      <c r="JS282" s="429"/>
      <c r="JT282" s="429"/>
      <c r="JU282" s="429"/>
      <c r="JV282" s="429"/>
      <c r="JW282" s="429"/>
      <c r="JX282" s="429"/>
      <c r="JY282" s="429"/>
      <c r="JZ282" s="429"/>
      <c r="KA282" s="429"/>
      <c r="KB282" s="429"/>
      <c r="KC282" s="429"/>
      <c r="KD282" s="429"/>
      <c r="KE282" s="429"/>
      <c r="KF282" s="429"/>
      <c r="KG282" s="429"/>
      <c r="KH282" s="429"/>
      <c r="KI282" s="429"/>
      <c r="KJ282" s="429"/>
      <c r="KK282" s="429"/>
      <c r="KL282" s="429"/>
      <c r="KM282" s="429"/>
      <c r="KN282" s="429"/>
      <c r="KO282" s="429"/>
      <c r="KP282" s="429"/>
      <c r="KQ282" s="429"/>
      <c r="KR282" s="429"/>
      <c r="KS282" s="429"/>
      <c r="KT282" s="429"/>
      <c r="KU282" s="429"/>
      <c r="KV282" s="429"/>
      <c r="KW282" s="429"/>
      <c r="KX282" s="429"/>
      <c r="KY282" s="429"/>
      <c r="KZ282" s="429"/>
      <c r="LA282" s="429"/>
      <c r="LB282" s="429"/>
      <c r="LC282" s="429"/>
      <c r="LD282" s="429"/>
      <c r="LE282" s="429"/>
      <c r="LF282" s="429"/>
      <c r="LG282" s="429"/>
      <c r="LH282" s="429"/>
      <c r="LI282" s="429"/>
      <c r="LJ282" s="429"/>
      <c r="LK282" s="429"/>
      <c r="LL282" s="429"/>
      <c r="LM282" s="429"/>
      <c r="LN282" s="429"/>
      <c r="LO282" s="429"/>
      <c r="LP282" s="429"/>
      <c r="LQ282" s="429"/>
      <c r="LR282" s="429"/>
      <c r="LS282" s="429"/>
      <c r="LT282" s="429"/>
      <c r="LU282" s="429"/>
      <c r="LV282" s="429"/>
      <c r="LW282" s="429"/>
      <c r="LX282" s="429"/>
      <c r="LY282" s="429"/>
      <c r="LZ282" s="429"/>
      <c r="MA282" s="429"/>
      <c r="MB282" s="429"/>
      <c r="MC282" s="429"/>
      <c r="MD282" s="429"/>
      <c r="ME282" s="429"/>
      <c r="MF282" s="429"/>
      <c r="MG282" s="429"/>
      <c r="MH282" s="429"/>
      <c r="MI282" s="429"/>
      <c r="MJ282" s="429"/>
      <c r="MK282" s="429"/>
      <c r="ML282" s="429"/>
      <c r="MM282" s="429"/>
      <c r="MN282" s="429"/>
      <c r="MO282" s="429"/>
      <c r="MP282" s="429"/>
      <c r="MQ282" s="429"/>
      <c r="MR282" s="429"/>
      <c r="MS282" s="429"/>
      <c r="MT282" s="429"/>
      <c r="MU282" s="429"/>
      <c r="MV282" s="429"/>
      <c r="MW282" s="429"/>
      <c r="MX282" s="429"/>
      <c r="MY282" s="429"/>
      <c r="MZ282" s="429"/>
      <c r="NA282" s="429"/>
      <c r="NB282" s="429"/>
      <c r="NC282" s="429"/>
      <c r="ND282" s="429"/>
      <c r="NE282" s="429"/>
      <c r="NF282" s="429"/>
      <c r="NG282" s="429"/>
      <c r="NH282" s="429"/>
      <c r="NI282" s="429"/>
      <c r="NJ282" s="429"/>
      <c r="NK282" s="429"/>
      <c r="NL282" s="429"/>
      <c r="NM282" s="429"/>
      <c r="NN282" s="429"/>
      <c r="NO282" s="429"/>
      <c r="NP282" s="429"/>
      <c r="NQ282" s="429"/>
      <c r="NR282" s="429"/>
      <c r="NS282" s="429"/>
      <c r="NT282" s="429"/>
      <c r="NU282" s="429"/>
      <c r="NV282" s="429"/>
      <c r="NW282" s="429"/>
      <c r="NX282" s="429"/>
      <c r="NY282" s="429"/>
      <c r="NZ282" s="429"/>
      <c r="OA282" s="429"/>
      <c r="OB282" s="429"/>
      <c r="OC282" s="429"/>
      <c r="OD282" s="429"/>
      <c r="OE282" s="429"/>
      <c r="OF282" s="429"/>
      <c r="OG282" s="429"/>
      <c r="OH282" s="429"/>
      <c r="OI282" s="429"/>
      <c r="OJ282" s="429"/>
      <c r="OK282" s="429"/>
      <c r="OL282" s="429"/>
      <c r="OM282" s="429"/>
      <c r="ON282" s="429"/>
      <c r="OO282" s="429"/>
      <c r="OP282" s="429"/>
      <c r="OQ282" s="429"/>
      <c r="OR282" s="429"/>
      <c r="OS282" s="429"/>
      <c r="OT282" s="429"/>
      <c r="OU282" s="429"/>
      <c r="OV282" s="429"/>
      <c r="OW282" s="429"/>
      <c r="OX282" s="429"/>
      <c r="OY282" s="429"/>
      <c r="OZ282" s="429"/>
      <c r="PA282" s="429"/>
      <c r="PB282" s="429"/>
      <c r="PC282" s="429"/>
      <c r="PD282" s="429"/>
      <c r="PE282" s="429"/>
      <c r="PF282" s="429"/>
      <c r="PG282" s="429"/>
      <c r="PH282" s="429"/>
      <c r="PI282" s="429"/>
      <c r="PJ282" s="429"/>
      <c r="PK282" s="429"/>
      <c r="PL282" s="429"/>
      <c r="PM282" s="429"/>
      <c r="PN282" s="429"/>
      <c r="PO282" s="429"/>
      <c r="PP282" s="429"/>
      <c r="PQ282" s="429"/>
      <c r="PR282" s="429"/>
      <c r="PS282" s="429"/>
      <c r="PT282" s="429"/>
      <c r="PU282" s="429"/>
      <c r="PV282" s="429"/>
      <c r="PW282" s="429"/>
      <c r="PX282" s="429"/>
      <c r="PY282" s="429"/>
      <c r="PZ282" s="429"/>
      <c r="QA282" s="429"/>
      <c r="QB282" s="429"/>
      <c r="QC282" s="429"/>
      <c r="QD282" s="429"/>
      <c r="QE282" s="429"/>
      <c r="QF282" s="429"/>
      <c r="QG282" s="429"/>
      <c r="QH282" s="429"/>
      <c r="QI282" s="429"/>
      <c r="QJ282" s="429"/>
      <c r="QK282" s="429"/>
      <c r="QL282" s="429"/>
      <c r="QM282" s="429"/>
      <c r="QN282" s="429"/>
      <c r="QO282" s="429"/>
      <c r="QP282" s="429"/>
      <c r="QQ282" s="429"/>
      <c r="QR282" s="429"/>
      <c r="QS282" s="429"/>
      <c r="QT282" s="429"/>
      <c r="QU282" s="429"/>
      <c r="QV282" s="429"/>
      <c r="QW282" s="429"/>
      <c r="QX282" s="429"/>
      <c r="QY282" s="429"/>
      <c r="QZ282" s="429"/>
      <c r="RA282" s="429"/>
      <c r="RB282" s="429"/>
      <c r="RC282" s="429"/>
      <c r="RD282" s="429"/>
      <c r="RE282" s="429"/>
      <c r="RF282" s="429"/>
      <c r="RG282" s="429"/>
      <c r="RH282" s="429"/>
      <c r="RI282" s="429"/>
      <c r="RJ282" s="429"/>
      <c r="RK282" s="429"/>
      <c r="RL282" s="429"/>
      <c r="RM282" s="429"/>
      <c r="RN282" s="429"/>
      <c r="RO282" s="429"/>
      <c r="RP282" s="429"/>
      <c r="RQ282" s="429"/>
      <c r="RR282" s="429"/>
      <c r="RS282" s="429"/>
      <c r="RT282" s="429"/>
      <c r="RU282" s="429"/>
      <c r="RV282" s="429"/>
      <c r="RW282" s="429"/>
      <c r="RX282" s="429"/>
      <c r="RY282" s="429"/>
      <c r="RZ282" s="429"/>
      <c r="SA282" s="429"/>
      <c r="SB282" s="429"/>
      <c r="SC282" s="429"/>
      <c r="SD282" s="429"/>
      <c r="SE282" s="429"/>
      <c r="SF282" s="429"/>
      <c r="SG282" s="429"/>
      <c r="SH282" s="429"/>
      <c r="SI282" s="429"/>
      <c r="SJ282" s="429"/>
      <c r="SK282" s="429"/>
      <c r="SL282" s="429"/>
      <c r="SM282" s="429"/>
      <c r="SN282" s="429"/>
    </row>
    <row r="283" spans="1:508" x14ac:dyDescent="0.3">
      <c r="C283"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09375" defaultRowHeight="12" customHeight="1" x14ac:dyDescent="0.25"/>
  <cols>
    <col min="1" max="1" width="4.109375" style="794" customWidth="1"/>
    <col min="2" max="2" width="1.5546875" style="794" customWidth="1"/>
    <col min="3" max="4" width="0.5546875" style="794" customWidth="1"/>
    <col min="5" max="6" width="1.5546875" style="794" customWidth="1"/>
    <col min="7" max="16384" width="10.109375" style="794"/>
  </cols>
  <sheetData>
    <row r="1" spans="1:24" ht="12" customHeight="1" x14ac:dyDescent="0.25">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5">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3">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5">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 customHeight="1" x14ac:dyDescent="0.25">
      <c r="A5" s="796"/>
      <c r="B5" s="795"/>
      <c r="C5" s="824"/>
      <c r="D5" s="824">
        <v>0</v>
      </c>
      <c r="E5" s="824" t="s">
        <v>1</v>
      </c>
      <c r="F5" s="822"/>
      <c r="G5" s="827" t="s">
        <v>997</v>
      </c>
      <c r="H5" s="822"/>
      <c r="I5" s="822"/>
      <c r="J5" s="822"/>
      <c r="K5" s="822"/>
      <c r="L5" s="822"/>
      <c r="M5" s="822"/>
      <c r="N5" s="822"/>
      <c r="O5" s="822"/>
      <c r="P5" s="822"/>
      <c r="Q5" s="822"/>
      <c r="R5" s="822"/>
      <c r="S5" s="820"/>
      <c r="U5" s="847"/>
      <c r="V5" s="847"/>
      <c r="W5" s="802"/>
      <c r="X5" s="797"/>
    </row>
    <row r="6" spans="1:24" ht="12.9" customHeight="1" x14ac:dyDescent="0.25">
      <c r="A6" s="796"/>
      <c r="B6" s="795"/>
      <c r="C6" s="824"/>
      <c r="D6" s="824" t="b">
        <f>OR(ISNA(VLOOKUP(G5,Index_Table_Names,1,FALSE)),G5="")</f>
        <v>0</v>
      </c>
      <c r="E6" s="807"/>
      <c r="F6" s="822"/>
      <c r="G6" s="822" t="s">
        <v>998</v>
      </c>
      <c r="I6" s="822"/>
      <c r="J6" s="822"/>
      <c r="K6" s="822"/>
      <c r="L6" s="822"/>
      <c r="M6" s="822"/>
      <c r="N6" s="822"/>
      <c r="O6" s="822"/>
      <c r="P6" s="822"/>
      <c r="Q6" s="822"/>
      <c r="R6" s="822"/>
      <c r="S6" s="820"/>
      <c r="T6" s="848"/>
      <c r="U6" s="847"/>
      <c r="V6" s="847"/>
      <c r="W6" s="802"/>
      <c r="X6" s="797"/>
    </row>
    <row r="7" spans="1:24" ht="12.9" customHeight="1" x14ac:dyDescent="0.25">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 customHeight="1" x14ac:dyDescent="0.25">
      <c r="A8" s="796"/>
      <c r="B8" s="795"/>
      <c r="C8" s="807"/>
      <c r="D8" s="824"/>
      <c r="E8" s="807"/>
      <c r="F8" s="822"/>
      <c r="G8" s="849"/>
      <c r="I8" s="822"/>
      <c r="K8" s="822"/>
      <c r="L8" s="822"/>
      <c r="M8" s="822"/>
      <c r="N8" s="822"/>
      <c r="O8" s="822"/>
      <c r="P8" s="822"/>
      <c r="Q8" s="822"/>
      <c r="R8" s="822"/>
      <c r="S8" s="820"/>
      <c r="T8" s="848"/>
      <c r="U8" s="847"/>
      <c r="V8" s="847"/>
      <c r="W8" s="802"/>
      <c r="X8" s="797"/>
    </row>
    <row r="9" spans="1:24" ht="12.9" customHeight="1" x14ac:dyDescent="0.25">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 customHeight="1" x14ac:dyDescent="0.4">
      <c r="A10" s="796"/>
      <c r="B10" s="795"/>
      <c r="C10" s="807"/>
      <c r="D10" s="807"/>
      <c r="E10" s="807"/>
      <c r="F10" s="807"/>
      <c r="G10" s="807"/>
      <c r="H10" s="807"/>
      <c r="I10" s="807"/>
      <c r="J10" s="807"/>
      <c r="K10" s="807"/>
      <c r="L10" s="845" t="s">
        <v>996</v>
      </c>
      <c r="M10" s="845"/>
      <c r="N10" s="845"/>
      <c r="O10" s="845"/>
      <c r="P10" s="845"/>
      <c r="Q10" s="845"/>
      <c r="R10" s="818"/>
      <c r="S10" s="818"/>
      <c r="T10" s="818"/>
      <c r="U10" s="818"/>
      <c r="V10" s="818"/>
      <c r="W10" s="802"/>
      <c r="X10" s="797"/>
    </row>
    <row r="11" spans="1:24" ht="12.9" customHeight="1" x14ac:dyDescent="0.25">
      <c r="A11" s="796"/>
      <c r="B11" s="795"/>
      <c r="C11" s="807"/>
      <c r="D11" s="807"/>
      <c r="E11" s="807"/>
      <c r="F11" s="807"/>
      <c r="G11" s="807"/>
      <c r="H11" s="807"/>
      <c r="I11" s="818" t="s">
        <v>984</v>
      </c>
      <c r="J11" s="843"/>
      <c r="K11" s="844"/>
      <c r="L11" s="844"/>
      <c r="M11" s="843"/>
      <c r="N11" s="843"/>
      <c r="O11" s="843" t="s">
        <v>992</v>
      </c>
      <c r="P11" s="843"/>
      <c r="Q11" s="843"/>
      <c r="R11" s="843"/>
      <c r="S11" s="843"/>
      <c r="T11" s="843"/>
      <c r="U11" s="843"/>
      <c r="V11" s="818"/>
      <c r="W11" s="802"/>
      <c r="X11" s="797"/>
    </row>
    <row r="12" spans="1:24" ht="12.9" customHeight="1" x14ac:dyDescent="0.25">
      <c r="A12" s="796"/>
      <c r="B12" s="795"/>
      <c r="C12" s="807"/>
      <c r="D12" s="807"/>
      <c r="E12" s="807"/>
      <c r="F12" s="807"/>
      <c r="G12" s="807"/>
      <c r="H12" s="807"/>
      <c r="I12" s="818" t="s">
        <v>995</v>
      </c>
      <c r="J12" s="843"/>
      <c r="K12" s="843" t="s">
        <v>231</v>
      </c>
      <c r="L12" s="843" t="s">
        <v>994</v>
      </c>
      <c r="M12" s="843" t="s">
        <v>993</v>
      </c>
      <c r="N12" s="843" t="s">
        <v>992</v>
      </c>
      <c r="O12" s="843" t="str">
        <f>"per "&amp;$I$26&amp;" MJ"</f>
        <v>per 100 MJ</v>
      </c>
      <c r="P12" s="843"/>
      <c r="Q12" s="843" t="s">
        <v>475</v>
      </c>
      <c r="R12" s="843"/>
      <c r="S12" s="843"/>
      <c r="T12" s="843"/>
      <c r="U12" s="843"/>
      <c r="V12" s="818"/>
      <c r="W12" s="802"/>
      <c r="X12" s="797"/>
    </row>
    <row r="13" spans="1:24" ht="5.0999999999999996" customHeight="1" x14ac:dyDescent="0.25">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5">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 customHeight="1" x14ac:dyDescent="0.25">
      <c r="A15" s="796"/>
      <c r="B15" s="795"/>
      <c r="C15" s="807"/>
      <c r="D15" s="807"/>
      <c r="E15" s="807"/>
      <c r="F15" s="812"/>
      <c r="G15" s="833"/>
      <c r="H15" s="833"/>
      <c r="I15" s="857" t="s">
        <v>1003</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 customHeight="1" x14ac:dyDescent="0.25">
      <c r="A16" s="796"/>
      <c r="B16" s="795"/>
      <c r="C16" s="807"/>
      <c r="D16" s="807"/>
      <c r="E16" s="807"/>
      <c r="F16" s="812"/>
      <c r="G16" s="833"/>
      <c r="H16" s="833"/>
      <c r="I16" s="857" t="s">
        <v>1004</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 customHeight="1" x14ac:dyDescent="0.25">
      <c r="A17" s="796"/>
      <c r="B17" s="795"/>
      <c r="C17" s="807"/>
      <c r="D17" s="807"/>
      <c r="E17" s="807"/>
      <c r="F17" s="812"/>
      <c r="G17" s="833"/>
      <c r="H17" s="833"/>
      <c r="I17" s="857" t="s">
        <v>1005</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 customHeight="1" x14ac:dyDescent="0.25">
      <c r="A18" s="796"/>
      <c r="B18" s="795"/>
      <c r="C18" s="807"/>
      <c r="D18" s="807"/>
      <c r="E18" s="807"/>
      <c r="F18" s="812"/>
      <c r="G18" s="833"/>
      <c r="H18" s="833"/>
      <c r="I18" s="857" t="s">
        <v>1006</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 customHeight="1" x14ac:dyDescent="0.25">
      <c r="A19" s="796"/>
      <c r="B19" s="795"/>
      <c r="C19" s="807"/>
      <c r="D19" s="807"/>
      <c r="E19" s="807"/>
      <c r="F19" s="812"/>
      <c r="G19" s="833"/>
      <c r="H19" s="833"/>
      <c r="I19" s="857" t="s">
        <v>1007</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 customHeight="1" x14ac:dyDescent="0.25">
      <c r="A20" s="796"/>
      <c r="B20" s="795"/>
      <c r="C20" s="807"/>
      <c r="D20" s="807"/>
      <c r="E20" s="807"/>
      <c r="F20" s="812"/>
      <c r="G20" s="833"/>
      <c r="H20" s="833"/>
      <c r="I20" s="857" t="s">
        <v>1008</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 customHeight="1" x14ac:dyDescent="0.25">
      <c r="A21" s="796"/>
      <c r="B21" s="795"/>
      <c r="C21" s="807"/>
      <c r="D21" s="807"/>
      <c r="E21" s="807"/>
      <c r="F21" s="812"/>
      <c r="G21" s="833"/>
      <c r="H21" s="833"/>
      <c r="I21" s="857" t="s">
        <v>1009</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 customHeight="1" x14ac:dyDescent="0.25">
      <c r="A22" s="796"/>
      <c r="B22" s="795"/>
      <c r="C22" s="807"/>
      <c r="D22" s="807"/>
      <c r="E22" s="807"/>
      <c r="F22" s="812"/>
      <c r="G22" s="833"/>
      <c r="H22" s="833"/>
      <c r="I22" s="857" t="s">
        <v>1010</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 customHeight="1" x14ac:dyDescent="0.25">
      <c r="A23" s="796"/>
      <c r="B23" s="795"/>
      <c r="C23" s="807"/>
      <c r="D23" s="807"/>
      <c r="E23" s="807"/>
      <c r="F23" s="812"/>
      <c r="G23" s="833"/>
      <c r="H23" s="833"/>
      <c r="I23" s="857" t="s">
        <v>1011</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 customHeight="1" x14ac:dyDescent="0.25">
      <c r="A24" s="796"/>
      <c r="B24" s="795"/>
      <c r="C24" s="807"/>
      <c r="D24" s="807"/>
      <c r="E24" s="807"/>
      <c r="F24" s="812"/>
      <c r="G24" s="833"/>
      <c r="H24" s="833"/>
      <c r="I24" s="857" t="s">
        <v>1012</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 customHeight="1" x14ac:dyDescent="0.25">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 customHeight="1" x14ac:dyDescent="0.25">
      <c r="A26" s="796"/>
      <c r="B26" s="795"/>
      <c r="C26" s="807"/>
      <c r="D26" s="807"/>
      <c r="E26" s="807"/>
      <c r="F26" s="812"/>
      <c r="G26" s="833"/>
      <c r="H26" s="833" t="s">
        <v>991</v>
      </c>
      <c r="I26" s="857">
        <v>100</v>
      </c>
      <c r="J26" s="834" t="s">
        <v>990</v>
      </c>
      <c r="K26" s="837"/>
      <c r="L26" s="837"/>
      <c r="M26" s="836"/>
      <c r="N26" s="835"/>
      <c r="O26" s="835"/>
      <c r="P26" s="834"/>
      <c r="Q26" s="834"/>
      <c r="R26" s="834"/>
      <c r="S26" s="835"/>
      <c r="T26" s="834"/>
      <c r="U26" s="834"/>
      <c r="V26" s="803"/>
      <c r="W26" s="802"/>
      <c r="X26" s="797"/>
    </row>
    <row r="27" spans="1:24" ht="12.9" customHeight="1" x14ac:dyDescent="0.25">
      <c r="A27" s="796"/>
      <c r="B27" s="795"/>
      <c r="C27" s="807"/>
      <c r="D27" s="807"/>
      <c r="E27" s="807"/>
      <c r="F27" s="810"/>
      <c r="G27" s="833"/>
      <c r="H27" s="833" t="s">
        <v>989</v>
      </c>
      <c r="I27" s="833"/>
      <c r="J27" s="832"/>
      <c r="K27" s="832"/>
      <c r="L27" s="832"/>
      <c r="M27" s="832"/>
      <c r="N27" s="832"/>
      <c r="O27" s="832"/>
      <c r="P27" s="832"/>
      <c r="Q27" s="832"/>
      <c r="R27" s="832"/>
      <c r="S27" s="832"/>
      <c r="T27" s="832"/>
      <c r="U27" s="832"/>
      <c r="V27" s="803"/>
      <c r="W27" s="802"/>
      <c r="X27" s="797"/>
    </row>
    <row r="28" spans="1:24" ht="5.0999999999999996" customHeight="1" x14ac:dyDescent="0.25">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5">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5">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5">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5">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3">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5">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5">
      <c r="A35" s="798"/>
      <c r="B35" s="795"/>
      <c r="C35" s="824"/>
      <c r="D35" s="824"/>
      <c r="E35" s="824" t="s">
        <v>1</v>
      </c>
      <c r="F35" s="822"/>
      <c r="G35" s="827" t="s">
        <v>988</v>
      </c>
      <c r="H35" s="822"/>
      <c r="I35" s="822"/>
      <c r="J35" s="822"/>
      <c r="K35" s="822"/>
      <c r="L35" s="822"/>
      <c r="M35" s="822"/>
      <c r="N35" s="822"/>
      <c r="O35" s="822"/>
      <c r="P35" s="822"/>
      <c r="Q35" s="822"/>
      <c r="R35" s="822"/>
      <c r="S35" s="820"/>
      <c r="T35" s="822"/>
      <c r="U35" s="820"/>
      <c r="V35" s="820"/>
      <c r="W35" s="802"/>
      <c r="X35" s="797"/>
    </row>
    <row r="36" spans="1:24" ht="12" customHeight="1" x14ac:dyDescent="0.25">
      <c r="A36" s="798"/>
      <c r="B36" s="795"/>
      <c r="C36" s="824"/>
      <c r="D36" s="824"/>
      <c r="E36" s="807"/>
      <c r="F36" s="822"/>
      <c r="G36" s="822" t="s">
        <v>987</v>
      </c>
      <c r="H36" s="822"/>
      <c r="I36" s="822"/>
      <c r="J36" s="822"/>
      <c r="K36" s="822"/>
      <c r="L36" s="822"/>
      <c r="M36" s="822"/>
      <c r="N36" s="822"/>
      <c r="O36" s="822"/>
      <c r="P36" s="822"/>
      <c r="Q36" s="822"/>
      <c r="R36" s="822"/>
      <c r="S36" s="820"/>
      <c r="T36" s="821"/>
      <c r="U36" s="820"/>
      <c r="V36" s="820"/>
      <c r="W36" s="802"/>
      <c r="X36" s="797"/>
    </row>
    <row r="37" spans="1:24" ht="12" customHeight="1" x14ac:dyDescent="0.25">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5">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5">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5">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5">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5">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5">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5">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5">
      <c r="A45" s="798"/>
      <c r="B45" s="795"/>
      <c r="C45" s="807"/>
      <c r="D45" s="807"/>
      <c r="E45" s="807"/>
      <c r="F45" s="812"/>
      <c r="G45" s="811" t="s">
        <v>986</v>
      </c>
      <c r="H45" s="814"/>
      <c r="I45" s="814"/>
      <c r="J45" s="814"/>
      <c r="K45" s="815">
        <v>0.3</v>
      </c>
      <c r="L45" s="814"/>
      <c r="M45" s="808"/>
      <c r="N45" s="808"/>
      <c r="O45" s="808"/>
      <c r="P45" s="808"/>
      <c r="Q45" s="808"/>
      <c r="R45" s="808"/>
      <c r="S45" s="808"/>
      <c r="T45" s="808"/>
      <c r="U45" s="808"/>
      <c r="V45" s="803"/>
      <c r="W45" s="802"/>
      <c r="X45" s="797"/>
    </row>
    <row r="46" spans="1:24" ht="12" customHeight="1" x14ac:dyDescent="0.25">
      <c r="A46" s="798"/>
      <c r="B46" s="795"/>
      <c r="C46" s="807"/>
      <c r="D46" s="807"/>
      <c r="E46" s="807"/>
      <c r="F46" s="812"/>
      <c r="G46" s="811" t="s">
        <v>985</v>
      </c>
      <c r="H46" s="809" t="s">
        <v>984</v>
      </c>
      <c r="I46" s="809"/>
      <c r="J46" s="808" t="s">
        <v>983</v>
      </c>
      <c r="K46" s="813">
        <v>1.7</v>
      </c>
      <c r="L46" s="808"/>
      <c r="M46" s="808"/>
      <c r="N46" s="808"/>
      <c r="O46" s="808"/>
      <c r="P46" s="808"/>
      <c r="Q46" s="808"/>
      <c r="R46" s="808"/>
      <c r="S46" s="808"/>
      <c r="T46" s="808"/>
      <c r="U46" s="808"/>
      <c r="V46" s="803"/>
      <c r="W46" s="802"/>
      <c r="X46" s="797"/>
    </row>
    <row r="47" spans="1:24" ht="12" customHeight="1" x14ac:dyDescent="0.25">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5">
      <c r="A48" s="798"/>
      <c r="B48" s="795"/>
      <c r="C48" s="807"/>
      <c r="D48" s="807"/>
      <c r="E48" s="807"/>
      <c r="F48" s="812"/>
      <c r="G48" s="811" t="s">
        <v>982</v>
      </c>
      <c r="H48" s="809"/>
      <c r="I48" s="809"/>
      <c r="J48" s="808"/>
      <c r="K48" s="808"/>
      <c r="L48" s="808"/>
      <c r="M48" s="808"/>
      <c r="N48" s="808"/>
      <c r="O48" s="808"/>
      <c r="P48" s="808"/>
      <c r="Q48" s="808"/>
      <c r="R48" s="808"/>
      <c r="S48" s="808"/>
      <c r="T48" s="808"/>
      <c r="U48" s="808"/>
      <c r="V48" s="803"/>
      <c r="W48" s="802"/>
      <c r="X48" s="797"/>
    </row>
    <row r="49" spans="1:24" ht="12" customHeight="1" x14ac:dyDescent="0.25">
      <c r="A49" s="798"/>
      <c r="B49" s="795"/>
      <c r="C49" s="807"/>
      <c r="D49" s="807"/>
      <c r="E49" s="807"/>
      <c r="F49" s="812"/>
      <c r="G49" s="811" t="s">
        <v>981</v>
      </c>
      <c r="H49" s="809"/>
      <c r="I49" s="809"/>
      <c r="J49" s="808"/>
      <c r="K49" s="808"/>
      <c r="L49" s="808"/>
      <c r="M49" s="808"/>
      <c r="N49" s="808"/>
      <c r="O49" s="808"/>
      <c r="P49" s="808"/>
      <c r="Q49" s="808"/>
      <c r="R49" s="808"/>
      <c r="S49" s="808"/>
      <c r="T49" s="808"/>
      <c r="U49" s="808"/>
      <c r="V49" s="803"/>
      <c r="W49" s="802"/>
      <c r="X49" s="797"/>
    </row>
    <row r="50" spans="1:24" ht="12" customHeight="1" x14ac:dyDescent="0.25">
      <c r="A50" s="798"/>
      <c r="B50" s="795"/>
      <c r="C50" s="807"/>
      <c r="D50" s="807"/>
      <c r="E50" s="807"/>
      <c r="F50" s="806"/>
      <c r="G50" s="811" t="s">
        <v>980</v>
      </c>
      <c r="H50" s="809"/>
      <c r="I50" s="809"/>
      <c r="J50" s="808"/>
      <c r="K50" s="808"/>
      <c r="L50" s="808"/>
      <c r="M50" s="808"/>
      <c r="N50" s="808"/>
      <c r="O50" s="808"/>
      <c r="P50" s="808"/>
      <c r="Q50" s="808"/>
      <c r="R50" s="808"/>
      <c r="S50" s="808"/>
      <c r="T50" s="808"/>
      <c r="U50" s="808"/>
      <c r="V50" s="803"/>
      <c r="W50" s="802"/>
      <c r="X50" s="797"/>
    </row>
    <row r="51" spans="1:24" ht="12" customHeight="1" x14ac:dyDescent="0.25">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5">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5">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5">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5">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5">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5">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5">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5">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8671875" defaultRowHeight="14.4" x14ac:dyDescent="0.3"/>
  <cols>
    <col min="1" max="1" width="20" style="68" customWidth="1"/>
    <col min="2" max="2" width="10.5546875" style="68" bestFit="1" customWidth="1"/>
    <col min="3" max="16384" width="8.88671875" style="68"/>
  </cols>
  <sheetData>
    <row r="2" spans="1:2" x14ac:dyDescent="0.3">
      <c r="A2" s="69" t="s">
        <v>92</v>
      </c>
    </row>
    <row r="3" spans="1:2" x14ac:dyDescent="0.3">
      <c r="A3" s="70" t="s">
        <v>93</v>
      </c>
      <c r="B3" s="346">
        <v>1</v>
      </c>
    </row>
    <row r="4" spans="1:2" ht="7.35" customHeight="1" x14ac:dyDescent="0.3"/>
    <row r="5" spans="1:2" x14ac:dyDescent="0.3">
      <c r="A5" s="70" t="s">
        <v>477</v>
      </c>
      <c r="B5" s="346">
        <v>1</v>
      </c>
    </row>
    <row r="6" spans="1:2" ht="7.35" customHeight="1" x14ac:dyDescent="0.3"/>
    <row r="7" spans="1:2" x14ac:dyDescent="0.3">
      <c r="A7" s="71" t="s">
        <v>478</v>
      </c>
      <c r="B7" s="346">
        <v>1</v>
      </c>
    </row>
    <row r="8" spans="1:2" ht="7.35" customHeight="1" x14ac:dyDescent="0.3"/>
    <row r="9" spans="1:2" x14ac:dyDescent="0.3">
      <c r="A9" s="70" t="s">
        <v>95</v>
      </c>
      <c r="B9" s="346">
        <v>1.25</v>
      </c>
    </row>
    <row r="11" spans="1:2" x14ac:dyDescent="0.3">
      <c r="A11" s="69" t="s">
        <v>94</v>
      </c>
    </row>
    <row r="12" spans="1:2" x14ac:dyDescent="0.3">
      <c r="A12" s="70" t="s">
        <v>96</v>
      </c>
      <c r="B12" s="346">
        <v>11</v>
      </c>
    </row>
    <row r="13" spans="1:2" ht="7.35" customHeight="1" x14ac:dyDescent="0.3"/>
    <row r="14" spans="1:2" x14ac:dyDescent="0.3">
      <c r="A14" s="70" t="s">
        <v>97</v>
      </c>
      <c r="B14" s="346">
        <v>10</v>
      </c>
    </row>
    <row r="16" spans="1:2" x14ac:dyDescent="0.3">
      <c r="A16" s="69" t="s">
        <v>98</v>
      </c>
    </row>
    <row r="17" spans="1:2" x14ac:dyDescent="0.3">
      <c r="A17" s="70" t="s">
        <v>99</v>
      </c>
      <c r="B17" s="346">
        <v>0.85</v>
      </c>
    </row>
    <row r="19" spans="1:2" x14ac:dyDescent="0.3">
      <c r="A19" s="70" t="s">
        <v>100</v>
      </c>
      <c r="B19" s="70"/>
    </row>
    <row r="20" spans="1:2" x14ac:dyDescent="0.3">
      <c r="A20" s="70" t="s">
        <v>455</v>
      </c>
      <c r="B20" s="346">
        <v>1.3</v>
      </c>
    </row>
    <row r="21" spans="1:2" x14ac:dyDescent="0.3">
      <c r="A21" s="70" t="s">
        <v>66</v>
      </c>
      <c r="B21" s="346">
        <v>1.1000000000000001</v>
      </c>
    </row>
    <row r="22" spans="1:2" x14ac:dyDescent="0.3">
      <c r="A22" s="70" t="s">
        <v>67</v>
      </c>
      <c r="B22" s="346">
        <v>1.1000000000000001</v>
      </c>
    </row>
    <row r="23" spans="1:2" x14ac:dyDescent="0.3">
      <c r="A23" s="70" t="s">
        <v>68</v>
      </c>
      <c r="B23" s="346">
        <v>1.2</v>
      </c>
    </row>
    <row r="24" spans="1:2" x14ac:dyDescent="0.3">
      <c r="A24" s="71" t="s">
        <v>69</v>
      </c>
      <c r="B24" s="346">
        <v>1</v>
      </c>
    </row>
    <row r="25" spans="1:2" x14ac:dyDescent="0.3">
      <c r="A25" s="71" t="s">
        <v>1034</v>
      </c>
      <c r="B25" s="346">
        <v>1</v>
      </c>
    </row>
    <row r="26" spans="1:2" x14ac:dyDescent="0.3">
      <c r="A26" s="71" t="s">
        <v>1035</v>
      </c>
      <c r="B26" s="346">
        <v>1</v>
      </c>
    </row>
    <row r="27" spans="1:2" x14ac:dyDescent="0.3">
      <c r="A27" s="71" t="s">
        <v>1036</v>
      </c>
      <c r="B27" s="346">
        <v>1</v>
      </c>
    </row>
    <row r="29" spans="1:2" x14ac:dyDescent="0.3">
      <c r="A29" s="70" t="s">
        <v>101</v>
      </c>
      <c r="B29" s="70"/>
    </row>
    <row r="30" spans="1:2" x14ac:dyDescent="0.3">
      <c r="A30" s="71" t="s">
        <v>455</v>
      </c>
      <c r="B30" s="346">
        <v>1.2</v>
      </c>
    </row>
    <row r="31" spans="1:2" x14ac:dyDescent="0.3">
      <c r="A31" s="71" t="s">
        <v>66</v>
      </c>
      <c r="B31" s="346">
        <v>1.1000000000000001</v>
      </c>
    </row>
    <row r="32" spans="1:2" x14ac:dyDescent="0.3">
      <c r="A32" s="71" t="s">
        <v>67</v>
      </c>
      <c r="B32" s="346">
        <v>1.1000000000000001</v>
      </c>
    </row>
    <row r="33" spans="1:2" x14ac:dyDescent="0.3">
      <c r="A33" s="71" t="s">
        <v>68</v>
      </c>
      <c r="B33" s="346">
        <v>1.2</v>
      </c>
    </row>
    <row r="34" spans="1:2" x14ac:dyDescent="0.3">
      <c r="A34" s="71" t="s">
        <v>69</v>
      </c>
      <c r="B34" s="346">
        <v>1</v>
      </c>
    </row>
    <row r="35" spans="1:2" x14ac:dyDescent="0.3">
      <c r="A35" s="71" t="s">
        <v>1034</v>
      </c>
      <c r="B35" s="346">
        <v>1</v>
      </c>
    </row>
    <row r="36" spans="1:2" x14ac:dyDescent="0.3">
      <c r="A36" s="71" t="s">
        <v>1035</v>
      </c>
      <c r="B36" s="346">
        <v>1</v>
      </c>
    </row>
    <row r="37" spans="1:2" x14ac:dyDescent="0.3">
      <c r="A37" s="71" t="s">
        <v>1036</v>
      </c>
      <c r="B37" s="346">
        <v>1</v>
      </c>
    </row>
    <row r="39" spans="1:2" x14ac:dyDescent="0.3">
      <c r="A39" s="70" t="s">
        <v>109</v>
      </c>
      <c r="B39" s="70"/>
    </row>
    <row r="40" spans="1:2" x14ac:dyDescent="0.3">
      <c r="A40" s="71" t="s">
        <v>455</v>
      </c>
      <c r="B40" s="346">
        <v>1</v>
      </c>
    </row>
    <row r="41" spans="1:2" x14ac:dyDescent="0.3">
      <c r="A41" s="71" t="s">
        <v>66</v>
      </c>
      <c r="B41" s="346">
        <v>1</v>
      </c>
    </row>
    <row r="42" spans="1:2" x14ac:dyDescent="0.3">
      <c r="A42" s="71" t="s">
        <v>67</v>
      </c>
      <c r="B42" s="346">
        <v>1</v>
      </c>
    </row>
    <row r="43" spans="1:2" x14ac:dyDescent="0.3">
      <c r="A43" s="71" t="s">
        <v>68</v>
      </c>
      <c r="B43" s="346">
        <v>1</v>
      </c>
    </row>
    <row r="44" spans="1:2" x14ac:dyDescent="0.3">
      <c r="A44" s="71" t="s">
        <v>69</v>
      </c>
      <c r="B44" s="346">
        <v>1</v>
      </c>
    </row>
    <row r="45" spans="1:2" x14ac:dyDescent="0.3">
      <c r="A45" s="71" t="s">
        <v>1034</v>
      </c>
      <c r="B45" s="346">
        <v>1</v>
      </c>
    </row>
    <row r="46" spans="1:2" x14ac:dyDescent="0.3">
      <c r="A46" s="71" t="s">
        <v>1035</v>
      </c>
      <c r="B46" s="346">
        <v>1</v>
      </c>
    </row>
    <row r="47" spans="1:2" x14ac:dyDescent="0.3">
      <c r="A47" s="71" t="s">
        <v>1036</v>
      </c>
      <c r="B47" s="346">
        <v>1</v>
      </c>
    </row>
    <row r="50" spans="1:2" x14ac:dyDescent="0.3">
      <c r="A50" s="69" t="s">
        <v>103</v>
      </c>
    </row>
    <row r="51" spans="1:2" x14ac:dyDescent="0.3">
      <c r="A51" s="70" t="s">
        <v>102</v>
      </c>
      <c r="B51" s="346">
        <v>7</v>
      </c>
    </row>
    <row r="53" spans="1:2" x14ac:dyDescent="0.3">
      <c r="A53" s="69" t="s">
        <v>104</v>
      </c>
    </row>
    <row r="54" spans="1:2" x14ac:dyDescent="0.3">
      <c r="A54" s="70" t="s">
        <v>105</v>
      </c>
      <c r="B54" s="408">
        <v>43570</v>
      </c>
    </row>
    <row r="55" spans="1:2" ht="7.35" customHeight="1" x14ac:dyDescent="0.3"/>
    <row r="56" spans="1:2" x14ac:dyDescent="0.3">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8671875" defaultRowHeight="14.4" outlineLevelRow="1" x14ac:dyDescent="0.3"/>
  <cols>
    <col min="1" max="1" width="5.44140625" style="68" customWidth="1"/>
    <col min="2" max="2" width="4.109375" style="68" customWidth="1"/>
    <col min="3" max="3" width="4.44140625" style="68" customWidth="1"/>
    <col min="4" max="4" width="1.5546875" style="68" customWidth="1"/>
    <col min="5" max="5" width="2.5546875" style="68" customWidth="1"/>
    <col min="6" max="6" width="2.44140625" style="68" customWidth="1"/>
    <col min="7" max="7" width="8.88671875" style="68"/>
    <col min="8" max="8" width="11.5546875" style="68" customWidth="1"/>
    <col min="9" max="9" width="21" style="68" customWidth="1"/>
    <col min="10" max="10" width="14" style="68" customWidth="1"/>
    <col min="11" max="11" width="24.33203125" style="68" customWidth="1"/>
    <col min="12" max="16384" width="8.88671875" style="68"/>
  </cols>
  <sheetData>
    <row r="1" spans="1:26" s="7" customFormat="1" ht="12" customHeight="1" outlineLevel="1" x14ac:dyDescent="0.3">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5">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3">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3">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3">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3">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3">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3">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3">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3">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3">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3">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3">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3">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3">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3">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3">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3">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 customHeight="1" outlineLevel="1" x14ac:dyDescent="0.3">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3">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3">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3">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5">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3">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3">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3">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3">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3">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3">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3">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3">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3">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3">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3">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3">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3">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3">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3">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3">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3">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3">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3">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3">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3">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3">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3">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3">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3">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 customHeight="1" outlineLevel="1" x14ac:dyDescent="0.3">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3">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3">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5">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3">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3">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3">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3">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3">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3">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3">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3">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3">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3">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3">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 customHeight="1" outlineLevel="1" x14ac:dyDescent="0.3">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 customHeight="1" outlineLevel="1" x14ac:dyDescent="0.3">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 customHeight="1" outlineLevel="1" x14ac:dyDescent="0.3">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 customHeight="1" outlineLevel="1" x14ac:dyDescent="0.3">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 customHeight="1" outlineLevel="1" x14ac:dyDescent="0.3">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 customHeight="1" outlineLevel="1" x14ac:dyDescent="0.3">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3">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3">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3">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3">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3">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3">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3">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3">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3">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3">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3">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3">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3">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3">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3">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3">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3">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3">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3">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3">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3">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3">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3">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3">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3">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3">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3">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3">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3">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3">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3">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3">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3">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3">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3">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3">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3">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3">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3">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3">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3">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3">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3">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3">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3">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3">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3">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3">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3">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3">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3">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3">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3">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3">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3">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3">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3">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3">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3">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3">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3">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3">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3">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3">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3">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3">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3">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3">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3">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3">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3">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3">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3">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3">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3">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3">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3">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3">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3">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3">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3">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3">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3">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3">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3">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3">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3">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3">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3">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3">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3">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3">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3">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3">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3">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3">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3">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3">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3">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3">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3">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3">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3">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3">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3">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3">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3">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3">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3">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3">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3">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3">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3">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3">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3">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3">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3">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3">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3">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3">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3">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3">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3">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3">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3">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3">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 customHeight="1" outlineLevel="1" x14ac:dyDescent="0.3">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3">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8671875" defaultRowHeight="14.4" x14ac:dyDescent="0.3"/>
  <cols>
    <col min="1" max="1" width="31.33203125" style="68" bestFit="1" customWidth="1"/>
    <col min="2" max="16384" width="8.88671875" style="68"/>
  </cols>
  <sheetData>
    <row r="2" spans="1:2" x14ac:dyDescent="0.3">
      <c r="A2" s="70" t="s">
        <v>107</v>
      </c>
      <c r="B2" s="346">
        <v>1500000</v>
      </c>
    </row>
    <row r="4" spans="1:2" x14ac:dyDescent="0.3">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4.4" outlineLevelRow="1" x14ac:dyDescent="0.3"/>
  <cols>
    <col min="1" max="1" width="2.88671875" customWidth="1"/>
    <col min="2" max="2" width="4.109375" customWidth="1"/>
    <col min="3" max="3" width="6.44140625" customWidth="1"/>
    <col min="4" max="4" width="3.109375" customWidth="1"/>
    <col min="5" max="5" width="3.88671875" customWidth="1"/>
    <col min="6" max="6" width="2.88671875" customWidth="1"/>
  </cols>
  <sheetData>
    <row r="1" spans="1:26" s="75" customFormat="1" ht="12" customHeight="1" outlineLevel="1" x14ac:dyDescent="0.3">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5">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3">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3">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3">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3">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3">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3">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3">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3">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3">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3">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3">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3">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3">
      <c r="A16" s="246"/>
      <c r="B16" s="247"/>
      <c r="C16" s="257"/>
      <c r="D16" s="257"/>
      <c r="E16" s="257"/>
      <c r="F16" s="265"/>
      <c r="G16" s="762" t="s">
        <v>957</v>
      </c>
      <c r="H16" s="53"/>
      <c r="I16" s="762" t="s">
        <v>473</v>
      </c>
      <c r="K16" s="762" t="s">
        <v>475</v>
      </c>
      <c r="L16" s="53"/>
      <c r="M16" s="762" t="s">
        <v>963</v>
      </c>
      <c r="N16" s="53"/>
      <c r="O16" s="762" t="s">
        <v>964</v>
      </c>
      <c r="P16" s="270"/>
      <c r="Q16" s="270"/>
      <c r="R16" s="270"/>
      <c r="S16" s="270"/>
      <c r="T16" s="270"/>
      <c r="U16" s="270"/>
      <c r="V16" s="268"/>
      <c r="W16" s="256"/>
      <c r="X16" s="248"/>
      <c r="Y16" s="248"/>
      <c r="Z16" s="248"/>
    </row>
    <row r="17" spans="1:26" s="75" customFormat="1" ht="12" customHeight="1" outlineLevel="1" x14ac:dyDescent="0.3">
      <c r="A17" s="246"/>
      <c r="B17" s="247"/>
      <c r="C17" s="257"/>
      <c r="D17" s="257"/>
      <c r="E17" s="257"/>
      <c r="F17" s="265"/>
      <c r="G17" s="53" t="s">
        <v>474</v>
      </c>
      <c r="H17" s="53"/>
      <c r="I17" s="53" t="s">
        <v>474</v>
      </c>
      <c r="J17" s="226"/>
      <c r="K17" s="53" t="s">
        <v>476</v>
      </c>
      <c r="L17" s="53"/>
      <c r="M17" s="53" t="s">
        <v>962</v>
      </c>
      <c r="N17" s="53"/>
      <c r="O17" s="53" t="s">
        <v>965</v>
      </c>
      <c r="P17" s="270"/>
      <c r="Q17" s="270"/>
      <c r="R17" s="270"/>
      <c r="S17" s="270"/>
      <c r="T17" s="270"/>
      <c r="U17" s="270"/>
      <c r="V17" s="268"/>
      <c r="W17" s="256"/>
      <c r="X17" s="248"/>
      <c r="Y17" s="248"/>
      <c r="Z17" s="248"/>
    </row>
    <row r="18" spans="1:26" s="75" customFormat="1" ht="12" customHeight="1" outlineLevel="1" x14ac:dyDescent="0.3">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3">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3">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3">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3">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3">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3">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3">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3">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3">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3">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 customHeight="1" outlineLevel="1" x14ac:dyDescent="0.3">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3">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3">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2021-05-31T06:24:45Z</dcterms:modified>
</cp:coreProperties>
</file>