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B42C1B7-CF1D-4939-9E1C-1E65C4722600}" xr6:coauthVersionLast="46" xr6:coauthVersionMax="46" xr10:uidLastSave="{00000000-0000-0000-0000-000000000000}"/>
  <bookViews>
    <workbookView xWindow="29610" yWindow="-90" windowWidth="28110" windowHeight="16440" activeTab="6"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Sheep!$I$426</definedName>
    <definedName name="i_sam_LTW_offs">Sheep!$J$426</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8" i="9" l="1"/>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K146" i="9" s="1"/>
  <c r="C139" i="9"/>
  <c r="C136" i="9"/>
  <c r="C129" i="9"/>
  <c r="C126" i="9"/>
  <c r="C119" i="9"/>
  <c r="C116" i="9"/>
  <c r="C109" i="9"/>
  <c r="C106" i="9"/>
  <c r="C145" i="9"/>
  <c r="C144" i="9"/>
  <c r="C99" i="9"/>
  <c r="C96" i="9"/>
  <c r="C84" i="9"/>
  <c r="C83" i="9"/>
  <c r="C78" i="9"/>
  <c r="C77" i="9"/>
  <c r="C68" i="9"/>
  <c r="C67"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3" i="13"/>
  <c r="C431" i="13"/>
  <c r="C430" i="13"/>
  <c r="C429" i="13"/>
  <c r="C428" i="13"/>
  <c r="C427" i="13"/>
  <c r="C426" i="13"/>
  <c r="C425" i="13"/>
  <c r="C424" i="13"/>
  <c r="C423" i="13"/>
  <c r="C420" i="13"/>
  <c r="C419" i="13"/>
  <c r="C418" i="13"/>
  <c r="C417" i="13"/>
  <c r="C416" i="13"/>
  <c r="C415" i="13"/>
  <c r="C414" i="13"/>
  <c r="C411" i="13"/>
  <c r="C410" i="13"/>
  <c r="C409" i="13"/>
  <c r="C408" i="13"/>
  <c r="C432"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2" i="13"/>
  <c r="C422" i="13"/>
  <c r="C421"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6"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<sst xmlns="http://schemas.openxmlformats.org/spreadsheetml/2006/main" count="4291" uniqueCount="2516">
  <si>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</si>
  <si>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</si>
  <si>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</si>
  <si>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</si>
  <si>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</si>
  <si>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</si>
  <si>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</si>
  <si>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</si>
  <si>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</si>
  <si>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</si>
  <si>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</si>
  <si>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</si>
  <si>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</si>
  <si>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</si>
  <si>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</si>
  <si>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</si>
  <si>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</si>
  <si>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</si>
  <si>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</si>
  <si>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</si>
  <si>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</si>
  <si>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</si>
  <si>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</si>
  <si>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</si>
  <si>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</si>
  <si>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</si>
  <si>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</si>
  <si>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</si>
  <si>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</si>
  <si>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</si>
  <si>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</si>
  <si>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</si>
  <si>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</si>
  <si>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</si>
  <si>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</si>
  <si>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</si>
  <si>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</si>
  <si>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</si>
  <si>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</si>
  <si>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</si>
  <si>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</si>
  <si>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</si>
  <si>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</si>
  <si>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</si>
  <si>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</si>
  <si>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</si>
  <si>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</si>
  <si>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</si>
  <si>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</si>
  <si>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</si>
  <si>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</si>
  <si>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</si>
  <si>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</si>
  <si>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</si>
  <si>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</si>
  <si>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</si>
  <si>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</si>
  <si>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</si>
  <si>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</si>
  <si>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</si>
  <si>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</si>
  <si>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</si>
  <si>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</si>
  <si>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</si>
  <si>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</si>
  <si>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</si>
  <si>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</si>
  <si>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</si>
  <si>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</si>
  <si>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</si>
  <si>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</si>
  <si>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</si>
  <si>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</si>
  <si>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</si>
  <si>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</si>
  <si>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</si>
  <si>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</si>
  <si>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</si>
  <si>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</si>
  <si>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</si>
  <si>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</si>
  <si>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</si>
  <si>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</si>
  <si>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</si>
  <si>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</si>
  <si>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</si>
  <si>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</si>
  <si>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</si>
  <si>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</si>
  <si>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</si>
  <si>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</si>
  <si>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</si>
  <si>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</si>
  <si>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</si>
  <si>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</si>
  <si>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</si>
  <si>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</si>
  <si>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</si>
  <si>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</si>
  <si>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</si>
  <si>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</si>
  <si>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</si>
  <si>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</si>
  <si>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</si>
  <si>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</si>
  <si>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</si>
  <si>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</si>
  <si>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</si>
  <si>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</si>
  <si>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</si>
  <si>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</si>
  <si>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</si>
  <si>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</si>
  <si>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</si>
  <si>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</si>
  <si>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</si>
  <si>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</si>
  <si>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</si>
  <si>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</si>
  <si>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</si>
  <si>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</si>
  <si>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</si>
  <si>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</si>
  <si>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</si>
  <si>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</si>
  <si>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</si>
  <si>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</si>
  <si>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</si>
  <si>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</si>
  <si>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</si>
  <si>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</si>
  <si>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</si>
  <si>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</si>
  <si>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</si>
  <si>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</si>
  <si>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</si>
  <si>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</si>
  <si>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</si>
  <si>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</si>
  <si>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</si>
  <si>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</si>
  <si>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</si>
  <si>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</si>
  <si>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</si>
  <si>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</si>
  <si>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</si>
  <si>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</si>
  <si>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</si>
  <si>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</si>
  <si>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</si>
  <si>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</si>
  <si>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</si>
  <si>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</si>
  <si>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</si>
  <si>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</si>
  <si>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</si>
  <si>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</si>
  <si>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</si>
  <si>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</si>
  <si>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</si>
  <si>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</si>
  <si>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</si>
  <si>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</si>
  <si>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</si>
  <si>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</si>
  <si>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</si>
  <si>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</si>
  <si>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</si>
  <si>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</si>
  <si>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</si>
  <si>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</si>
  <si>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</si>
  <si>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</si>
  <si>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</si>
  <si>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</si>
  <si>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</si>
  <si>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</si>
  <si>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</si>
  <si>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</si>
  <si>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</si>
  <si>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</si>
  <si>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</si>
  <si>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</si>
  <si>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</si>
  <si>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</si>
  <si>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</si>
  <si>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</si>
  <si>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</si>
  <si>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</si>
  <si>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</si>
  <si>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</si>
  <si>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</si>
  <si>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</si>
  <si>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</si>
  <si>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</si>
  <si>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</si>
  <si>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</si>
  <si>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</si>
  <si>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</si>
  <si>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</si>
  <si>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</si>
  <si>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</si>
  <si>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</si>
  <si>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</si>
  <si>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</si>
  <si>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</si>
  <si>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</si>
  <si>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</si>
  <si>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</si>
  <si>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</si>
  <si>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</si>
  <si>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</si>
  <si>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</si>
  <si>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</si>
  <si>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</si>
  <si>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</si>
  <si>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</si>
  <si>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</si>
  <si>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</si>
  <si>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</si>
  <si>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</si>
  <si>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</si>
  <si>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</si>
  <si>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</si>
  <si>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</si>
  <si>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</si>
  <si>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</si>
  <si>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</si>
  <si>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</si>
  <si>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</si>
  <si>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</si>
  <si>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</si>
  <si>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</si>
  <si>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</si>
  <si>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</si>
  <si>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</si>
  <si>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</si>
  <si>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</si>
  <si>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</si>
  <si>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</si>
  <si>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</si>
  <si>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</si>
  <si>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</si>
  <si>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</si>
  <si>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</si>
  <si>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</si>
  <si>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</si>
  <si>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</si>
  <si>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</si>
  <si>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</si>
  <si>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</si>
  <si>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</si>
  <si>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</si>
  <si>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</si>
  <si>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</si>
  <si>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</si>
  <si>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</si>
  <si>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</si>
  <si>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</si>
  <si>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</si>
  <si>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</si>
  <si>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</si>
  <si>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</si>
  <si>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</si>
  <si>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</si>
  <si>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</si>
  <si>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</si>
  <si>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</si>
  <si>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</si>
  <si>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</si>
  <si>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</si>
  <si>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</si>
  <si>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</si>
  <si>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</si>
  <si>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</si>
  <si>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</si>
  <si>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</si>
  <si>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</si>
  <si>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</si>
  <si>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</si>
  <si>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</si>
  <si>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</si>
  <si>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</si>
  <si>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</si>
  <si>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</si>
  <si>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</si>
  <si>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</si>
  <si>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</si>
  <si>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</si>
  <si>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</si>
  <si>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</si>
  <si>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</si>
  <si>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</si>
  <si>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</si>
  <si>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</si>
  <si>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</si>
  <si>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</si>
  <si>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</si>
  <si>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</si>
  <si>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</si>
  <si>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</si>
  <si>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</si>
  <si>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</si>
  <si>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</si>
  <si>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</si>
  <si>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</si>
  <si>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</si>
  <si>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</si>
  <si>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</si>
  <si>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</si>
  <si>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</si>
  <si>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</si>
  <si>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</si>
  <si>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</si>
  <si>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</si>
  <si>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</si>
  <si>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</si>
  <si>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</si>
  <si>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</si>
  <si>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</si>
  <si>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</si>
  <si>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</si>
  <si>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</si>
  <si>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</si>
  <si>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</si>
  <si>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</si>
  <si>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</si>
  <si>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</si>
  <si>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</si>
  <si>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</si>
  <si>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</si>
  <si>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</si>
  <si>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</si>
  <si>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</si>
  <si>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</si>
  <si>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</si>
  <si>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</si>
  <si>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</si>
  <si>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</si>
  <si>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</si>
  <si>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</si>
  <si>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</si>
  <si>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</si>
  <si>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</si>
  <si>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</si>
  <si>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</si>
  <si>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</si>
  <si>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</si>
  <si>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</si>
  <si>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</si>
  <si>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</si>
  <si>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</si>
  <si>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</si>
  <si>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</si>
  <si>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</si>
  <si>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</si>
  <si>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</si>
  <si>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</si>
  <si>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</si>
  <si>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</si>
  <si>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</si>
  <si>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</si>
  <si>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</si>
  <si>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</si>
  <si>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</si>
  <si>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</si>
  <si>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</si>
  <si>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</si>
  <si>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</si>
  <si>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</si>
  <si>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</si>
  <si>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</si>
  <si>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</si>
  <si>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</si>
  <si>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</si>
  <si>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</si>
  <si>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</si>
  <si>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</si>
  <si>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</si>
  <si>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</si>
  <si>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</si>
  <si>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</si>
  <si>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</si>
  <si>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</si>
  <si>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</si>
  <si>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</si>
  <si>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</si>
  <si>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</si>
  <si>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</si>
  <si>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</si>
  <si>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</si>
  <si>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</si>
  <si>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</si>
  <si>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</si>
  <si>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</si>
  <si>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</si>
  <si>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</si>
  <si>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</si>
  <si>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</si>
  <si>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</si>
  <si>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</si>
  <si>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</si>
  <si>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</si>
  <si>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</si>
  <si>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</si>
  <si>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</si>
  <si>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</si>
  <si>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</si>
  <si>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</si>
  <si>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</si>
  <si>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</si>
  <si>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</si>
  <si>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</si>
  <si>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</si>
  <si>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</si>
  <si>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</si>
  <si>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</si>
  <si>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</si>
  <si>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</si>
  <si>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</si>
  <si>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</si>
  <si>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</si>
  <si>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</si>
  <si>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</si>
  <si>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</si>
  <si>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</si>
  <si>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</si>
  <si>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</si>
  <si>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</si>
  <si>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</si>
  <si>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</si>
  <si>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</si>
  <si>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</si>
  <si>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</si>
  <si>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</si>
  <si>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</si>
  <si>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</si>
  <si>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</si>
  <si>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</si>
  <si>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</si>
  <si>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</si>
  <si>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</si>
  <si>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</si>
  <si>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</si>
  <si>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</si>
  <si>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</si>
  <si>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</si>
  <si>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</si>
  <si>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</si>
  <si>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</si>
  <si>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</si>
  <si>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</si>
  <si>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</si>
  <si>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</si>
  <si>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</si>
  <si>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</si>
  <si>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</si>
  <si>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</si>
  <si>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</si>
  <si>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</si>
  <si>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</si>
  <si>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</si>
  <si>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</si>
  <si>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</si>
  <si>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</si>
  <si>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</si>
  <si>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</si>
  <si>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</si>
  <si>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</si>
  <si>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</si>
  <si>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</si>
  <si>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</si>
  <si>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</si>
  <si>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</si>
  <si>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</si>
  <si>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</si>
  <si>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</si>
  <si>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</si>
  <si>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</si>
  <si>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</si>
  <si>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</si>
  <si>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</si>
  <si>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</si>
  <si>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</si>
  <si>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</si>
  <si>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</si>
  <si>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</si>
  <si>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</si>
  <si>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</si>
  <si>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</si>
  <si>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</si>
  <si>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</si>
  <si>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</si>
  <si>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</si>
  <si>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</si>
  <si>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</si>
  <si>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</si>
  <si>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</si>
  <si>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</si>
  <si>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</si>
  <si>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</si>
  <si>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</si>
  <si>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</si>
  <si>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</si>
  <si>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</si>
  <si>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</si>
  <si>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</si>
  <si>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</si>
  <si>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</si>
  <si>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</si>
  <si>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</si>
  <si>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</si>
  <si>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</si>
  <si>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</si>
  <si>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</si>
  <si>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</si>
  <si>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</si>
  <si>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</si>
  <si>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</si>
  <si>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</si>
  <si>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</si>
  <si>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</si>
  <si>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</si>
  <si>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</si>
  <si>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</si>
  <si>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</si>
  <si>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</si>
  <si>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</si>
  <si>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</si>
  <si>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</si>
  <si>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</si>
  <si>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</si>
  <si>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</si>
  <si>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</si>
  <si>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</si>
  <si>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</si>
  <si>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</si>
  <si>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</si>
  <si>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</si>
  <si>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</si>
  <si>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</si>
  <si>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</si>
  <si>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</si>
  <si>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</si>
  <si>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</si>
  <si>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</si>
  <si>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</si>
  <si>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</si>
  <si>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</si>
  <si>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</si>
  <si>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</si>
  <si>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</si>
  <si>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</si>
  <si>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</si>
  <si>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</si>
  <si>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</si>
  <si>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</si>
  <si>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</si>
  <si>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</si>
  <si>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</si>
  <si>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</si>
  <si>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</si>
  <si>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</si>
  <si>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</si>
  <si>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</si>
  <si>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</si>
  <si>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</si>
  <si>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</si>
  <si>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</si>
  <si>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</si>
  <si>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</si>
  <si>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</si>
  <si>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</si>
  <si>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</si>
  <si>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</si>
  <si>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</si>
  <si>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</si>
  <si>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</si>
  <si>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</si>
  <si>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</si>
  <si>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</si>
  <si>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</si>
  <si>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</si>
  <si>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</si>
  <si>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</si>
  <si>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</si>
  <si>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</si>
  <si>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</si>
  <si>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</si>
  <si>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</si>
  <si>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</si>
  <si>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</si>
  <si>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</si>
  <si>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</si>
  <si>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</si>
  <si>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</si>
  <si>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</si>
  <si>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</si>
  <si>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</si>
  <si>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</si>
  <si>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</si>
  <si>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</si>
  <si>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</si>
  <si>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</si>
  <si>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</si>
  <si>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</si>
  <si>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</si>
  <si>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</si>
  <si>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</si>
  <si>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</si>
  <si>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</si>
  <si>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</si>
  <si>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</si>
  <si>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</si>
  <si>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</si>
  <si>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</si>
  <si>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</si>
  <si>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</si>
  <si>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</si>
  <si>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</si>
  <si>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</si>
  <si>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</si>
  <si>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</si>
  <si>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</si>
  <si>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</si>
  <si>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</si>
  <si>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</si>
  <si>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</si>
  <si>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</si>
  <si>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</si>
  <si>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</si>
  <si>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</si>
  <si>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</si>
  <si>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</si>
  <si>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</si>
  <si>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</si>
  <si>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</si>
  <si>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</si>
  <si>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</si>
  <si>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</si>
  <si>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</si>
  <si>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</si>
  <si>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</si>
  <si>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</si>
  <si>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</si>
  <si>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</si>
  <si>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</si>
  <si>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</si>
  <si>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</si>
  <si>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</si>
  <si>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</si>
  <si>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</si>
  <si>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</si>
  <si>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</si>
  <si>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</si>
  <si>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</si>
  <si>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</si>
  <si>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</si>
  <si>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</si>
  <si>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</si>
  <si>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</si>
  <si>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</si>
  <si>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</si>
  <si>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</si>
  <si>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</si>
  <si>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</si>
  <si>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</si>
  <si>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</si>
  <si>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</si>
  <si>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</si>
  <si>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</si>
  <si>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</si>
  <si>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</si>
  <si>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</si>
  <si>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</si>
  <si>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</si>
  <si>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</si>
  <si>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</si>
  <si>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</si>
  <si>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</si>
  <si>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</si>
  <si>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</si>
  <si>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</si>
  <si>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</si>
  <si>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</si>
  <si>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</si>
  <si>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</si>
  <si>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</si>
  <si>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</si>
  <si>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</si>
  <si>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</si>
  <si>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</si>
  <si>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</si>
  <si>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</si>
  <si>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</si>
  <si>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</si>
  <si>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</si>
  <si>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</si>
  <si>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</si>
  <si>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</si>
  <si>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</si>
  <si>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</si>
  <si>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</si>
  <si>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</si>
  <si>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</si>
  <si>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</si>
  <si>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</si>
  <si>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</si>
  <si>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</si>
  <si>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</si>
  <si>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</si>
  <si>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</si>
  <si>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</si>
  <si>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</si>
  <si>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</si>
  <si>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</si>
  <si>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</si>
  <si>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</si>
  <si>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</si>
  <si>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</si>
  <si>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</si>
  <si>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</si>
  <si>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</si>
  <si>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</si>
  <si>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</si>
  <si>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</si>
  <si>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</si>
  <si>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</si>
  <si>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</si>
  <si>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</si>
  <si>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</si>
  <si>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</si>
  <si>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</si>
  <si>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</si>
  <si>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</si>
  <si>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</si>
  <si>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</si>
  <si>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</si>
  <si>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</si>
  <si>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</si>
  <si>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</si>
  <si>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</si>
  <si>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</si>
  <si>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</si>
  <si>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</si>
  <si>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</si>
  <si>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</si>
  <si>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</si>
  <si>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</si>
  <si>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</si>
  <si>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</si>
  <si>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</si>
  <si>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</si>
  <si>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</si>
  <si>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</si>
  <si>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</si>
  <si>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</si>
  <si>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</si>
  <si>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</si>
  <si>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</si>
  <si>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</si>
  <si>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</si>
  <si>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</si>
  <si>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</si>
  <si>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</si>
  <si>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</si>
  <si>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</si>
  <si>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</si>
  <si>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</si>
  <si>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</si>
  <si>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</si>
  <si>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</si>
  <si>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</si>
  <si>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</si>
  <si>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</si>
  <si>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</si>
  <si>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</si>
  <si>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</si>
  <si>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</si>
  <si>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</si>
  <si>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</si>
  <si>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</si>
  <si>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</si>
  <si>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</si>
  <si>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</si>
  <si>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</si>
  <si>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</si>
  <si>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</si>
  <si>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</si>
  <si>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</si>
  <si>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</si>
  <si>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</si>
  <si>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</si>
  <si>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</si>
  <si>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</si>
  <si>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</si>
  <si>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</si>
  <si>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</si>
  <si>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</si>
  <si>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</si>
  <si>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</si>
  <si>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</si>
  <si>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</si>
  <si>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</si>
  <si>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</si>
  <si>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</si>
  <si>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</si>
  <si>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</si>
  <si>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</si>
  <si>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</si>
  <si>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</si>
  <si>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</si>
  <si>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</si>
  <si>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</si>
  <si>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</si>
  <si>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</si>
  <si>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</si>
  <si>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</si>
  <si>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</si>
  <si>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</si>
  <si>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</si>
  <si>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</si>
  <si>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</si>
  <si>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</si>
  <si>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</si>
  <si>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</si>
  <si>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</si>
  <si>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</si>
  <si>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</si>
  <si>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</si>
  <si>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</si>
  <si>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</si>
  <si>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</si>
  <si>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</si>
  <si>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</si>
  <si>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</si>
  <si>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</si>
  <si>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</si>
  <si>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</si>
  <si>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</si>
  <si>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</si>
  <si>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</si>
  <si>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</si>
  <si>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</si>
  <si>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</si>
  <si>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</si>
  <si>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</si>
  <si>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</si>
  <si>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</si>
  <si>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</si>
  <si>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</si>
  <si>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</si>
  <si>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</si>
  <si>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</si>
  <si>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</si>
  <si>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</si>
  <si>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</si>
  <si>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</si>
  <si>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</si>
  <si>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</si>
  <si>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</si>
  <si>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</si>
  <si>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</si>
  <si>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</si>
  <si>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</si>
  <si>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</si>
  <si>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</si>
  <si>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</si>
  <si>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</si>
  <si>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</si>
  <si>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</si>
  <si>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</si>
  <si>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</si>
  <si>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</si>
  <si>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</si>
  <si>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</si>
  <si>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</si>
  <si>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</si>
  <si>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</si>
  <si>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</si>
  <si>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</si>
  <si>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</si>
  <si>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</si>
  <si>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</si>
  <si>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</si>
  <si>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</si>
  <si>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</si>
  <si>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</si>
  <si>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</si>
  <si>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</si>
  <si>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</si>
  <si>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</si>
  <si>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</si>
  <si>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</si>
  <si>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</si>
  <si>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</si>
  <si>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</si>
  <si>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</si>
  <si>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</si>
  <si>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</si>
  <si>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</si>
  <si>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</si>
  <si>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</si>
  <si>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</si>
  <si>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</si>
  <si>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</si>
  <si>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</si>
  <si>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</si>
  <si>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</si>
  <si>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</si>
  <si>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</si>
  <si>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</si>
  <si>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</si>
  <si>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</si>
  <si>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</si>
  <si>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</si>
  <si>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</si>
  <si>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</si>
  <si>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</si>
  <si>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</si>
  <si>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</si>
  <si>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</si>
  <si>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</si>
  <si>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</si>
  <si>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</si>
  <si>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</si>
  <si>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</si>
  <si>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</si>
  <si>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</si>
  <si>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</si>
  <si>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</si>
  <si>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</si>
  <si>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</si>
  <si>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</si>
  <si>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</si>
  <si>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</si>
  <si>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</si>
  <si>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</si>
  <si>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</si>
  <si>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</si>
  <si>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</si>
  <si>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</si>
  <si>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</si>
  <si>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</si>
  <si>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</si>
  <si>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</si>
  <si>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</si>
  <si>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</si>
  <si>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</si>
  <si>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</si>
  <si>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</si>
  <si>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</si>
  <si>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</si>
  <si>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</si>
  <si>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</si>
  <si>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</si>
  <si>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</si>
  <si>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</si>
  <si>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</si>
  <si>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</si>
  <si>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</si>
  <si>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</si>
  <si>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</si>
  <si>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</si>
  <si>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</si>
  <si>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</si>
  <si>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</si>
  <si>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</si>
  <si>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</si>
  <si>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</si>
  <si>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</si>
  <si>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</si>
  <si>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</si>
  <si>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</si>
  <si>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</si>
  <si>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</si>
  <si>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</si>
  <si>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</si>
  <si>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</si>
  <si>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</si>
  <si>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</si>
  <si>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</si>
  <si>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</si>
  <si>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</si>
  <si>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</si>
  <si>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</si>
  <si>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</si>
  <si>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</si>
  <si>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</si>
  <si>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</si>
  <si>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</si>
  <si>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</si>
  <si>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</si>
  <si>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</si>
  <si>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</si>
  <si>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</si>
  <si>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</si>
  <si>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</si>
  <si>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</si>
  <si>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</si>
  <si>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</si>
  <si>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</si>
  <si>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</si>
  <si>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</si>
  <si>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</si>
  <si>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</si>
  <si>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</si>
  <si>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</si>
  <si>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</si>
  <si>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</si>
  <si>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</si>
  <si>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</si>
  <si>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</si>
  <si>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</si>
  <si>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</si>
  <si>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</si>
  <si>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</si>
  <si>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</si>
  <si>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</si>
  <si>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</si>
  <si>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</si>
  <si>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</si>
  <si>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</si>
  <si>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</si>
  <si>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</si>
  <si>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</si>
  <si>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</si>
  <si>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</si>
  <si>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</si>
  <si>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</si>
  <si>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</si>
  <si>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</si>
  <si>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</si>
  <si>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</si>
  <si>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</si>
  <si>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</si>
  <si>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</si>
  <si>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</si>
  <si>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</si>
  <si>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</si>
  <si>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</si>
  <si>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</si>
  <si>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</si>
  <si>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</si>
  <si>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</si>
  <si>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</si>
  <si>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</si>
  <si>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</si>
  <si>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</si>
  <si>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</si>
  <si>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</si>
  <si>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</si>
  <si>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</si>
  <si>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</si>
  <si>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</si>
  <si>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</si>
  <si>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</si>
  <si>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</si>
  <si>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</si>
  <si>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</si>
  <si>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</si>
  <si>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</si>
  <si>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</si>
  <si>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</si>
  <si>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</si>
  <si>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</si>
  <si>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</si>
  <si>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</si>
  <si>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</si>
  <si>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</si>
  <si>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</si>
  <si>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</si>
  <si>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</si>
  <si>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</si>
  <si>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</si>
  <si>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</si>
  <si>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</si>
  <si>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</si>
  <si>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</si>
  <si>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</si>
  <si>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</si>
  <si>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</si>
  <si>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</si>
  <si>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</si>
  <si>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</si>
  <si>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</si>
  <si>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</si>
  <si>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</si>
  <si>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</si>
  <si>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</si>
  <si>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</si>
  <si>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</si>
  <si>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</si>
  <si>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</si>
  <si>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</si>
  <si>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</si>
  <si>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</si>
  <si>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</si>
  <si>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</si>
  <si>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</si>
  <si>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</si>
  <si>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</si>
  <si>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</si>
  <si>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</si>
  <si>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</si>
  <si>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</si>
  <si>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</si>
  <si>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</si>
  <si>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</si>
  <si>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</si>
  <si>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</si>
  <si>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</si>
  <si>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</si>
  <si>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</si>
  <si>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</si>
  <si>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</si>
  <si>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</si>
  <si>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</si>
  <si>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</si>
  <si>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</si>
  <si>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</si>
  <si>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</si>
  <si>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</si>
  <si>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</si>
  <si>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</si>
  <si>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</si>
  <si>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</si>
  <si>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</si>
  <si>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</si>
  <si>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</si>
  <si>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</si>
  <si>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</si>
  <si>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</si>
  <si>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</si>
  <si>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</si>
  <si>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</si>
  <si>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</si>
  <si>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</si>
  <si>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</si>
  <si>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</si>
  <si>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</si>
  <si>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</si>
  <si>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</si>
  <si>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</si>
  <si>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</si>
  <si>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</si>
  <si>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</si>
  <si>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</si>
  <si>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</si>
  <si>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</si>
  <si>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</si>
  <si>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</si>
  <si>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</si>
  <si>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</si>
  <si>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</si>
  <si>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</si>
  <si>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</si>
  <si>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</si>
  <si>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</si>
  <si>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</si>
  <si>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</si>
  <si>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</si>
  <si>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</si>
  <si>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</si>
  <si>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</si>
  <si>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</si>
  <si>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</si>
  <si>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</si>
  <si>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</si>
  <si>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</si>
  <si>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</si>
  <si>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</si>
  <si>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</si>
  <si>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</si>
  <si>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</si>
  <si>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</si>
  <si>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</si>
  <si>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</si>
  <si>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</si>
  <si>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</si>
  <si>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</si>
  <si>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</si>
  <si>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</si>
  <si>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</si>
  <si>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</si>
  <si>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</si>
  <si>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</si>
  <si>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</si>
  <si>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</si>
  <si>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</si>
  <si>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</si>
  <si>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</si>
  <si>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</si>
  <si>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</si>
  <si>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</si>
  <si>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</si>
  <si>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</si>
  <si>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</si>
  <si>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</si>
  <si>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</si>
  <si>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</si>
  <si>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</si>
  <si>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</si>
  <si>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</si>
  <si>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</si>
  <si>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</si>
  <si>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</si>
  <si>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</si>
  <si>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</si>
  <si>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</si>
  <si>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</si>
  <si>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</si>
  <si>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</si>
  <si>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</si>
  <si>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</si>
  <si>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</si>
  <si>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</si>
  <si>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</si>
  <si>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</si>
  <si>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</si>
  <si>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</si>
  <si>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</si>
  <si>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</si>
  <si>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</si>
  <si>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</si>
  <si>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</si>
  <si>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</si>
  <si>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</si>
  <si>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</si>
  <si>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</si>
  <si>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</si>
  <si>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</si>
  <si>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</si>
  <si>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</si>
  <si>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</si>
  <si>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</si>
  <si>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</si>
  <si>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</si>
  <si>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</si>
  <si>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</si>
  <si>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</si>
  <si>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</si>
  <si>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</si>
  <si>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</si>
  <si>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</si>
  <si>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</si>
  <si>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</si>
  <si>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</si>
  <si>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</si>
  <si>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</si>
  <si>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</si>
  <si>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</si>
  <si>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</si>
  <si>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</si>
  <si>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</si>
  <si>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</si>
  <si>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</si>
  <si>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</si>
  <si>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</si>
  <si>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</si>
  <si>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</si>
  <si>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</si>
  <si>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</si>
  <si>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</si>
  <si>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</si>
  <si>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</si>
  <si>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</si>
  <si>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</si>
  <si>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</si>
  <si>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</si>
  <si>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</si>
  <si>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</si>
  <si>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</si>
  <si>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</si>
  <si>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</si>
  <si>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</si>
  <si>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</si>
  <si>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</si>
  <si>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</si>
  <si>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</si>
  <si>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</si>
  <si>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</si>
  <si>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</si>
  <si>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</si>
  <si>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</si>
  <si>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</si>
  <si>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</si>
  <si>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</si>
  <si>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</si>
  <si>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</si>
  <si>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</si>
  <si>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</si>
  <si>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</si>
  <si>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</si>
  <si>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</si>
  <si>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</si>
  <si>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</si>
  <si>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</si>
  <si>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</si>
  <si>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</si>
  <si>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</si>
  <si>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</si>
  <si>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</si>
  <si>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</si>
  <si>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</si>
  <si>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</si>
  <si>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</si>
  <si>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</si>
  <si>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</si>
  <si>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</si>
  <si>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</si>
  <si>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</si>
  <si>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</si>
  <si>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</si>
  <si>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</si>
  <si>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</si>
  <si>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</si>
  <si>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</si>
  <si>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</si>
  <si>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</si>
  <si>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</si>
  <si>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</si>
  <si>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</si>
  <si>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</si>
  <si>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</si>
  <si>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</si>
  <si>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</si>
  <si>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</si>
  <si>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</si>
  <si>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</si>
  <si>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</si>
  <si>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</si>
  <si>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</si>
  <si>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</si>
  <si>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</si>
  <si>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</si>
  <si>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</si>
  <si>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</si>
  <si>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</si>
  <si>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</si>
  <si>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</si>
  <si>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</si>
  <si>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</si>
  <si>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</si>
  <si>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</si>
  <si>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</si>
  <si>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</si>
  <si>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</si>
  <si>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</si>
  <si>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</si>
  <si>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</si>
  <si>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</si>
  <si>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</si>
  <si>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</si>
  <si>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</si>
  <si>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</si>
  <si>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</si>
  <si>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</si>
  <si>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</si>
  <si>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</si>
  <si>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</si>
  <si>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</si>
  <si>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</si>
  <si>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</si>
  <si>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</si>
  <si>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</si>
  <si>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</si>
  <si>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</si>
  <si>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</si>
  <si>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</si>
  <si>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</si>
  <si>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</si>
  <si>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</si>
  <si>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</si>
  <si>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</si>
  <si>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</si>
  <si>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</si>
  <si>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</si>
  <si>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</si>
  <si>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</si>
  <si>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</si>
  <si>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</si>
  <si>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</si>
  <si>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</si>
  <si>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</si>
  <si>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</si>
  <si>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</si>
  <si>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</si>
  <si>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</si>
  <si>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</si>
  <si>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</si>
  <si>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</si>
  <si>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</si>
  <si>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</si>
  <si>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</si>
  <si>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</si>
  <si>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</si>
  <si>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</si>
  <si>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</si>
  <si>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</si>
  <si>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</si>
  <si>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</si>
  <si>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</si>
  <si>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</si>
  <si>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</si>
  <si>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</si>
  <si>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</si>
  <si>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</si>
  <si>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</si>
  <si>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</si>
  <si>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</si>
  <si>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</si>
  <si>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</si>
  <si>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</si>
  <si>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</si>
  <si>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</si>
  <si>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</si>
  <si>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</si>
  <si>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</si>
  <si>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</si>
  <si>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</si>
  <si>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</si>
  <si>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</si>
  <si>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</si>
  <si>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</si>
  <si>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</si>
  <si>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</si>
  <si>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</si>
  <si>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</si>
  <si>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</si>
  <si>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</si>
  <si>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</si>
  <si>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</si>
  <si>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</si>
  <si>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</si>
  <si>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</si>
  <si>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</si>
  <si>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</si>
  <si>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</si>
  <si>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</si>
  <si>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</si>
  <si>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</si>
  <si>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</si>
  <si>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</si>
  <si>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</si>
  <si>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</si>
  <si>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</si>
  <si>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</si>
  <si>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</si>
  <si>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</si>
  <si>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</si>
  <si>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</si>
  <si>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</si>
  <si>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</si>
  <si>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</si>
  <si>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</si>
  <si>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</si>
  <si>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</si>
  <si>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</si>
  <si>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</si>
  <si>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</si>
  <si>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</si>
  <si>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</si>
  <si>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</si>
  <si>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</si>
  <si>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</si>
  <si>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</si>
  <si>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</si>
  <si>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</si>
  <si>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</si>
  <si>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</si>
  <si>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</si>
  <si>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</si>
  <si>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</si>
  <si>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</si>
  <si>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</si>
  <si>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</si>
  <si>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</si>
  <si>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</si>
  <si>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</si>
  <si>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</si>
  <si>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</si>
  <si>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</si>
  <si>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</si>
  <si>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</si>
  <si>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</si>
  <si>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</si>
  <si>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</si>
  <si>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</si>
  <si>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</si>
  <si>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</si>
  <si>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</si>
  <si>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</si>
  <si>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</si>
  <si>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</si>
  <si>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</si>
  <si>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</si>
  <si>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</si>
  <si>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</si>
  <si>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</si>
  <si>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</si>
  <si>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</si>
  <si>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</si>
  <si>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</si>
  <si>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</si>
  <si>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</si>
  <si>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</si>
  <si>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</si>
  <si>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</si>
  <si>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</si>
  <si>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</si>
  <si>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</si>
  <si>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</si>
  <si>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</si>
  <si>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</si>
  <si>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</si>
  <si>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</si>
  <si>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</si>
  <si>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</si>
  <si>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</si>
  <si>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</si>
  <si>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</si>
  <si>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</si>
  <si>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</si>
  <si>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</si>
  <si>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</si>
  <si>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</si>
  <si>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</si>
  <si>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</si>
  <si>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</si>
  <si>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</si>
  <si>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</si>
  <si>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</si>
  <si>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</si>
  <si>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</si>
  <si>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</si>
  <si>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</si>
  <si>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</si>
  <si>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</si>
  <si>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</si>
  <si>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</si>
  <si>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</si>
  <si>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</si>
  <si>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</si>
  <si>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</si>
  <si>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</si>
  <si>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</si>
  <si>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</si>
  <si>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</si>
  <si>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</si>
  <si>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</si>
  <si>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</si>
  <si>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</si>
  <si>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</si>
  <si>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</si>
  <si>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</si>
  <si>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</si>
  <si>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</si>
  <si>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</si>
  <si>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</si>
  <si>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</si>
  <si>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</si>
  <si>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</si>
  <si>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</si>
  <si>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</si>
  <si>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</si>
  <si>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</si>
  <si>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</si>
  <si>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</si>
  <si>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</si>
  <si>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</si>
  <si>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</si>
  <si>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</si>
  <si>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</si>
  <si>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</si>
  <si>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</si>
  <si>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</si>
  <si>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</si>
  <si>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</si>
  <si>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</si>
  <si>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</si>
  <si>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</si>
  <si>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</si>
  <si>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</si>
  <si>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</si>
  <si>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</si>
  <si>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</si>
  <si>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</si>
  <si>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</si>
  <si>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</si>
  <si>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</si>
  <si>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</si>
  <si>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</si>
  <si>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</si>
  <si>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</si>
  <si>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</si>
  <si>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</si>
  <si>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</si>
  <si>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</si>
  <si>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</si>
  <si>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</si>
  <si>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</si>
  <si>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</si>
  <si>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</si>
  <si>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</si>
  <si>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</si>
  <si>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</si>
  <si>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</si>
  <si>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</si>
  <si>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</si>
  <si>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</si>
  <si>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</si>
  <si>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</si>
  <si>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</si>
  <si>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</si>
  <si>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</si>
  <si>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</si>
  <si>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</si>
  <si>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</si>
  <si>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</si>
  <si>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</si>
  <si>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</si>
  <si>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</si>
  <si>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</si>
  <si>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</si>
  <si>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</si>
  <si>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</si>
  <si>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</si>
  <si>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</si>
  <si>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</si>
  <si>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</si>
  <si>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</si>
  <si>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</si>
  <si>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</si>
  <si>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</si>
  <si>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</si>
  <si>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</si>
  <si>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</si>
  <si>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</si>
  <si>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</si>
  <si>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</si>
  <si>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</si>
  <si>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</si>
  <si>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</si>
  <si>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</si>
  <si>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</si>
  <si>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</si>
  <si>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</si>
  <si>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</si>
  <si>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</si>
  <si>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</si>
  <si>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</si>
  <si>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</si>
  <si>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</si>
  <si>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</si>
  <si>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</si>
  <si>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</si>
  <si>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</si>
  <si>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</si>
  <si>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</si>
  <si>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</si>
  <si>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</si>
  <si>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</si>
  <si>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</si>
  <si>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</si>
  <si>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</si>
  <si>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</si>
  <si>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</si>
  <si>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</si>
  <si>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</si>
  <si>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</si>
  <si>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</si>
  <si>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</si>
  <si>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</si>
  <si>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</si>
  <si>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</si>
  <si>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</si>
  <si>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</si>
  <si>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</si>
  <si>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</si>
  <si>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</si>
  <si>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</si>
  <si>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</si>
  <si>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</si>
  <si>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</si>
  <si>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</si>
  <si>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</si>
  <si>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</si>
  <si>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</si>
  <si>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</si>
  <si>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</si>
  <si>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</si>
  <si>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</si>
  <si>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</si>
  <si>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</si>
  <si>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</si>
  <si>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</si>
  <si>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</si>
  <si>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</si>
  <si>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</si>
  <si>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</si>
  <si>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</si>
  <si>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</si>
  <si>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</si>
  <si>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</si>
  <si>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</si>
  <si>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</si>
  <si>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</si>
  <si>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</si>
  <si>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</si>
  <si>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</si>
  <si>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</si>
  <si>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</si>
  <si>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</si>
  <si>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</si>
  <si>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</si>
  <si>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</si>
  <si>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</si>
  <si>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</si>
  <si>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</si>
  <si>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</si>
  <si>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</si>
  <si>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</si>
  <si>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</si>
  <si>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</si>
  <si>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</si>
  <si>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</si>
  <si>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</si>
  <si>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</si>
  <si>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</si>
  <si>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</si>
  <si>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</si>
  <si>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</si>
  <si>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</si>
  <si>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</si>
  <si>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</si>
  <si>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</si>
  <si>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</si>
  <si>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</si>
  <si>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</si>
  <si>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</si>
  <si>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</si>
  <si>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</si>
  <si>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</si>
  <si>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</si>
  <si>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</si>
  <si>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</si>
  <si>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</si>
  <si>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</si>
  <si>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</si>
  <si>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</si>
  <si>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</si>
  <si>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</si>
  <si>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</si>
  <si>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</si>
  <si>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</si>
  <si>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</si>
  <si>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</si>
  <si>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</si>
  <si>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</si>
  <si>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</si>
  <si>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</si>
  <si>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</si>
  <si>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</si>
  <si>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</si>
  <si>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</si>
  <si>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</si>
  <si>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</si>
  <si>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</si>
  <si>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</si>
  <si>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</si>
  <si>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</si>
  <si>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</si>
  <si>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</si>
  <si>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</si>
  <si>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</si>
  <si>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</si>
  <si>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</si>
  <si>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</si>
  <si>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</si>
  <si>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</si>
  <si>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</si>
  <si>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</si>
  <si>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</si>
  <si>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</si>
  <si>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</si>
  <si>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</si>
  <si>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</si>
  <si>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</si>
  <si>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</si>
  <si>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</si>
  <si>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</si>
  <si>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</si>
  <si>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</si>
  <si>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</si>
  <si>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</si>
  <si>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</si>
  <si>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</si>
  <si>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</si>
  <si>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</si>
  <si>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</si>
  <si>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</si>
  <si>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</si>
  <si>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</si>
  <si>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</si>
  <si>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</si>
  <si>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</si>
  <si>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</si>
  <si>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</si>
  <si>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</si>
  <si>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</si>
  <si>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</si>
  <si>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</si>
  <si>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</si>
  <si>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</si>
  <si>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</si>
  <si>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</si>
  <si>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</si>
  <si>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</si>
  <si>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</si>
  <si>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</si>
  <si>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</si>
  <si>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</si>
  <si>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</si>
  <si>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</si>
  <si>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</si>
  <si>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</si>
  <si>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</si>
  <si>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</si>
  <si>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</si>
  <si>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</si>
  <si>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</si>
  <si>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</si>
  <si>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</si>
  <si>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</si>
  <si>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</si>
  <si>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</si>
  <si>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</si>
  <si>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</si>
  <si>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</si>
  <si>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</si>
  <si>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</si>
  <si>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</si>
  <si>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</si>
  <si>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</si>
  <si>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</si>
  <si>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</si>
  <si>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</si>
  <si>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</si>
  <si>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</si>
  <si>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</si>
  <si>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</si>
  <si>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</si>
  <si>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</si>
  <si>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</si>
  <si>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</si>
  <si>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</si>
  <si>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</si>
  <si>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</si>
  <si>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</si>
  <si>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</si>
  <si>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</si>
  <si>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</si>
  <si>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</si>
  <si>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</si>
  <si>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</si>
  <si>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</si>
  <si>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</si>
  <si>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</si>
  <si>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</si>
  <si>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</si>
  <si>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</si>
  <si>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</si>
  <si>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</si>
  <si>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</si>
  <si>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</si>
  <si>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</si>
  <si>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</si>
  <si>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</si>
  <si>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</si>
  <si>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</si>
  <si>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</si>
  <si>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</si>
  <si>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</si>
  <si>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</si>
  <si>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</si>
  <si>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</si>
  <si>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</si>
  <si>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</si>
  <si>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</si>
  <si>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</si>
  <si>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</si>
  <si>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</si>
  <si>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</si>
  <si>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</si>
  <si>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</si>
  <si>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</si>
  <si>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</si>
  <si>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</si>
  <si>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</si>
  <si>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</si>
  <si>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</si>
  <si>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</si>
  <si>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</si>
  <si>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</si>
  <si>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</si>
  <si>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</si>
  <si>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</si>
  <si>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</si>
  <si>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</si>
  <si>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</si>
  <si>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</si>
  <si>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</si>
  <si>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</si>
  <si>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</si>
  <si>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</si>
  <si>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</si>
  <si>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</si>
  <si>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</si>
  <si>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</si>
  <si>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</si>
  <si>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</si>
  <si>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</si>
  <si>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</si>
  <si>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</si>
  <si>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</si>
  <si>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</si>
  <si>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</si>
  <si>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</si>
  <si>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</si>
  <si>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</si>
  <si>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</si>
  <si>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</si>
  <si>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</si>
  <si>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</si>
  <si>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</si>
  <si>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</si>
  <si>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</si>
  <si>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</si>
  <si>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</si>
  <si>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</si>
  <si>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</si>
  <si>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</si>
  <si>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</si>
  <si>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</si>
  <si>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</si>
  <si>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</si>
  <si>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</si>
  <si>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</si>
  <si>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</si>
  <si>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</si>
  <si>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</si>
  <si>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</si>
  <si>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</si>
  <si>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</si>
  <si>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</si>
  <si>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</si>
  <si>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</si>
  <si>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</si>
  <si>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</si>
  <si>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</si>
  <si>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</si>
  <si>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</si>
  <si>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</si>
  <si>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</si>
  <si>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</si>
  <si>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</si>
  <si>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</si>
  <si>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</si>
  <si>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</si>
  <si>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</si>
  <si>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</si>
  <si>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</si>
  <si>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</si>
  <si>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</si>
  <si>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</si>
  <si>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</si>
  <si>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</si>
  <si>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</si>
  <si>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</si>
  <si>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</si>
  <si>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</si>
  <si>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</si>
  <si>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</si>
  <si>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</si>
  <si>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</si>
  <si>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</si>
  <si>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</si>
  <si>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</si>
  <si>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</si>
  <si>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</si>
  <si>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</si>
  <si>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</si>
  <si>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</si>
  <si>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</si>
  <si>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</si>
  <si>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</si>
  <si>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</si>
  <si>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</si>
  <si>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</si>
  <si>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</si>
  <si>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</si>
  <si>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</si>
  <si>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</si>
  <si>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</si>
  <si>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</si>
  <si>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</si>
  <si>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</si>
  <si>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</si>
  <si>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</si>
  <si>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</si>
  <si>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</si>
  <si>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</si>
  <si>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</si>
  <si>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</si>
  <si>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</si>
  <si>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</si>
  <si>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</si>
  <si>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</si>
  <si>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</si>
  <si>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</si>
  <si>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</si>
  <si>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</si>
  <si>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</si>
  <si>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</si>
  <si>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</si>
  <si>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</si>
  <si>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</si>
  <si>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</si>
  <si>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</si>
  <si>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</si>
  <si>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</si>
  <si>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</si>
  <si>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</si>
  <si>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</si>
  <si>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</si>
  <si>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</si>
  <si>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</si>
  <si>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</si>
  <si>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</si>
  <si>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</si>
  <si>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</si>
  <si>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</si>
  <si>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</si>
  <si>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</si>
  <si>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</si>
  <si>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</si>
  <si>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</si>
  <si>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</si>
  <si>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</si>
  <si>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</si>
  <si>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</si>
  <si>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</si>
  <si>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</si>
  <si>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</si>
  <si>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</si>
  <si>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</si>
  <si>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</si>
  <si>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</si>
  <si>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</si>
  <si>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</si>
  <si>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</si>
  <si>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</si>
  <si>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</si>
  <si>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</si>
  <si>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</si>
  <si>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</si>
  <si>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</si>
  <si>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</si>
  <si>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</si>
  <si>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</si>
  <si>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</si>
  <si>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</si>
  <si>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</si>
  <si>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</si>
  <si>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</si>
  <si>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</si>
  <si>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</si>
  <si>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</si>
  <si>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</si>
  <si>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</si>
  <si>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</si>
  <si>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</si>
  <si>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</si>
  <si>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</si>
  <si>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</si>
  <si>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</si>
  <si>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</si>
  <si>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</si>
  <si>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</si>
  <si>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</si>
  <si>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</si>
  <si>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</si>
  <si>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</si>
  <si>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</si>
  <si>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</si>
  <si>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</si>
  <si>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</si>
  <si>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</si>
  <si>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</si>
  <si>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</si>
  <si>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</si>
  <si>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</si>
  <si>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</si>
  <si>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</si>
  <si>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</si>
  <si>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</si>
  <si>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</si>
  <si>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</si>
  <si>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</si>
  <si>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</si>
  <si>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</si>
  <si>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</si>
  <si>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</si>
  <si>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</si>
  <si>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</si>
  <si>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</si>
  <si>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</si>
  <si>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</si>
  <si>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</si>
  <si>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</si>
  <si>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</si>
  <si>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</si>
  <si>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</si>
  <si>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</si>
  <si>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</si>
  <si>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</si>
  <si>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</si>
  <si>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</si>
  <si>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</si>
  <si>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</si>
  <si>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</si>
  <si>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</si>
  <si>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</si>
  <si>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</si>
  <si>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</si>
  <si>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</si>
  <si>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</si>
  <si>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</si>
  <si>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</si>
  <si>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</si>
  <si>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</si>
  <si>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</si>
  <si>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</si>
  <si>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</si>
  <si>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</si>
  <si>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</si>
  <si>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</si>
  <si>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</si>
  <si>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</si>
  <si>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</si>
  <si>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</si>
  <si>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</si>
  <si>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</si>
  <si>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</si>
  <si>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</si>
  <si>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</si>
  <si>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</si>
  <si>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</si>
  <si>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</si>
  <si>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</si>
  <si>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</si>
  <si>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</si>
  <si>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</si>
  <si>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</si>
  <si>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</si>
  <si>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</si>
  <si>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</si>
  <si>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</si>
  <si>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</si>
  <si>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</si>
  <si>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</si>
  <si>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</si>
  <si>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</si>
  <si>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</si>
  <si>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</si>
  <si>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</si>
  <si>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</si>
  <si>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</si>
  <si>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</si>
  <si>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</si>
  <si>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</si>
  <si>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</si>
  <si>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</si>
  <si>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</si>
  <si>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</si>
  <si>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</si>
  <si>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</si>
  <si>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</si>
  <si>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</si>
  <si>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</si>
  <si>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</si>
  <si>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</si>
  <si>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</si>
  <si>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</si>
  <si>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</si>
  <si>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</si>
  <si>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</si>
  <si>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</si>
  <si>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</si>
  <si>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</si>
  <si>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</si>
  <si>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</si>
  <si>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</si>
  <si>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</si>
  <si>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</si>
  <si>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</si>
  <si>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</si>
  <si>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</si>
  <si>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</si>
  <si>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</si>
  <si>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</si>
  <si>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</si>
  <si>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</si>
  <si>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</si>
  <si>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</si>
  <si>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</si>
  <si>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</si>
  <si>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</si>
  <si>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</si>
  <si>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</si>
  <si>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</si>
  <si>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</si>
  <si>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</si>
  <si>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</si>
  <si>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</si>
  <si>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</si>
  <si>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</si>
  <si>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</si>
  <si>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</si>
  <si>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</si>
  <si>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</si>
  <si>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</si>
  <si>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</si>
  <si>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</si>
  <si>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</si>
  <si>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</si>
  <si>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</si>
  <si>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</si>
  <si>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</si>
  <si>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</si>
  <si>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</si>
  <si>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</si>
  <si>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</si>
  <si>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</si>
  <si>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</si>
  <si>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</si>
  <si>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</si>
  <si>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</si>
  <si>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</si>
  <si>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</si>
  <si>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</si>
  <si>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</si>
  <si>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</si>
  <si>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</si>
  <si>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</si>
  <si>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</si>
  <si>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</si>
  <si>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</si>
  <si>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</si>
  <si>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</si>
  <si>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</si>
  <si>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</si>
  <si>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</si>
  <si>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</si>
  <si>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</si>
  <si>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</si>
  <si>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</si>
  <si>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</si>
  <si>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</si>
  <si>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</si>
  <si>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</si>
  <si>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</si>
  <si>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</si>
  <si>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</si>
  <si>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</si>
  <si>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</si>
  <si>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</si>
  <si>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</si>
  <si>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</si>
  <si>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</si>
  <si>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</si>
  <si>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</si>
  <si>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</si>
  <si>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</si>
  <si>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</si>
  <si>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</si>
  <si>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</si>
  <si>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</si>
  <si>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</si>
  <si>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</si>
  <si>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</si>
  <si>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</si>
  <si>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</si>
  <si>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</si>
  <si>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</si>
  <si>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</si>
  <si>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</si>
  <si>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</si>
  <si>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</si>
  <si>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</si>
  <si>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</si>
  <si>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</si>
  <si>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</si>
  <si>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</si>
  <si>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</si>
  <si>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</si>
  <si>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</si>
  <si>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</si>
  <si>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</si>
  <si>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</si>
  <si>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</si>
  <si>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</si>
  <si>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</si>
  <si>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</si>
  <si>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</si>
  <si>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</si>
  <si>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</si>
  <si>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</si>
  <si>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</si>
  <si>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</si>
  <si>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</si>
  <si>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</si>
  <si>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</si>
  <si>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</si>
  <si>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</si>
  <si>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</si>
  <si>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</si>
  <si>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</si>
  <si>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</si>
  <si>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</si>
  <si>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</si>
  <si>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</si>
  <si>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</si>
  <si>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</si>
  <si>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</si>
  <si>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</si>
  <si>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</si>
  <si>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</si>
  <si>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</si>
  <si>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</si>
  <si>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</si>
  <si>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</si>
  <si>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</si>
  <si>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</si>
  <si>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</si>
  <si>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</si>
  <si>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</si>
  <si>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</si>
  <si>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</si>
  <si>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</si>
  <si>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</si>
  <si>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</si>
  <si>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</si>
  <si>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</si>
  <si>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</si>
  <si>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</si>
  <si>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</si>
  <si>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</si>
  <si>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</si>
  <si>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</si>
  <si>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</si>
  <si>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</si>
  <si>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</si>
  <si>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</si>
  <si>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</si>
  <si>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</si>
  <si>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</si>
  <si>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</si>
  <si>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</si>
  <si>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</si>
  <si>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</si>
  <si>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</si>
  <si>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</si>
  <si>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</si>
  <si>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</si>
  <si>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</si>
  <si>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</si>
  <si>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</si>
  <si>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</si>
  <si>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</si>
  <si>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</si>
  <si>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</si>
  <si>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</si>
  <si>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</si>
  <si>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</si>
  <si>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</si>
  <si>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</si>
  <si>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</si>
  <si>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</si>
  <si>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</si>
  <si>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</si>
  <si>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</si>
  <si>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</si>
  <si>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</si>
  <si>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</si>
  <si>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</si>
  <si>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</si>
  <si>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</si>
  <si>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</si>
  <si>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</si>
  <si>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</si>
  <si>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</si>
  <si>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</si>
  <si>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</si>
  <si>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</si>
  <si>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</si>
  <si>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</si>
  <si>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</si>
  <si>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</si>
  <si>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</si>
  <si>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</si>
  <si>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</si>
  <si>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</si>
  <si>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</si>
  <si>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</si>
  <si>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</si>
  <si>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</si>
  <si>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</si>
  <si>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</si>
  <si>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</si>
  <si>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</si>
  <si>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</si>
  <si>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</si>
  <si>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</si>
  <si>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</si>
  <si>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</si>
  <si>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</si>
  <si>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</si>
  <si>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</si>
  <si>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</si>
  <si>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</si>
  <si>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</si>
  <si>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</si>
  <si>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</si>
  <si>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</si>
  <si>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</si>
  <si>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</si>
  <si>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</si>
  <si>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</si>
  <si>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</si>
  <si>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</si>
  <si>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</si>
  <si>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</si>
  <si>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</si>
  <si>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</si>
  <si>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</si>
  <si>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</si>
  <si>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</si>
  <si>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</si>
  <si>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</si>
  <si>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</si>
  <si>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</si>
  <si>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</si>
  <si>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</si>
  <si>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</si>
  <si>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</si>
  <si>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</si>
  <si>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</si>
  <si>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</si>
  <si>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</si>
  <si>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</si>
  <si>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</si>
  <si>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</si>
  <si>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</si>
  <si>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</si>
  <si>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</si>
  <si>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</si>
  <si>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</si>
  <si>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</si>
  <si>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</si>
  <si>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</si>
  <si>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</si>
  <si>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</si>
  <si>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</si>
  <si>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</si>
  <si>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</si>
  <si>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</si>
  <si>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</si>
  <si>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</si>
  <si>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</si>
  <si>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</si>
  <si>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</si>
  <si>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</si>
  <si>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</si>
  <si>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</si>
  <si>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</si>
  <si>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</si>
  <si>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</si>
  <si>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</si>
  <si>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</si>
  <si>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</si>
  <si>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</si>
  <si>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</si>
  <si>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</si>
  <si>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</si>
  <si>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</si>
  <si>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</si>
  <si>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</si>
  <si>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</si>
  <si>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</si>
  <si>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</si>
  <si>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</si>
  <si>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</si>
  <si>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</si>
  <si>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</si>
  <si>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TechPaper had an error</t>
  </si>
  <si>
    <t>Used 1% of value</t>
  </si>
  <si>
    <t>Could be moved to ce[]</t>
  </si>
  <si>
    <t>Could be moved to cl0[] or cl1[]</t>
  </si>
  <si>
    <t>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</si>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</sst>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2494</v>
      </c>
      <c r="B42" s="4">
        <v>50</v>
      </c>
      <c r="J42" s="1" t="s">
        <v>2495</v>
      </c>
    </row>
    <row r="43" spans="1:12" x14ac:dyDescent="0.25">
      <c r="A43" s="3"/>
    </row>
    <row r="44" spans="1:12" x14ac:dyDescent="0.25">
      <c r="A44" s="4" t="s">
        <v>89</v>
      </c>
      <c r="B44" s="4" t="s">
        <v>2496</v>
      </c>
      <c r="C44" s="4" t="s">
        <v>94</v>
      </c>
      <c r="D44" s="4" t="s">
        <v>95</v>
      </c>
      <c r="E44" s="4" t="s">
        <v>96</v>
      </c>
      <c r="F44" s="4" t="s">
        <v>97</v>
      </c>
      <c r="G44" s="4" t="s">
        <v>109</v>
      </c>
      <c r="I44" s="1" t="s">
        <v>2493</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2"/>
  <sheetViews>
    <sheetView topLeftCell="A6" zoomScale="91" zoomScaleNormal="91" workbookViewId="0">
      <pane xSplit="10" ySplit="16" topLeftCell="K382" activePane="bottomRight" state="frozen"/>
      <selection activeCell="A6" sqref="A6"/>
      <selection pane="topRight" activeCell="K6" sqref="K6"/>
      <selection pane="bottomLeft" activeCell="A22" sqref="A22"/>
      <selection pane="bottomRight" activeCell="H402" sqref="H402"/>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8" t="s">
        <v>2505</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5" t="s">
        <v>2502</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2437</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2472</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2473</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2474</v>
      </c>
      <c r="AZ100" s="170">
        <v>70</v>
      </c>
      <c r="BA100">
        <f>IFERROR(MIN(2,MATCH($AZ100,i_woolp_mpg_range_w5,1)),1)-1</f>
        <v>1</v>
      </c>
      <c r="BB100" t="s">
        <v>2475</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2476</v>
      </c>
      <c r="AY101" s="394" t="s">
        <v>2477</v>
      </c>
      <c r="AZ101" s="394" t="s">
        <v>2475</v>
      </c>
      <c r="BA101" s="408" t="s">
        <v>2483</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2436</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2479</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2480</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2481</v>
      </c>
      <c r="AP168" t="s">
        <v>2482</v>
      </c>
      <c r="AQ168" t="s">
        <v>1307</v>
      </c>
      <c r="AR168" t="s">
        <v>2478</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2440</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2503</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2454</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2504</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INT($C$373)+2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t="5.0999999999999996" customHeight="1" thickBot="1" x14ac:dyDescent="0.3">
      <c r="A410" s="50"/>
      <c r="B410" s="53"/>
      <c r="C410" s="95">
        <f>INT($C$373)+0.005</f>
        <v>1.0049999999999999</v>
      </c>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0"/>
      <c r="AK410" s="50"/>
      <c r="AL410" s="50"/>
    </row>
    <row r="411" spans="1:38" ht="5.0999999999999996" customHeight="1" outlineLevel="1" collapsed="1" x14ac:dyDescent="0.25">
      <c r="A411" s="50"/>
      <c r="B411" s="55" t="s">
        <v>122</v>
      </c>
      <c r="C411" s="96">
        <f>INT($C$373)+1.005</f>
        <v>2.0049999999999999</v>
      </c>
      <c r="D411" s="57"/>
      <c r="E411" s="57"/>
      <c r="F411" s="57"/>
      <c r="G411" s="57"/>
      <c r="H411" s="57"/>
      <c r="I411" s="57"/>
      <c r="J411" s="57"/>
      <c r="K411" s="57"/>
      <c r="L411" s="57"/>
      <c r="M411" s="57"/>
      <c r="N411" s="57"/>
      <c r="O411" s="57"/>
      <c r="P411" s="57"/>
      <c r="Q411" s="57"/>
      <c r="R411" s="57"/>
      <c r="S411" s="57"/>
      <c r="T411" s="57"/>
      <c r="U411" s="57"/>
      <c r="V411" s="57"/>
      <c r="W411" s="57"/>
      <c r="X411" s="57"/>
      <c r="Y411" s="274"/>
      <c r="Z411" s="274"/>
      <c r="AA411" s="274"/>
      <c r="AB411" s="274"/>
      <c r="AC411" s="274"/>
      <c r="AD411" s="274"/>
      <c r="AE411" s="274"/>
      <c r="AF411" s="274"/>
      <c r="AG411" s="274"/>
      <c r="AH411" s="57"/>
      <c r="AI411" s="58"/>
      <c r="AJ411" s="50"/>
      <c r="AK411" s="50"/>
      <c r="AL411" s="50"/>
    </row>
    <row r="412" spans="1:38" hidden="1" outlineLevel="4" x14ac:dyDescent="0.25">
      <c r="A412" s="50"/>
      <c r="B412" s="59"/>
      <c r="C412" s="94">
        <f>INT(MAX($C$384:$C$404))+1</f>
        <v>5</v>
      </c>
      <c r="D412" s="60"/>
      <c r="E412" s="60"/>
      <c r="F412" s="60"/>
      <c r="G412" s="60"/>
      <c r="H412" s="61"/>
      <c r="I412" s="61"/>
      <c r="J412" s="61"/>
      <c r="K412" s="61"/>
      <c r="L412" s="61"/>
      <c r="M412" s="61"/>
      <c r="N412" s="61"/>
      <c r="O412" s="61"/>
      <c r="P412" s="61"/>
      <c r="Q412" s="61"/>
      <c r="R412" s="61"/>
      <c r="S412" s="61"/>
      <c r="T412" s="61"/>
      <c r="U412" s="61"/>
      <c r="V412" s="61"/>
      <c r="W412" s="61"/>
      <c r="X412" s="61"/>
      <c r="Y412" s="275"/>
      <c r="Z412" s="275"/>
      <c r="AA412" s="275"/>
      <c r="AB412" s="275"/>
      <c r="AC412" s="275"/>
      <c r="AD412" s="275"/>
      <c r="AE412" s="275"/>
      <c r="AF412" s="275"/>
      <c r="AG412" s="275"/>
      <c r="AH412" s="60"/>
      <c r="AI412" s="62"/>
      <c r="AJ412" s="50"/>
      <c r="AK412" s="50"/>
      <c r="AL412" s="50"/>
    </row>
    <row r="413" spans="1:38" ht="20.100000000000001" customHeight="1" x14ac:dyDescent="0.25">
      <c r="A413" s="50"/>
      <c r="B413" s="59"/>
      <c r="C413" s="94">
        <v>1.02</v>
      </c>
      <c r="D413" s="63"/>
      <c r="E413" s="64" t="s">
        <v>176</v>
      </c>
      <c r="F413" s="65"/>
      <c r="G413" s="66"/>
      <c r="H413" s="67" t="str">
        <f>COUNTIFS($B$1:$B413, "«")&amp;" Universal: LTW"</f>
        <v>7 Universal: LTW</v>
      </c>
      <c r="I413" s="68"/>
      <c r="J413" s="68"/>
      <c r="K413" s="68"/>
      <c r="L413" s="68"/>
      <c r="M413" s="68"/>
      <c r="N413" s="68"/>
      <c r="O413" s="68"/>
      <c r="P413" s="68"/>
      <c r="Q413" s="68"/>
      <c r="R413" s="68"/>
      <c r="S413" s="68"/>
      <c r="T413" s="68"/>
      <c r="U413" s="68"/>
      <c r="V413" s="68"/>
      <c r="W413" s="68"/>
      <c r="X413" s="68"/>
      <c r="Y413" s="276"/>
      <c r="Z413" s="276"/>
      <c r="AA413" s="276"/>
      <c r="AB413" s="276"/>
      <c r="AC413" s="276"/>
      <c r="AD413" s="276"/>
      <c r="AE413" s="276"/>
      <c r="AF413" s="276"/>
      <c r="AG413" s="276"/>
      <c r="AH413" s="69"/>
      <c r="AI413" s="62"/>
      <c r="AJ413" s="50"/>
      <c r="AK413" s="50"/>
      <c r="AL413" s="50"/>
    </row>
    <row r="414" spans="1:38" ht="20.100000000000001" customHeight="1" outlineLevel="1" collapsed="1" x14ac:dyDescent="0.25">
      <c r="A414" s="50"/>
      <c r="B414" s="59"/>
      <c r="C414" s="94">
        <f>INT($C$373)+1.02</f>
        <v>2.02</v>
      </c>
      <c r="D414" s="63"/>
      <c r="E414" s="64" t="s">
        <v>178</v>
      </c>
      <c r="F414" s="70">
        <v>1</v>
      </c>
      <c r="G414" s="71"/>
      <c r="H414" s="72" t="s">
        <v>2432</v>
      </c>
      <c r="I414" s="73"/>
      <c r="J414" s="73"/>
      <c r="K414" s="73"/>
      <c r="L414" s="73"/>
      <c r="M414" s="73"/>
      <c r="N414" s="73"/>
      <c r="O414" s="73"/>
      <c r="P414" s="73"/>
      <c r="Q414" s="73"/>
      <c r="R414" s="73"/>
      <c r="S414" s="73"/>
      <c r="T414" s="73"/>
      <c r="U414" s="73"/>
      <c r="V414" s="73"/>
      <c r="W414" s="73"/>
      <c r="X414" s="73"/>
      <c r="Y414" s="277"/>
      <c r="Z414" s="277"/>
      <c r="AA414" s="277"/>
      <c r="AB414" s="277"/>
      <c r="AC414" s="277"/>
      <c r="AD414" s="277"/>
      <c r="AE414" s="277"/>
      <c r="AF414" s="277"/>
      <c r="AG414" s="277"/>
      <c r="AH414" s="74"/>
      <c r="AI414" s="62"/>
      <c r="AJ414" s="50"/>
      <c r="AK414" s="50"/>
      <c r="AL414" s="50"/>
    </row>
    <row r="415" spans="1:38" ht="5.0999999999999996" hidden="1" customHeight="1" outlineLevel="2" x14ac:dyDescent="0.25">
      <c r="A415" s="50"/>
      <c r="B415" s="59"/>
      <c r="C415" s="94">
        <f>INT($C$373)+2.005</f>
        <v>3.0049999999999999</v>
      </c>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2"/>
      <c r="AJ415" s="50"/>
      <c r="AK415" s="50"/>
      <c r="AL415" s="50"/>
    </row>
    <row r="416" spans="1:38" hidden="1" outlineLevel="2" x14ac:dyDescent="0.25">
      <c r="A416" s="50"/>
      <c r="B416" s="59"/>
      <c r="C416" s="94">
        <f>INT($C$373)+2</f>
        <v>3</v>
      </c>
      <c r="D416" s="60"/>
      <c r="E416" s="75"/>
      <c r="F416" s="75"/>
      <c r="G416" s="60"/>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60"/>
      <c r="AI416" s="62"/>
      <c r="AJ416" s="50"/>
      <c r="AK416" s="50"/>
      <c r="AL416" s="50"/>
    </row>
    <row r="417" spans="1:38" ht="15" hidden="1" customHeight="1" outlineLevel="2" x14ac:dyDescent="0.25">
      <c r="A417" s="50"/>
      <c r="B417" s="59"/>
      <c r="C417" s="94">
        <f>INT($C$373)+2</f>
        <v>3</v>
      </c>
      <c r="D417" s="60"/>
      <c r="E417" s="75"/>
      <c r="F417" s="75"/>
      <c r="G417" s="60"/>
      <c r="H417" s="77"/>
      <c r="I417" s="77"/>
      <c r="J417" s="278"/>
      <c r="K417" s="278"/>
      <c r="L417" s="278"/>
      <c r="M417" s="77"/>
      <c r="N417" s="326"/>
      <c r="O417" s="327"/>
      <c r="P417" s="326"/>
      <c r="Q417" s="327"/>
      <c r="R417" s="326"/>
      <c r="S417" s="327"/>
      <c r="T417" s="330"/>
      <c r="U417" s="296"/>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c r="J418" s="279"/>
      <c r="K418" s="279"/>
      <c r="L418" s="279"/>
      <c r="M418" s="77"/>
      <c r="N418" s="328"/>
      <c r="O418" s="329"/>
      <c r="P418" s="328"/>
      <c r="Q418" s="329"/>
      <c r="R418" s="328"/>
      <c r="S418" s="329"/>
      <c r="T418" s="328"/>
      <c r="U418" s="329"/>
      <c r="V418" s="77"/>
      <c r="W418" s="77"/>
      <c r="X418" s="77"/>
      <c r="Y418" s="77"/>
      <c r="Z418" s="77"/>
      <c r="AA418" s="77"/>
      <c r="AB418" s="77"/>
      <c r="AC418" s="77"/>
      <c r="AD418" s="77"/>
      <c r="AE418" s="77"/>
      <c r="AF418" s="77"/>
      <c r="AG418" s="77"/>
      <c r="AH418" s="60"/>
      <c r="AI418" s="62"/>
      <c r="AJ418" s="50"/>
      <c r="AK418" s="50"/>
      <c r="AL418" s="50"/>
    </row>
    <row r="419" spans="1:38" hidden="1" outlineLevel="2" x14ac:dyDescent="0.25">
      <c r="A419" s="50"/>
      <c r="B419" s="59"/>
      <c r="C419" s="94">
        <f>INT($C$373)+2</f>
        <v>3</v>
      </c>
      <c r="D419" s="60"/>
      <c r="E419" s="75"/>
      <c r="F419" s="75"/>
      <c r="G419" s="60"/>
      <c r="H419" s="77"/>
      <c r="I419" s="77" t="s">
        <v>364</v>
      </c>
      <c r="J419" s="77" t="s">
        <v>2433</v>
      </c>
      <c r="K419" s="77"/>
      <c r="L419" s="77"/>
      <c r="M419" s="77"/>
      <c r="N419" s="330"/>
      <c r="O419" s="296"/>
      <c r="P419" s="330"/>
      <c r="Q419" s="296"/>
      <c r="R419" s="330"/>
      <c r="S419" s="296"/>
      <c r="T419" s="330"/>
      <c r="U419" s="296"/>
      <c r="V419" s="77"/>
      <c r="W419" s="77"/>
      <c r="X419" s="77"/>
      <c r="Y419" s="77"/>
      <c r="Z419" s="77"/>
      <c r="AA419" s="77"/>
      <c r="AB419" s="77"/>
      <c r="AC419" s="77"/>
      <c r="AD419" s="77"/>
      <c r="AE419" s="77"/>
      <c r="AF419" s="77"/>
      <c r="AG419" s="77"/>
      <c r="AH419" s="60"/>
      <c r="AI419" s="62"/>
      <c r="AJ419" s="50"/>
      <c r="AK419" s="50"/>
      <c r="AL419" s="50"/>
    </row>
    <row r="420" spans="1:38" ht="11.45" hidden="1" customHeight="1" outlineLevel="2" x14ac:dyDescent="0.25">
      <c r="A420" s="50"/>
      <c r="B420" s="59" t="s">
        <v>182</v>
      </c>
      <c r="C420" s="94">
        <f>INT($C$373)+2.01</f>
        <v>3.01</v>
      </c>
      <c r="D420" s="60"/>
      <c r="E420" s="60"/>
      <c r="F420" s="60"/>
      <c r="G420" s="60"/>
      <c r="H420" s="77"/>
      <c r="I420" s="77"/>
      <c r="J420" s="77"/>
      <c r="K420" s="77"/>
      <c r="L420" s="77"/>
      <c r="M420" s="77"/>
      <c r="N420" s="331"/>
      <c r="O420" s="332"/>
      <c r="P420" s="331"/>
      <c r="Q420" s="332"/>
      <c r="R420" s="331"/>
      <c r="S420" s="332"/>
      <c r="T420" s="331"/>
      <c r="U420" s="332"/>
      <c r="V420" s="77"/>
      <c r="W420" s="77"/>
      <c r="X420" s="77"/>
      <c r="Y420" s="77"/>
      <c r="Z420" s="77"/>
      <c r="AA420" s="77"/>
      <c r="AB420" s="77"/>
      <c r="AC420" s="77"/>
      <c r="AD420" s="77"/>
      <c r="AE420" s="77"/>
      <c r="AF420" s="77"/>
      <c r="AG420" s="77"/>
      <c r="AH420" s="60"/>
      <c r="AI420" s="62"/>
      <c r="AJ420" s="50"/>
      <c r="AK420" s="50"/>
      <c r="AL420" s="50"/>
    </row>
    <row r="421" spans="1:38" hidden="1" outlineLevel="4" x14ac:dyDescent="0.25">
      <c r="A421" s="50"/>
      <c r="B421" s="59"/>
      <c r="C421" s="94">
        <f>INT(MAX($C$384:$C$404))+1</f>
        <v>5</v>
      </c>
      <c r="D421" s="80"/>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hidden="1" outlineLevel="4" x14ac:dyDescent="0.25">
      <c r="A422" s="50"/>
      <c r="B422" s="59" t="s">
        <v>183</v>
      </c>
      <c r="C422" s="94">
        <f>INT(MAX($C$384:$C$404))+1</f>
        <v>5</v>
      </c>
      <c r="D422" s="80" t="s">
        <v>184</v>
      </c>
      <c r="E422" s="75"/>
      <c r="F422" s="75"/>
      <c r="G422" s="80"/>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80"/>
      <c r="AI422" s="62"/>
      <c r="AJ422" s="50"/>
      <c r="AK422" s="50"/>
      <c r="AL422" s="50"/>
    </row>
    <row r="423" spans="1:38" outlineLevel="1" collapsed="1" x14ac:dyDescent="0.25">
      <c r="A423" s="50"/>
      <c r="B423" s="59"/>
      <c r="C423" s="94">
        <f>INT($C$373)+1</f>
        <v>2</v>
      </c>
      <c r="D423" s="80"/>
      <c r="E423" s="75"/>
      <c r="F423" s="75"/>
      <c r="G423" s="80"/>
      <c r="H423" s="97" t="s">
        <v>2434</v>
      </c>
      <c r="I423" s="98"/>
      <c r="J423" s="99"/>
      <c r="K423" s="99"/>
      <c r="L423" s="99"/>
      <c r="M423" s="99"/>
      <c r="N423" s="99"/>
      <c r="O423" s="99"/>
      <c r="P423" s="99"/>
      <c r="Q423" s="99"/>
      <c r="R423" s="99"/>
      <c r="S423" s="99"/>
      <c r="T423" s="99"/>
      <c r="U423" s="99"/>
      <c r="V423" s="99"/>
      <c r="W423" s="99"/>
      <c r="X423" s="99"/>
      <c r="Y423" s="99"/>
      <c r="Z423" s="99"/>
      <c r="AA423" s="99"/>
      <c r="AB423" s="99"/>
      <c r="AC423" s="100"/>
      <c r="AD423" s="100"/>
      <c r="AE423" s="100"/>
      <c r="AF423" s="100"/>
      <c r="AG423" s="100"/>
      <c r="AH423" s="80"/>
      <c r="AI423" s="62"/>
      <c r="AJ423" s="50"/>
      <c r="AK423" s="50"/>
      <c r="AL423" s="50"/>
    </row>
    <row r="424" spans="1:38" ht="5.0999999999999996" hidden="1" customHeight="1" outlineLevel="3" x14ac:dyDescent="0.25">
      <c r="A424" s="50"/>
      <c r="B424" s="59"/>
      <c r="C424" s="94">
        <f>INT($C$373)+3.005</f>
        <v>4.0049999999999999</v>
      </c>
      <c r="D424" s="80" t="s">
        <v>185</v>
      </c>
      <c r="E424" s="80"/>
      <c r="F424" s="80"/>
      <c r="G424" s="80"/>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80"/>
      <c r="AI424" s="62"/>
      <c r="AJ424" s="50"/>
      <c r="AK424" s="50"/>
      <c r="AL424" s="50"/>
    </row>
    <row r="425" spans="1:38" hidden="1" outlineLevel="2" x14ac:dyDescent="0.25">
      <c r="A425" s="50"/>
      <c r="B425" s="59"/>
      <c r="C425" s="94">
        <f>INT($C$373)+2</f>
        <v>3</v>
      </c>
      <c r="D425" s="80"/>
      <c r="E425" s="75"/>
      <c r="F425" s="75"/>
      <c r="G425" s="80"/>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2" x14ac:dyDescent="0.25">
      <c r="A426" s="50"/>
      <c r="B426" s="59"/>
      <c r="C426" s="94">
        <f>INT($C$373)+2</f>
        <v>3</v>
      </c>
      <c r="D426" s="80"/>
      <c r="E426" s="75"/>
      <c r="F426" s="75"/>
      <c r="G426" s="80"/>
      <c r="H426" s="83" t="s">
        <v>2435</v>
      </c>
      <c r="I426" s="86">
        <v>1</v>
      </c>
      <c r="J426" s="86">
        <v>0</v>
      </c>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ref="C427:C428" si="66">INT($C$373)+3</f>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idden="1" outlineLevel="3" x14ac:dyDescent="0.25">
      <c r="A428" s="50"/>
      <c r="B428" s="59"/>
      <c r="C428" s="94">
        <f t="shared" si="66"/>
        <v>4</v>
      </c>
      <c r="D428" s="80"/>
      <c r="E428" s="75"/>
      <c r="F428" s="75"/>
      <c r="G428" s="80"/>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0"/>
      <c r="AI428" s="62"/>
      <c r="AJ428" s="50"/>
      <c r="AK428" s="50"/>
      <c r="AL428" s="50"/>
    </row>
    <row r="429" spans="1:38" ht="5.0999999999999996" hidden="1" customHeight="1" outlineLevel="2" x14ac:dyDescent="0.25">
      <c r="A429" s="50"/>
      <c r="B429" s="59"/>
      <c r="C429" s="94">
        <f>INT($C$373)+2.005</f>
        <v>3.0049999999999999</v>
      </c>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62"/>
      <c r="AJ429" s="50"/>
      <c r="AK429" s="50"/>
      <c r="AL429" s="50"/>
    </row>
    <row r="430" spans="1:38" ht="5.0999999999999996" customHeight="1" outlineLevel="1" x14ac:dyDescent="0.25">
      <c r="A430" s="50"/>
      <c r="B430" s="88"/>
      <c r="C430" s="107">
        <f>INT($C$373)+1.005</f>
        <v>2.0049999999999999</v>
      </c>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1" t="s">
        <v>198</v>
      </c>
      <c r="AJ430" s="50"/>
      <c r="AK430" s="50"/>
      <c r="AL430" s="50"/>
    </row>
    <row r="431" spans="1:38" ht="5.0999999999999996" customHeight="1" collapsed="1" x14ac:dyDescent="0.25">
      <c r="A431" s="50"/>
      <c r="B431" s="92"/>
      <c r="C431" s="109">
        <f>INT($C$373)+0.005</f>
        <v>1.0049999999999999</v>
      </c>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50"/>
      <c r="AK431" s="50"/>
      <c r="AL431" s="50"/>
    </row>
    <row r="432" spans="1:38" hidden="1" outlineLevel="2" x14ac:dyDescent="0.25">
      <c r="A432" s="50"/>
      <c r="B432" s="50"/>
      <c r="C432" s="94">
        <f>INT($C$279)+2</f>
        <v>3</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T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44342.374432523102</v>
      </c>
      <c r="J18" s="421" t="s">
        <v>2510</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2501</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2441</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413" t="s">
        <v>2509</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2497</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2499</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2498</v>
      </c>
      <c r="I74" s="103" t="s">
        <v>2453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2439</v>
      </c>
      <c r="I76" s="103" t="s">
        <v>127</v>
      </c>
      <c r="J76" s="413" t="s">
        <v>2508</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587</v>
      </c>
      <c r="I96" s="103" t="s">
        <v>2457</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588</v>
      </c>
      <c r="I97" s="103" t="s">
        <v>2458</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2500</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2453</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2470</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2469</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2467</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2468</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2455</v>
      </c>
      <c r="J319" s="103"/>
      <c r="K319" s="104">
        <v>23.8</v>
      </c>
      <c r="L319" s="104">
        <v>23.8</v>
      </c>
      <c r="M319" s="104">
        <v>23.8</v>
      </c>
      <c r="N319" s="104">
        <v>23.8</v>
      </c>
      <c r="O319" s="104">
        <v>23.8</v>
      </c>
      <c r="P319" s="104">
        <v>23.8</v>
      </c>
      <c r="Q319" s="83"/>
      <c r="R319" s="83" t="s">
        <v>2456</v>
      </c>
      <c r="S319" s="83" t="s">
        <v>2456</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2455</v>
      </c>
      <c r="J320" s="103"/>
      <c r="K320" s="104">
        <v>39.6</v>
      </c>
      <c r="L320" s="104">
        <v>39.6</v>
      </c>
      <c r="M320" s="104">
        <v>39.6</v>
      </c>
      <c r="N320" s="104">
        <v>39.6</v>
      </c>
      <c r="O320" s="104">
        <v>39.6</v>
      </c>
      <c r="P320" s="104">
        <v>39.6</v>
      </c>
      <c r="Q320" s="83"/>
      <c r="R320" s="83" t="s">
        <v>2456</v>
      </c>
      <c r="S320" s="83" t="s">
        <v>2456</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3"/>
        <v>3</v>
      </c>
      <c r="D337" s="80"/>
      <c r="E337" s="75"/>
      <c r="F337" s="75" t="s">
        <v>1117</v>
      </c>
      <c r="G337" s="80"/>
      <c r="H337" s="83" t="s">
        <v>1118</v>
      </c>
      <c r="I337" s="103" t="s">
        <v>2450</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2471</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hidden="1"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hidden="1"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hidden="1"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hidden="1"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hidden="1"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hidden="1"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hidden="1"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2442</v>
      </c>
      <c r="G358" s="80"/>
      <c r="H358" s="83" t="s">
        <v>2447</v>
      </c>
      <c r="I358" s="103" t="s">
        <v>2450</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2443</v>
      </c>
      <c r="G359" s="80"/>
      <c r="H359" s="83" t="s">
        <v>2451</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hidden="1" outlineLevel="2" x14ac:dyDescent="0.25">
      <c r="A360" s="50"/>
      <c r="B360" s="59"/>
      <c r="C360" s="52">
        <f t="shared" si="46"/>
        <v>3</v>
      </c>
      <c r="D360" s="80"/>
      <c r="E360" s="75"/>
      <c r="F360" s="75" t="s">
        <v>2444</v>
      </c>
      <c r="G360" s="80"/>
      <c r="H360" s="83" t="s">
        <v>2448</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hidden="1" outlineLevel="2" x14ac:dyDescent="0.25">
      <c r="A361" s="50"/>
      <c r="B361" s="59"/>
      <c r="C361" s="52">
        <f t="shared" si="46"/>
        <v>3</v>
      </c>
      <c r="D361" s="80"/>
      <c r="E361" s="75"/>
      <c r="F361" s="75" t="s">
        <v>2445</v>
      </c>
      <c r="G361" s="80"/>
      <c r="H361" s="83" t="s">
        <v>2452</v>
      </c>
      <c r="I361" s="103" t="s">
        <v>2453</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hidden="1" outlineLevel="2" x14ac:dyDescent="0.25">
      <c r="A362" s="50"/>
      <c r="B362" s="59"/>
      <c r="C362" s="52">
        <f t="shared" si="46"/>
        <v>3</v>
      </c>
      <c r="D362" s="80"/>
      <c r="E362" s="75"/>
      <c r="F362" s="75" t="s">
        <v>2446</v>
      </c>
      <c r="G362" s="80"/>
      <c r="H362" s="83" t="s">
        <v>2449</v>
      </c>
      <c r="I362" s="103" t="s">
        <v>2453</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2484</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2485</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2492</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2486</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2487</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2488</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2489</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2490</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2491</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2506</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2507</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abSelected="1" topLeftCell="A3" zoomScale="85" zoomScaleNormal="85" workbookViewId="0">
      <pane xSplit="10" ySplit="48" topLeftCell="K51" activePane="bottomRight" state="frozen"/>
      <selection activeCell="A3" sqref="A3"/>
      <selection pane="topRight" activeCell="K3" sqref="K3"/>
      <selection pane="bottomLeft" activeCell="A51" sqref="A51"/>
      <selection pane="bottomRight" activeCell="I38" sqref="I38"/>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2515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5" t="s">
        <v>2466</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2465</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2460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2461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2511</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2464</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2511</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2464</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2462</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2459</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2460</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2461</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2511</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2464</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2511</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2464</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2463</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2459</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2460</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2461</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2511</v>
      </c>
      <c r="I85" s="370"/>
      <c r="J85" s="370"/>
      <c r="K85" s="371">
        <v>-200</v>
      </c>
      <c r="L85" s="371"/>
      <c r="M85" s="371"/>
      <c r="N85" s="371"/>
      <c r="O85" s="370"/>
      <c r="P85" s="370"/>
      <c r="Q85" s="370"/>
      <c r="R85" s="104" t="s">
        <v>2512</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2464</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2511</v>
      </c>
      <c r="I87" s="370"/>
      <c r="J87" s="370"/>
      <c r="K87" s="371">
        <v>-100</v>
      </c>
      <c r="L87" s="371"/>
      <c r="M87" s="371"/>
      <c r="N87" s="371"/>
      <c r="O87" s="370"/>
      <c r="P87" s="370"/>
      <c r="Q87" s="370"/>
      <c r="R87" s="104" t="s">
        <v>2513</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2464</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2459</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2461</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2511</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2461</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2514</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2464</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2460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2461</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2511</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2461</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2514</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2464</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2459</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2460</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2461</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2511</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2461</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2514</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2464</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2459</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2460</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2461</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2511</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2461</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2514</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2464</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2459</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2460</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2461</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2511</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2461</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2514</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2464</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2459</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2460</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2461</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2511</v>
      </c>
      <c r="I146" s="370" t="s">
        <v>2341</v>
      </c>
      <c r="J146" s="370"/>
      <c r="K146" s="371">
        <f>K136*K87</f>
        <v>-3</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2">INT($C$40)+3</f>
        <v>4</v>
      </c>
      <c r="D147" s="80"/>
      <c r="E147" s="75"/>
      <c r="F147" s="75" t="s">
        <v>2309</v>
      </c>
      <c r="G147" s="80"/>
      <c r="H147" s="370" t="s">
        <v>2461</v>
      </c>
      <c r="I147" s="370" t="s">
        <v>2341</v>
      </c>
      <c r="J147" s="370"/>
      <c r="K147" s="371">
        <v>-3</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2"/>
        <v>4</v>
      </c>
      <c r="D148" s="80"/>
      <c r="E148" s="75"/>
      <c r="F148" s="75" t="s">
        <v>2299</v>
      </c>
      <c r="G148" s="80"/>
      <c r="H148" s="370" t="s">
        <v>2514</v>
      </c>
      <c r="I148" s="370" t="s">
        <v>2341</v>
      </c>
      <c r="J148" s="370"/>
      <c r="K148" s="371">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2464</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2021-05-26T06:51:42Z</dcterms:modified>
</cp:coreProperties>
</file>