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806C395-ECE4-45B5-B20E-6FA24F3EE01C}" xr6:coauthVersionLast="46" xr6:coauthVersionMax="46" xr10:uidLastSave="{00000000-0000-0000-0000-000000000000}"/>
  <bookViews>
    <workbookView xWindow="29730" yWindow="255" windowWidth="27870" windowHeight="15255" activeTab="6"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<sst xmlns="http://schemas.openxmlformats.org/spreadsheetml/2006/main" count="4627" uniqueCount="1006">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</sst>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6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483</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484</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256</v>
      </c>
      <c r="H12" s="74" t="s">
        <v>257</v>
      </c>
      <c r="I12" s="280"/>
      <c r="J12" s="74" t="s">
        <v>121</v>
      </c>
      <c r="K12" s="357">
        <v>13.59</v>
      </c>
      <c r="L12" s="280"/>
      <c r="M12" s="280"/>
      <c r="N12" s="439">
        <v>40</v>
      </c>
      <c r="O12" s="280" t="s">
        <v>485</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459</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937</v>
      </c>
      <c r="H29" s="264"/>
      <c r="I29" s="264" t="s">
        <v>365</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938</v>
      </c>
      <c r="J30" s="264" t="s">
        <v>949</v>
      </c>
      <c r="K30" s="264" t="s">
        <v>950</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939</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422</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424</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423</v>
      </c>
      <c r="K46" s="274" t="s">
        <v>425</v>
      </c>
      <c r="L46" s="275"/>
      <c r="M46" s="353" t="s">
        <v>948</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977</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473</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940</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941</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942</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943</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944</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945</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946</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947</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331</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317</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318</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319</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321</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320</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323</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324</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325</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326</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327</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328</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329</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330</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271</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331</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332</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333</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334</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335</v>
      </c>
      <c r="K10" s="274" t="s">
        <v>336</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340</v>
      </c>
      <c r="K13" s="278" t="s">
        <v>341</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342</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343</v>
      </c>
      <c r="J15" s="365">
        <v>4760</v>
      </c>
      <c r="K15" s="365">
        <v>6752</v>
      </c>
      <c r="L15" s="280" t="s">
        <v>322</v>
      </c>
      <c r="M15" s="280" t="s">
        <v>339</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344</v>
      </c>
      <c r="J16" s="365">
        <v>30</v>
      </c>
      <c r="K16" s="365">
        <v>30</v>
      </c>
      <c r="L16" s="280" t="s">
        <v>337</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345</v>
      </c>
      <c r="J17" s="2">
        <f>J15/EXP(J16*LN(1.2))</f>
        <v>20.052548309496157</v>
      </c>
      <c r="K17" s="2">
        <f>K15/EXP(K16*LN(1.2))</f>
        <v>28.444287013806314</v>
      </c>
      <c r="L17" s="280" t="s">
        <v>322</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271</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338</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346</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347</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348</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349</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350</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351</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352</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340</v>
      </c>
      <c r="I50" s="311" t="s">
        <v>341</v>
      </c>
      <c r="J50" s="311"/>
      <c r="K50" s="311"/>
      <c r="L50" s="311"/>
      <c r="M50" s="311"/>
      <c r="W50" s="267"/>
      <c r="X50" s="259"/>
      <c r="Y50" s="259"/>
      <c r="Z50" s="259"/>
    </row>
    <row r="51" spans="1:26" ht="12.75" customHeight="1" x14ac:dyDescent="0.25">
      <c r="A51" s="297"/>
      <c r="B51" s="258"/>
      <c r="C51" s="268"/>
      <c r="D51" s="268"/>
      <c r="E51" s="268"/>
      <c r="F51" s="276"/>
      <c r="G51" s="323" t="s">
        <v>363</v>
      </c>
      <c r="H51" s="368">
        <v>0.1</v>
      </c>
      <c r="I51" s="368">
        <v>0.2</v>
      </c>
      <c r="J51" s="311" t="s">
        <v>353</v>
      </c>
      <c r="K51" s="370">
        <f>H51*60</f>
        <v>6</v>
      </c>
      <c r="L51" s="370">
        <f>I51*60</f>
        <v>12</v>
      </c>
      <c r="M51" s="311" t="s">
        <v>354</v>
      </c>
      <c r="Q51" s="311"/>
      <c r="R51" s="311"/>
      <c r="S51" s="311"/>
      <c r="T51" s="311"/>
      <c r="U51" s="311"/>
      <c r="V51" s="312"/>
      <c r="W51" s="267"/>
      <c r="X51" s="259"/>
      <c r="Y51" s="259"/>
      <c r="Z51" s="259"/>
    </row>
    <row r="52" spans="1:26" ht="12.75" customHeight="1" x14ac:dyDescent="0.25">
      <c r="A52" s="297"/>
      <c r="B52" s="258"/>
      <c r="C52" s="268"/>
      <c r="D52" s="268"/>
      <c r="E52" s="268"/>
      <c r="F52" s="276"/>
      <c r="G52" s="323" t="s">
        <v>364</v>
      </c>
      <c r="H52" s="368">
        <v>0.1</v>
      </c>
      <c r="I52" s="368">
        <v>0.1</v>
      </c>
      <c r="J52" s="311" t="s">
        <v>355</v>
      </c>
      <c r="K52" s="370">
        <f>H52*60</f>
        <v>6</v>
      </c>
      <c r="L52" s="370">
        <f>I52*60</f>
        <v>6</v>
      </c>
      <c r="M52" s="311" t="s">
        <v>354</v>
      </c>
      <c r="Q52" s="311"/>
      <c r="R52" s="311"/>
      <c r="S52" s="311"/>
      <c r="T52" s="311"/>
      <c r="U52" s="311"/>
      <c r="V52" s="312"/>
      <c r="W52" s="267"/>
      <c r="X52" s="259"/>
      <c r="Y52" s="259"/>
      <c r="Z52" s="259"/>
    </row>
    <row r="53" spans="1:26" ht="12.75" customHeight="1" x14ac:dyDescent="0.25">
      <c r="A53" s="297"/>
      <c r="B53" s="258"/>
      <c r="C53" s="268"/>
      <c r="D53" s="268"/>
      <c r="E53" s="268"/>
      <c r="F53" s="276"/>
      <c r="G53" s="323" t="s">
        <v>342</v>
      </c>
      <c r="H53" s="368">
        <v>2</v>
      </c>
      <c r="I53" s="368">
        <v>2</v>
      </c>
      <c r="J53" s="311" t="s">
        <v>356</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357</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359</v>
      </c>
      <c r="O55" s="314"/>
      <c r="P55" s="314"/>
      <c r="Q55" s="311" t="s">
        <v>365</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358</v>
      </c>
      <c r="K57" s="314"/>
      <c r="L57" s="314"/>
      <c r="M57" s="314"/>
      <c r="N57" s="314" t="s">
        <v>311</v>
      </c>
      <c r="O57" s="371">
        <v>0.2</v>
      </c>
      <c r="P57" s="319" t="s">
        <v>360</v>
      </c>
      <c r="Q57" s="373">
        <f>O57*60</f>
        <v>12</v>
      </c>
      <c r="R57" s="314" t="s">
        <v>354</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361</v>
      </c>
      <c r="O58" s="372">
        <v>2</v>
      </c>
      <c r="P58" s="319" t="s">
        <v>362</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340</v>
      </c>
      <c r="I60" s="313" t="s">
        <v>341</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369</v>
      </c>
      <c r="I61" s="313" t="s">
        <v>366</v>
      </c>
      <c r="M61" s="314"/>
      <c r="N61" s="314" t="s">
        <v>111</v>
      </c>
      <c r="O61" s="314" t="s">
        <v>367</v>
      </c>
      <c r="P61" s="320" t="s">
        <v>368</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428</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393</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910</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394</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977</v>
      </c>
      <c r="J36" s="341" t="s">
        <v>473</v>
      </c>
      <c r="K36" s="276" t="s">
        <v>940</v>
      </c>
      <c r="L36" s="276" t="s">
        <v>941</v>
      </c>
      <c r="M36" s="276" t="s">
        <v>942</v>
      </c>
      <c r="N36" s="341" t="s">
        <v>943</v>
      </c>
      <c r="O36" s="341" t="s">
        <v>944</v>
      </c>
      <c r="P36" s="341" t="s">
        <v>945</v>
      </c>
      <c r="Q36" s="341" t="s">
        <v>946</v>
      </c>
      <c r="R36" s="341" t="s">
        <v>947</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261</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977</v>
      </c>
      <c r="J50" s="341" t="s">
        <v>473</v>
      </c>
      <c r="K50" s="276" t="s">
        <v>940</v>
      </c>
      <c r="L50" s="276" t="s">
        <v>941</v>
      </c>
      <c r="M50" s="276" t="s">
        <v>942</v>
      </c>
      <c r="N50" s="341" t="s">
        <v>943</v>
      </c>
      <c r="O50" s="341" t="s">
        <v>944</v>
      </c>
      <c r="P50" s="341" t="s">
        <v>945</v>
      </c>
      <c r="Q50" s="341" t="s">
        <v>946</v>
      </c>
      <c r="R50" s="341" t="s">
        <v>947</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261</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310</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977</v>
      </c>
      <c r="J65" s="34" t="s">
        <v>473</v>
      </c>
      <c r="K65" s="71" t="s">
        <v>940</v>
      </c>
      <c r="L65" s="71" t="s">
        <v>941</v>
      </c>
      <c r="M65" s="71" t="s">
        <v>942</v>
      </c>
      <c r="N65" s="34" t="s">
        <v>943</v>
      </c>
      <c r="O65" s="34" t="s">
        <v>944</v>
      </c>
      <c r="P65" s="34" t="s">
        <v>945</v>
      </c>
      <c r="Q65" s="34" t="s">
        <v>946</v>
      </c>
      <c r="R65" s="34" t="s">
        <v>947</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262</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263</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274</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275</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459</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257</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391</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390</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416</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03" t="s">
        <v>421</v>
      </c>
      <c r="I113" s="803"/>
      <c r="J113" s="803"/>
      <c r="K113" s="329"/>
      <c r="L113" s="344"/>
      <c r="M113" s="802" t="s">
        <v>313</v>
      </c>
      <c r="N113" s="802"/>
      <c r="O113" s="802"/>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261</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410</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411</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270</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412</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413</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269</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414</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267</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415</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268</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312</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305</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472</v>
      </c>
      <c r="J157" s="274" t="s">
        <v>459</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410</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411</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270</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412</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413</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269</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414</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267</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415</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268</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472</v>
      </c>
      <c r="J172" s="239" t="s">
        <v>459</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313</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410</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411</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270</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412</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413</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269</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414</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267</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415</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268</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398</v>
      </c>
      <c r="H193" s="12"/>
      <c r="I193" s="12"/>
      <c r="J193" s="12"/>
      <c r="K193" s="12"/>
      <c r="L193" s="12" t="s">
        <v>431</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399</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429</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430</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970</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972</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409</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305</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405</v>
      </c>
      <c r="I202" s="22" t="s">
        <v>404</v>
      </c>
      <c r="J202" s="22" t="s">
        <v>402</v>
      </c>
      <c r="K202" s="22" t="s">
        <v>403</v>
      </c>
      <c r="L202" s="22" t="s">
        <v>401</v>
      </c>
      <c r="M202" s="22" t="s">
        <v>400</v>
      </c>
      <c r="N202" s="722" t="s">
        <v>971</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426</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426</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426</v>
      </c>
      <c r="I206" s="392" t="s">
        <v>426</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426</v>
      </c>
      <c r="I207" s="392" t="s">
        <v>426</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426</v>
      </c>
      <c r="I208" s="392" t="s">
        <v>426</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426</v>
      </c>
      <c r="I209" s="392" t="s">
        <v>426</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426</v>
      </c>
      <c r="I210" s="392" t="s">
        <v>426</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426</v>
      </c>
      <c r="I211" s="392" t="s">
        <v>426</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426</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426</v>
      </c>
      <c r="I217" s="392" t="s">
        <v>426</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426</v>
      </c>
      <c r="I218" s="392" t="s">
        <v>426</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426</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952</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956</v>
      </c>
      <c r="H223" s="79" t="s">
        <v>977</v>
      </c>
      <c r="I223" s="79" t="s">
        <v>473</v>
      </c>
      <c r="J223" s="79" t="s">
        <v>940</v>
      </c>
      <c r="K223" s="79" t="s">
        <v>941</v>
      </c>
      <c r="L223" s="79" t="s">
        <v>942</v>
      </c>
      <c r="M223" s="79" t="s">
        <v>943</v>
      </c>
      <c r="N223" s="79" t="s">
        <v>944</v>
      </c>
      <c r="O223" s="79" t="s">
        <v>945</v>
      </c>
      <c r="P223" s="79" t="s">
        <v>946</v>
      </c>
      <c r="Q223" s="79" t="s">
        <v>947</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951</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956</v>
      </c>
      <c r="H244" s="79" t="s">
        <v>977</v>
      </c>
      <c r="I244" s="79" t="s">
        <v>977</v>
      </c>
      <c r="J244" s="79" t="s">
        <v>977</v>
      </c>
      <c r="K244" s="79" t="s">
        <v>977</v>
      </c>
      <c r="L244" s="79" t="s">
        <v>977</v>
      </c>
      <c r="M244" s="79" t="s">
        <v>977</v>
      </c>
      <c r="N244" s="79" t="s">
        <v>473</v>
      </c>
      <c r="O244" s="79" t="s">
        <v>473</v>
      </c>
      <c r="P244" s="79" t="s">
        <v>473</v>
      </c>
      <c r="Q244" s="79" t="s">
        <v>473</v>
      </c>
      <c r="R244" s="79" t="s">
        <v>473</v>
      </c>
      <c r="S244" s="79" t="s">
        <v>473</v>
      </c>
      <c r="T244" s="79" t="s">
        <v>940</v>
      </c>
      <c r="U244" s="79" t="s">
        <v>940</v>
      </c>
      <c r="V244" s="79" t="s">
        <v>940</v>
      </c>
      <c r="W244" s="79" t="s">
        <v>940</v>
      </c>
      <c r="X244" s="79" t="s">
        <v>940</v>
      </c>
      <c r="Y244" s="79" t="s">
        <v>940</v>
      </c>
      <c r="Z244" s="79" t="s">
        <v>941</v>
      </c>
      <c r="AA244" s="79" t="s">
        <v>941</v>
      </c>
      <c r="AB244" s="79" t="s">
        <v>941</v>
      </c>
      <c r="AC244" s="79" t="s">
        <v>941</v>
      </c>
      <c r="AD244" s="79" t="s">
        <v>941</v>
      </c>
      <c r="AE244" s="79" t="s">
        <v>941</v>
      </c>
      <c r="AF244" s="79" t="s">
        <v>942</v>
      </c>
      <c r="AG244" s="79" t="s">
        <v>942</v>
      </c>
      <c r="AH244" s="79" t="s">
        <v>942</v>
      </c>
      <c r="AI244" s="79" t="s">
        <v>942</v>
      </c>
      <c r="AJ244" s="79" t="s">
        <v>942</v>
      </c>
      <c r="AK244" s="79" t="s">
        <v>942</v>
      </c>
      <c r="AL244" s="79" t="s">
        <v>943</v>
      </c>
      <c r="AM244" s="79" t="s">
        <v>943</v>
      </c>
      <c r="AN244" s="79" t="s">
        <v>943</v>
      </c>
      <c r="AO244" s="79" t="s">
        <v>943</v>
      </c>
      <c r="AP244" s="79" t="s">
        <v>943</v>
      </c>
      <c r="AQ244" s="79" t="s">
        <v>943</v>
      </c>
      <c r="AR244" s="79" t="s">
        <v>944</v>
      </c>
      <c r="AS244" s="79" t="s">
        <v>944</v>
      </c>
      <c r="AT244" s="79" t="s">
        <v>944</v>
      </c>
      <c r="AU244" s="79" t="s">
        <v>944</v>
      </c>
      <c r="AV244" s="79" t="s">
        <v>944</v>
      </c>
      <c r="AW244" s="79" t="s">
        <v>944</v>
      </c>
      <c r="AX244" s="79" t="s">
        <v>945</v>
      </c>
      <c r="AY244" s="79" t="s">
        <v>945</v>
      </c>
      <c r="AZ244" s="79" t="s">
        <v>945</v>
      </c>
      <c r="BA244" s="79" t="s">
        <v>945</v>
      </c>
      <c r="BB244" s="79" t="s">
        <v>945</v>
      </c>
      <c r="BC244" s="79" t="s">
        <v>945</v>
      </c>
      <c r="BD244" s="79" t="s">
        <v>946</v>
      </c>
      <c r="BE244" s="79" t="s">
        <v>946</v>
      </c>
      <c r="BF244" s="79" t="s">
        <v>946</v>
      </c>
      <c r="BG244" s="79" t="s">
        <v>946</v>
      </c>
      <c r="BH244" s="79" t="s">
        <v>946</v>
      </c>
      <c r="BI244" s="79" t="s">
        <v>946</v>
      </c>
      <c r="BJ244" s="79" t="s">
        <v>947</v>
      </c>
      <c r="BK244" s="79" t="s">
        <v>947</v>
      </c>
      <c r="BL244" s="79" t="s">
        <v>947</v>
      </c>
      <c r="BM244" s="79" t="s">
        <v>947</v>
      </c>
      <c r="BN244" s="79" t="s">
        <v>947</v>
      </c>
      <c r="BO244" s="79" t="s">
        <v>947</v>
      </c>
      <c r="BP244" s="339"/>
      <c r="BQ244" s="339"/>
      <c r="BR244" s="267"/>
      <c r="BS244" s="259"/>
      <c r="BT244" s="259"/>
      <c r="BU244" s="259"/>
    </row>
    <row r="245" spans="1:73" s="79" customFormat="1" ht="15" outlineLevel="1" x14ac:dyDescent="0.25">
      <c r="A245" s="257"/>
      <c r="B245" s="258"/>
      <c r="C245" s="268"/>
      <c r="D245" s="268"/>
      <c r="E245" s="268"/>
      <c r="F245" s="276"/>
      <c r="G245" s="276" t="s">
        <v>955</v>
      </c>
      <c r="H245" s="79" t="s">
        <v>395</v>
      </c>
      <c r="I245" s="79" t="s">
        <v>396</v>
      </c>
      <c r="J245" s="79" t="s">
        <v>397</v>
      </c>
      <c r="K245" s="79" t="s">
        <v>387</v>
      </c>
      <c r="L245" s="79" t="s">
        <v>388</v>
      </c>
      <c r="M245" s="79" t="s">
        <v>389</v>
      </c>
      <c r="N245" s="79" t="s">
        <v>395</v>
      </c>
      <c r="O245" s="79" t="s">
        <v>396</v>
      </c>
      <c r="P245" s="79" t="s">
        <v>397</v>
      </c>
      <c r="Q245" s="79" t="s">
        <v>387</v>
      </c>
      <c r="R245" s="79" t="s">
        <v>388</v>
      </c>
      <c r="S245" s="79" t="s">
        <v>389</v>
      </c>
      <c r="T245" s="79" t="s">
        <v>395</v>
      </c>
      <c r="U245" s="79" t="s">
        <v>396</v>
      </c>
      <c r="V245" s="79" t="s">
        <v>397</v>
      </c>
      <c r="W245" s="79" t="s">
        <v>387</v>
      </c>
      <c r="X245" s="79" t="s">
        <v>388</v>
      </c>
      <c r="Y245" s="79" t="s">
        <v>389</v>
      </c>
      <c r="Z245" s="79" t="s">
        <v>395</v>
      </c>
      <c r="AA245" s="79" t="s">
        <v>396</v>
      </c>
      <c r="AB245" s="79" t="s">
        <v>397</v>
      </c>
      <c r="AC245" s="79" t="s">
        <v>387</v>
      </c>
      <c r="AD245" s="79" t="s">
        <v>388</v>
      </c>
      <c r="AE245" s="79" t="s">
        <v>389</v>
      </c>
      <c r="AF245" s="79" t="s">
        <v>395</v>
      </c>
      <c r="AG245" s="79" t="s">
        <v>396</v>
      </c>
      <c r="AH245" s="79" t="s">
        <v>397</v>
      </c>
      <c r="AI245" s="79" t="s">
        <v>387</v>
      </c>
      <c r="AJ245" s="79" t="s">
        <v>388</v>
      </c>
      <c r="AK245" s="79" t="s">
        <v>389</v>
      </c>
      <c r="AL245" s="79" t="s">
        <v>395</v>
      </c>
      <c r="AM245" s="79" t="s">
        <v>396</v>
      </c>
      <c r="AN245" s="79" t="s">
        <v>397</v>
      </c>
      <c r="AO245" s="79" t="s">
        <v>387</v>
      </c>
      <c r="AP245" s="79" t="s">
        <v>388</v>
      </c>
      <c r="AQ245" s="79" t="s">
        <v>389</v>
      </c>
      <c r="AR245" s="79" t="s">
        <v>395</v>
      </c>
      <c r="AS245" s="79" t="s">
        <v>396</v>
      </c>
      <c r="AT245" s="79" t="s">
        <v>397</v>
      </c>
      <c r="AU245" s="79" t="s">
        <v>387</v>
      </c>
      <c r="AV245" s="79" t="s">
        <v>388</v>
      </c>
      <c r="AW245" s="79" t="s">
        <v>389</v>
      </c>
      <c r="AX245" s="79" t="s">
        <v>395</v>
      </c>
      <c r="AY245" s="79" t="s">
        <v>396</v>
      </c>
      <c r="AZ245" s="79" t="s">
        <v>397</v>
      </c>
      <c r="BA245" s="79" t="s">
        <v>387</v>
      </c>
      <c r="BB245" s="79" t="s">
        <v>388</v>
      </c>
      <c r="BC245" s="79" t="s">
        <v>389</v>
      </c>
      <c r="BD245" s="79" t="s">
        <v>395</v>
      </c>
      <c r="BE245" s="79" t="s">
        <v>396</v>
      </c>
      <c r="BF245" s="79" t="s">
        <v>397</v>
      </c>
      <c r="BG245" s="79" t="s">
        <v>387</v>
      </c>
      <c r="BH245" s="79" t="s">
        <v>388</v>
      </c>
      <c r="BI245" s="79" t="s">
        <v>389</v>
      </c>
      <c r="BJ245" s="79" t="s">
        <v>395</v>
      </c>
      <c r="BK245" s="79" t="s">
        <v>396</v>
      </c>
      <c r="BL245" s="79" t="s">
        <v>397</v>
      </c>
      <c r="BM245" s="79" t="s">
        <v>387</v>
      </c>
      <c r="BN245" s="79" t="s">
        <v>388</v>
      </c>
      <c r="BO245" s="79" t="s">
        <v>389</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953</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956</v>
      </c>
      <c r="H266" s="79" t="s">
        <v>977</v>
      </c>
      <c r="I266" s="79" t="s">
        <v>977</v>
      </c>
      <c r="J266" s="79" t="s">
        <v>977</v>
      </c>
      <c r="K266" s="79" t="s">
        <v>977</v>
      </c>
      <c r="L266" s="79" t="s">
        <v>473</v>
      </c>
      <c r="M266" s="79" t="s">
        <v>473</v>
      </c>
      <c r="N266" s="79" t="s">
        <v>473</v>
      </c>
      <c r="O266" s="79" t="s">
        <v>473</v>
      </c>
      <c r="P266" s="79" t="s">
        <v>940</v>
      </c>
      <c r="Q266" s="79" t="s">
        <v>940</v>
      </c>
      <c r="R266" s="79" t="s">
        <v>940</v>
      </c>
      <c r="S266" s="79" t="s">
        <v>940</v>
      </c>
      <c r="T266" s="79" t="s">
        <v>941</v>
      </c>
      <c r="U266" s="79" t="s">
        <v>941</v>
      </c>
      <c r="V266" s="79" t="s">
        <v>941</v>
      </c>
      <c r="W266" s="79" t="s">
        <v>941</v>
      </c>
      <c r="X266" s="79" t="s">
        <v>942</v>
      </c>
      <c r="Y266" s="79" t="s">
        <v>942</v>
      </c>
      <c r="Z266" s="79" t="s">
        <v>942</v>
      </c>
      <c r="AA266" s="79" t="s">
        <v>942</v>
      </c>
      <c r="AB266" s="79" t="s">
        <v>943</v>
      </c>
      <c r="AC266" s="79" t="s">
        <v>943</v>
      </c>
      <c r="AD266" s="79" t="s">
        <v>943</v>
      </c>
      <c r="AE266" s="79" t="s">
        <v>943</v>
      </c>
      <c r="AF266" s="79" t="s">
        <v>944</v>
      </c>
      <c r="AG266" s="79" t="s">
        <v>944</v>
      </c>
      <c r="AH266" s="79" t="s">
        <v>944</v>
      </c>
      <c r="AI266" s="79" t="s">
        <v>944</v>
      </c>
      <c r="AJ266" s="79" t="s">
        <v>945</v>
      </c>
      <c r="AK266" s="79" t="s">
        <v>945</v>
      </c>
      <c r="AL266" s="79" t="s">
        <v>945</v>
      </c>
      <c r="AM266" s="79" t="s">
        <v>945</v>
      </c>
      <c r="AN266" s="79" t="s">
        <v>946</v>
      </c>
      <c r="AO266" s="79" t="s">
        <v>946</v>
      </c>
      <c r="AP266" s="79" t="s">
        <v>946</v>
      </c>
      <c r="AQ266" s="79" t="s">
        <v>946</v>
      </c>
      <c r="AR266" s="79" t="s">
        <v>947</v>
      </c>
      <c r="AS266" s="79" t="s">
        <v>947</v>
      </c>
      <c r="AT266" s="79" t="s">
        <v>947</v>
      </c>
      <c r="AU266" s="79" t="s">
        <v>947</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417</v>
      </c>
      <c r="I267" s="79" t="s">
        <v>418</v>
      </c>
      <c r="J267" s="79" t="s">
        <v>71</v>
      </c>
      <c r="K267" s="79" t="s">
        <v>419</v>
      </c>
      <c r="L267" s="79" t="s">
        <v>417</v>
      </c>
      <c r="M267" s="79" t="s">
        <v>418</v>
      </c>
      <c r="N267" s="79" t="s">
        <v>71</v>
      </c>
      <c r="O267" s="79" t="s">
        <v>419</v>
      </c>
      <c r="P267" s="79" t="s">
        <v>417</v>
      </c>
      <c r="Q267" s="79" t="s">
        <v>418</v>
      </c>
      <c r="R267" s="79" t="s">
        <v>71</v>
      </c>
      <c r="S267" s="79" t="s">
        <v>419</v>
      </c>
      <c r="T267" s="79" t="s">
        <v>417</v>
      </c>
      <c r="U267" s="79" t="s">
        <v>418</v>
      </c>
      <c r="V267" s="79" t="s">
        <v>71</v>
      </c>
      <c r="W267" s="79" t="s">
        <v>419</v>
      </c>
      <c r="X267" s="79" t="s">
        <v>417</v>
      </c>
      <c r="Y267" s="79" t="s">
        <v>418</v>
      </c>
      <c r="Z267" s="79" t="s">
        <v>71</v>
      </c>
      <c r="AA267" s="79" t="s">
        <v>419</v>
      </c>
      <c r="AB267" s="79" t="s">
        <v>417</v>
      </c>
      <c r="AC267" s="79" t="s">
        <v>418</v>
      </c>
      <c r="AD267" s="79" t="s">
        <v>71</v>
      </c>
      <c r="AE267" s="79" t="s">
        <v>419</v>
      </c>
      <c r="AF267" s="79" t="s">
        <v>417</v>
      </c>
      <c r="AG267" s="79" t="s">
        <v>418</v>
      </c>
      <c r="AH267" s="79" t="s">
        <v>71</v>
      </c>
      <c r="AI267" s="79" t="s">
        <v>419</v>
      </c>
      <c r="AJ267" s="79" t="s">
        <v>417</v>
      </c>
      <c r="AK267" s="79" t="s">
        <v>418</v>
      </c>
      <c r="AL267" s="79" t="s">
        <v>71</v>
      </c>
      <c r="AM267" s="79" t="s">
        <v>419</v>
      </c>
      <c r="AN267" s="79" t="s">
        <v>417</v>
      </c>
      <c r="AO267" s="79" t="s">
        <v>418</v>
      </c>
      <c r="AP267" s="79" t="s">
        <v>71</v>
      </c>
      <c r="AQ267" s="79" t="s">
        <v>419</v>
      </c>
      <c r="AR267" s="79" t="s">
        <v>417</v>
      </c>
      <c r="AS267" s="79" t="s">
        <v>418</v>
      </c>
      <c r="AT267" s="79" t="s">
        <v>71</v>
      </c>
      <c r="AU267" s="79" t="s">
        <v>419</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954</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956</v>
      </c>
      <c r="H288" s="79" t="s">
        <v>977</v>
      </c>
      <c r="I288" s="79" t="s">
        <v>977</v>
      </c>
      <c r="J288" s="79" t="s">
        <v>977</v>
      </c>
      <c r="K288" s="79" t="s">
        <v>977</v>
      </c>
      <c r="L288" s="79" t="s">
        <v>473</v>
      </c>
      <c r="M288" s="79" t="s">
        <v>473</v>
      </c>
      <c r="N288" s="79" t="s">
        <v>473</v>
      </c>
      <c r="O288" s="79" t="s">
        <v>473</v>
      </c>
      <c r="P288" s="79" t="s">
        <v>940</v>
      </c>
      <c r="Q288" s="79" t="s">
        <v>940</v>
      </c>
      <c r="R288" s="79" t="s">
        <v>940</v>
      </c>
      <c r="S288" s="79" t="s">
        <v>940</v>
      </c>
      <c r="T288" s="79" t="s">
        <v>941</v>
      </c>
      <c r="U288" s="79" t="s">
        <v>941</v>
      </c>
      <c r="V288" s="79" t="s">
        <v>941</v>
      </c>
      <c r="W288" s="79" t="s">
        <v>941</v>
      </c>
      <c r="X288" s="79" t="s">
        <v>942</v>
      </c>
      <c r="Y288" s="79" t="s">
        <v>942</v>
      </c>
      <c r="Z288" s="79" t="s">
        <v>942</v>
      </c>
      <c r="AA288" s="79" t="s">
        <v>942</v>
      </c>
      <c r="AB288" s="79" t="s">
        <v>943</v>
      </c>
      <c r="AC288" s="79" t="s">
        <v>943</v>
      </c>
      <c r="AD288" s="79" t="s">
        <v>943</v>
      </c>
      <c r="AE288" s="79" t="s">
        <v>943</v>
      </c>
      <c r="AF288" s="79" t="s">
        <v>944</v>
      </c>
      <c r="AG288" s="79" t="s">
        <v>944</v>
      </c>
      <c r="AH288" s="79" t="s">
        <v>944</v>
      </c>
      <c r="AI288" s="79" t="s">
        <v>944</v>
      </c>
      <c r="AJ288" s="79" t="s">
        <v>945</v>
      </c>
      <c r="AK288" s="79" t="s">
        <v>945</v>
      </c>
      <c r="AL288" s="79" t="s">
        <v>945</v>
      </c>
      <c r="AM288" s="79" t="s">
        <v>945</v>
      </c>
      <c r="AN288" s="79" t="s">
        <v>946</v>
      </c>
      <c r="AO288" s="79" t="s">
        <v>946</v>
      </c>
      <c r="AP288" s="79" t="s">
        <v>946</v>
      </c>
      <c r="AQ288" s="79" t="s">
        <v>946</v>
      </c>
      <c r="AR288" s="79" t="s">
        <v>947</v>
      </c>
      <c r="AS288" s="79" t="s">
        <v>947</v>
      </c>
      <c r="AT288" s="79" t="s">
        <v>947</v>
      </c>
      <c r="AU288" s="79" t="s">
        <v>947</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957</v>
      </c>
      <c r="H289" s="79" t="s">
        <v>417</v>
      </c>
      <c r="I289" s="79" t="s">
        <v>418</v>
      </c>
      <c r="J289" s="79" t="s">
        <v>71</v>
      </c>
      <c r="K289" s="79" t="s">
        <v>419</v>
      </c>
      <c r="L289" s="79" t="s">
        <v>417</v>
      </c>
      <c r="M289" s="79" t="s">
        <v>418</v>
      </c>
      <c r="N289" s="79" t="s">
        <v>71</v>
      </c>
      <c r="O289" s="79" t="s">
        <v>419</v>
      </c>
      <c r="P289" s="79" t="s">
        <v>417</v>
      </c>
      <c r="Q289" s="79" t="s">
        <v>418</v>
      </c>
      <c r="R289" s="79" t="s">
        <v>71</v>
      </c>
      <c r="S289" s="79" t="s">
        <v>419</v>
      </c>
      <c r="T289" s="79" t="s">
        <v>417</v>
      </c>
      <c r="U289" s="79" t="s">
        <v>418</v>
      </c>
      <c r="V289" s="79" t="s">
        <v>71</v>
      </c>
      <c r="W289" s="79" t="s">
        <v>419</v>
      </c>
      <c r="X289" s="79" t="s">
        <v>417</v>
      </c>
      <c r="Y289" s="79" t="s">
        <v>418</v>
      </c>
      <c r="Z289" s="79" t="s">
        <v>71</v>
      </c>
      <c r="AA289" s="79" t="s">
        <v>419</v>
      </c>
      <c r="AB289" s="79" t="s">
        <v>417</v>
      </c>
      <c r="AC289" s="79" t="s">
        <v>418</v>
      </c>
      <c r="AD289" s="79" t="s">
        <v>71</v>
      </c>
      <c r="AE289" s="79" t="s">
        <v>419</v>
      </c>
      <c r="AF289" s="79" t="s">
        <v>417</v>
      </c>
      <c r="AG289" s="79" t="s">
        <v>418</v>
      </c>
      <c r="AH289" s="79" t="s">
        <v>71</v>
      </c>
      <c r="AI289" s="79" t="s">
        <v>419</v>
      </c>
      <c r="AJ289" s="79" t="s">
        <v>417</v>
      </c>
      <c r="AK289" s="79" t="s">
        <v>418</v>
      </c>
      <c r="AL289" s="79" t="s">
        <v>71</v>
      </c>
      <c r="AM289" s="79" t="s">
        <v>419</v>
      </c>
      <c r="AN289" s="79" t="s">
        <v>417</v>
      </c>
      <c r="AO289" s="79" t="s">
        <v>418</v>
      </c>
      <c r="AP289" s="79" t="s">
        <v>71</v>
      </c>
      <c r="AQ289" s="79" t="s">
        <v>419</v>
      </c>
      <c r="AR289" s="79" t="s">
        <v>417</v>
      </c>
      <c r="AS289" s="79" t="s">
        <v>418</v>
      </c>
      <c r="AT289" s="79" t="s">
        <v>71</v>
      </c>
      <c r="AU289" s="79" t="s">
        <v>419</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406</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390</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427</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407</v>
      </c>
      <c r="J320" s="16" t="s">
        <v>407</v>
      </c>
      <c r="K320" s="16" t="s">
        <v>407</v>
      </c>
      <c r="L320" s="344" t="s">
        <v>408</v>
      </c>
      <c r="M320" s="344" t="s">
        <v>408</v>
      </c>
      <c r="N320" s="344" t="s">
        <v>408</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400</v>
      </c>
      <c r="I321" s="22" t="s">
        <v>395</v>
      </c>
      <c r="J321" s="22" t="s">
        <v>396</v>
      </c>
      <c r="K321" s="22" t="s">
        <v>397</v>
      </c>
      <c r="L321" s="22" t="s">
        <v>387</v>
      </c>
      <c r="M321" s="22" t="s">
        <v>388</v>
      </c>
      <c r="N321" s="22" t="s">
        <v>389</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261</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410</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411</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270</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412</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413</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269</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414</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267</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415</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268</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459</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261</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435</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459</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261</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392</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420</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417</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418</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419</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459</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417</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418</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419</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459</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395</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396</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397</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387</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388</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389</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272</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273</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390</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1"/>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1"/>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1"/>
      <c r="I503" s="16"/>
      <c r="J503" s="274" t="s">
        <v>459</v>
      </c>
      <c r="K503" s="274" t="s">
        <v>66</v>
      </c>
      <c r="L503" s="274" t="s">
        <v>67</v>
      </c>
      <c r="M503" s="274" t="s">
        <v>68</v>
      </c>
      <c r="N503" s="274" t="s">
        <v>69</v>
      </c>
      <c r="O503" s="22"/>
      <c r="P503" s="22" t="s">
        <v>277</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261</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267</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268</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269</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270</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390</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276</v>
      </c>
      <c r="I536" s="52" t="s">
        <v>48</v>
      </c>
      <c r="J536" s="52" t="s">
        <v>278</v>
      </c>
      <c r="K536" s="24" t="s">
        <v>49</v>
      </c>
      <c r="L536" s="24" t="s">
        <v>279</v>
      </c>
      <c r="M536" s="24" t="s">
        <v>280</v>
      </c>
      <c r="N536" s="24" t="s">
        <v>50</v>
      </c>
      <c r="O536" s="24" t="s">
        <v>282</v>
      </c>
      <c r="P536" s="24" t="s">
        <v>283</v>
      </c>
      <c r="Q536" s="237" t="s">
        <v>281</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261</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267</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268</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269</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270</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459</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908</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365</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977</v>
      </c>
      <c r="G9" s="712" t="s">
        <v>907</v>
      </c>
      <c r="H9" s="712" t="s">
        <v>899</v>
      </c>
      <c r="I9" s="712" t="s">
        <v>900</v>
      </c>
      <c r="J9" s="712" t="s">
        <v>901</v>
      </c>
      <c r="K9" s="712" t="s">
        <v>902</v>
      </c>
      <c r="L9" s="712" t="s">
        <v>903</v>
      </c>
      <c r="M9" s="712" t="s">
        <v>904</v>
      </c>
      <c r="N9" s="712" t="s">
        <v>905</v>
      </c>
      <c r="O9" s="712" t="s">
        <v>906</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460</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461</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462</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463</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464</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465</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466</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467</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468</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469</v>
      </c>
      <c r="F19" s="364">
        <v>43930</v>
      </c>
      <c r="G19" s="364">
        <v>43905</v>
      </c>
      <c r="H19" s="364">
        <v>43905</v>
      </c>
      <c r="I19" s="364">
        <v>43905</v>
      </c>
      <c r="J19" s="364">
        <v>43926</v>
      </c>
      <c r="K19" s="364">
        <v>43926</v>
      </c>
      <c r="L19" s="364">
        <v>43926</v>
      </c>
      <c r="M19" s="364">
        <v>43926</v>
      </c>
      <c r="N19" s="364">
        <v>43926</v>
      </c>
      <c r="O19" s="364">
        <v>43926</v>
      </c>
      <c r="P19" s="79" t="s">
        <v>984</v>
      </c>
      <c r="Z19" s="229"/>
      <c r="AA19" s="267"/>
      <c r="AB19" s="259"/>
      <c r="AC19" s="259"/>
      <c r="AD19" s="259"/>
    </row>
    <row r="20" spans="1:30" s="79" customFormat="1" outlineLevel="1" x14ac:dyDescent="0.25">
      <c r="A20" s="257"/>
      <c r="B20" s="258"/>
      <c r="C20" s="268"/>
      <c r="D20" s="276"/>
      <c r="E20" s="229" t="s">
        <v>470</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460</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461</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462</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463</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464</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465</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466</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467</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468</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469</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909</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365</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977</v>
      </c>
      <c r="H46" s="712" t="s">
        <v>907</v>
      </c>
      <c r="I46" s="712" t="s">
        <v>899</v>
      </c>
      <c r="J46" s="712" t="s">
        <v>900</v>
      </c>
      <c r="K46" s="712" t="s">
        <v>901</v>
      </c>
      <c r="L46" s="712" t="s">
        <v>902</v>
      </c>
      <c r="M46" s="712" t="s">
        <v>903</v>
      </c>
      <c r="N46" s="712" t="s">
        <v>904</v>
      </c>
      <c r="O46" s="712" t="s">
        <v>905</v>
      </c>
      <c r="P46" s="712" t="s">
        <v>906</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917</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958</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958</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898</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365</v>
      </c>
      <c r="I68" s="264" t="s">
        <v>911</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914</v>
      </c>
      <c r="G70" s="718"/>
      <c r="H70" s="718"/>
      <c r="I70" s="804" t="s">
        <v>915</v>
      </c>
      <c r="J70" s="804"/>
      <c r="K70" s="804"/>
      <c r="L70" s="804" t="s">
        <v>916</v>
      </c>
      <c r="M70" s="804"/>
      <c r="N70" s="804"/>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907</v>
      </c>
      <c r="G72" s="712" t="s">
        <v>899</v>
      </c>
      <c r="H72" s="712" t="s">
        <v>900</v>
      </c>
      <c r="I72" s="712" t="s">
        <v>901</v>
      </c>
      <c r="J72" s="712" t="s">
        <v>902</v>
      </c>
      <c r="K72" s="712" t="s">
        <v>903</v>
      </c>
      <c r="L72" s="712" t="s">
        <v>904</v>
      </c>
      <c r="M72" s="712" t="s">
        <v>905</v>
      </c>
      <c r="N72" s="712" t="s">
        <v>906</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918</v>
      </c>
      <c r="F73" s="713">
        <v>43466</v>
      </c>
      <c r="G73" s="713">
        <v>43466</v>
      </c>
      <c r="H73" s="713">
        <v>43466</v>
      </c>
      <c r="I73" s="713">
        <v>43466</v>
      </c>
      <c r="J73" s="713">
        <v>43466</v>
      </c>
      <c r="K73" s="713">
        <v>43466</v>
      </c>
      <c r="L73" s="713">
        <v>43466</v>
      </c>
      <c r="M73" s="713">
        <v>43466</v>
      </c>
      <c r="N73" s="713">
        <v>43466</v>
      </c>
      <c r="O73" s="79" t="s">
        <v>934</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919</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920</v>
      </c>
      <c r="F75" s="713">
        <v>43556</v>
      </c>
      <c r="G75" s="713">
        <v>43556</v>
      </c>
      <c r="H75" s="713">
        <v>43556</v>
      </c>
      <c r="I75" s="713">
        <v>43556</v>
      </c>
      <c r="J75" s="713">
        <v>43556</v>
      </c>
      <c r="K75" s="713">
        <v>43556</v>
      </c>
      <c r="L75" s="713">
        <v>43556</v>
      </c>
      <c r="M75" s="713">
        <v>43556</v>
      </c>
      <c r="N75" s="713">
        <v>43556</v>
      </c>
      <c r="O75" s="79" t="s">
        <v>912</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921</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913</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922</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930</v>
      </c>
      <c r="Q77" s="228"/>
      <c r="R77" s="228"/>
      <c r="S77" s="228"/>
      <c r="T77" s="228"/>
      <c r="Y77" s="267"/>
      <c r="Z77" s="259"/>
      <c r="AA77" s="259"/>
      <c r="AB77" s="259"/>
    </row>
    <row r="78" spans="1:28" s="79" customFormat="1" outlineLevel="1" x14ac:dyDescent="0.25">
      <c r="A78" s="257"/>
      <c r="B78" s="258"/>
      <c r="C78" s="268"/>
      <c r="D78" s="276"/>
      <c r="E78" s="277" t="s">
        <v>923</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931</v>
      </c>
      <c r="Q78" s="228"/>
      <c r="R78" s="228"/>
      <c r="S78" s="228"/>
      <c r="T78" s="228"/>
      <c r="Y78" s="267"/>
      <c r="Z78" s="259"/>
      <c r="AA78" s="259"/>
      <c r="AB78" s="259"/>
    </row>
    <row r="79" spans="1:28" s="79" customFormat="1" outlineLevel="1" x14ac:dyDescent="0.25">
      <c r="A79" s="257"/>
      <c r="B79" s="258"/>
      <c r="C79" s="268"/>
      <c r="D79" s="276"/>
      <c r="E79" s="277" t="s">
        <v>924</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925</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926</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927</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584</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928</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932</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929</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933</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936</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935</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291</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365</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285</v>
      </c>
      <c r="I9" s="22"/>
      <c r="J9" s="22" t="s">
        <v>284</v>
      </c>
      <c r="K9" s="22"/>
      <c r="L9" s="22" t="s">
        <v>286</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237</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238</v>
      </c>
      <c r="H12" s="413">
        <v>1</v>
      </c>
      <c r="I12" s="227"/>
      <c r="J12" s="413">
        <v>1</v>
      </c>
      <c r="K12" s="227"/>
      <c r="L12" s="413" t="s">
        <v>474</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293</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292</v>
      </c>
      <c r="H15" s="227"/>
      <c r="I15" s="227"/>
      <c r="J15" s="227"/>
      <c r="K15" s="227"/>
      <c r="L15" s="413" t="s">
        <v>474</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287</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285</v>
      </c>
      <c r="I29" s="22"/>
      <c r="J29" s="22" t="s">
        <v>284</v>
      </c>
      <c r="K29" s="22"/>
      <c r="L29" s="22" t="s">
        <v>286</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288</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289</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290</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294</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285</v>
      </c>
      <c r="I48" s="22" t="s">
        <v>284</v>
      </c>
      <c r="J48" s="22" t="s">
        <v>286</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295</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296</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297</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298</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436</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284</v>
      </c>
      <c r="J55" s="239" t="s">
        <v>286</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299</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300</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301</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305</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4" t="s">
        <v>303</v>
      </c>
      <c r="G68" s="805"/>
      <c r="H68" s="22"/>
      <c r="I68" s="22" t="s">
        <v>304</v>
      </c>
      <c r="J68" s="22"/>
      <c r="K68" s="22"/>
      <c r="L68" s="22" t="s">
        <v>437</v>
      </c>
      <c r="M68" s="22"/>
      <c r="N68" s="22"/>
      <c r="O68" s="22" t="s">
        <v>306</v>
      </c>
      <c r="P68" s="23"/>
      <c r="Q68" s="21"/>
      <c r="R68" s="21" t="s">
        <v>307</v>
      </c>
      <c r="S68" s="21"/>
      <c r="T68" s="21"/>
      <c r="U68" s="15"/>
      <c r="V68" s="6"/>
      <c r="W68" s="6"/>
      <c r="X68" s="6"/>
    </row>
    <row r="69" spans="1:24" s="7" customFormat="1" ht="12" customHeight="1" outlineLevel="1" x14ac:dyDescent="0.25">
      <c r="A69" s="4"/>
      <c r="B69" s="5"/>
      <c r="C69" s="16"/>
      <c r="D69" s="16"/>
      <c r="E69" s="16"/>
      <c r="F69" s="16" t="s">
        <v>111</v>
      </c>
      <c r="G69" s="16" t="s">
        <v>302</v>
      </c>
      <c r="H69" s="22"/>
      <c r="I69" s="22" t="s">
        <v>111</v>
      </c>
      <c r="J69" s="22" t="s">
        <v>302</v>
      </c>
      <c r="K69" s="22"/>
      <c r="L69" s="22" t="s">
        <v>111</v>
      </c>
      <c r="M69" s="22" t="s">
        <v>302</v>
      </c>
      <c r="N69" s="23"/>
      <c r="O69" s="22" t="s">
        <v>111</v>
      </c>
      <c r="P69" s="22" t="s">
        <v>302</v>
      </c>
      <c r="Q69" s="21"/>
      <c r="R69" s="21" t="s">
        <v>302</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308</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309</v>
      </c>
      <c r="G94" s="21"/>
      <c r="H94" s="21"/>
      <c r="I94" s="21"/>
      <c r="J94" s="21"/>
      <c r="K94" s="21"/>
      <c r="L94" s="21"/>
      <c r="M94" s="21"/>
      <c r="N94" s="21"/>
      <c r="O94" s="21" t="s">
        <v>442</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4"/>
      <c r="F96" s="805"/>
      <c r="G96" s="22" t="s">
        <v>310</v>
      </c>
      <c r="H96" s="22"/>
      <c r="I96" s="22"/>
      <c r="J96" s="135" t="s">
        <v>438</v>
      </c>
      <c r="K96" s="135"/>
      <c r="L96" s="22"/>
      <c r="M96" s="135" t="s">
        <v>439</v>
      </c>
      <c r="N96" s="135"/>
      <c r="O96" s="22"/>
      <c r="P96" s="418" t="s">
        <v>440</v>
      </c>
      <c r="Q96" s="194"/>
      <c r="R96" s="21"/>
      <c r="S96" s="194" t="s">
        <v>441</v>
      </c>
      <c r="T96" s="194"/>
      <c r="U96" s="15"/>
      <c r="V96" s="6"/>
      <c r="W96" s="6"/>
      <c r="X96" s="6"/>
    </row>
    <row r="97" spans="1:24" s="7" customFormat="1" ht="12" customHeight="1" outlineLevel="1" x14ac:dyDescent="0.25">
      <c r="A97" s="4"/>
      <c r="B97" s="5"/>
      <c r="C97" s="16"/>
      <c r="D97" s="16"/>
      <c r="E97" s="16" t="s">
        <v>297</v>
      </c>
      <c r="F97" s="16"/>
      <c r="G97" s="22" t="s">
        <v>118</v>
      </c>
      <c r="H97" s="22" t="s">
        <v>311</v>
      </c>
      <c r="I97" s="22"/>
      <c r="J97" s="22" t="s">
        <v>111</v>
      </c>
      <c r="K97" s="22" t="s">
        <v>302</v>
      </c>
      <c r="L97" s="22"/>
      <c r="M97" s="22" t="s">
        <v>111</v>
      </c>
      <c r="N97" s="22" t="s">
        <v>302</v>
      </c>
      <c r="O97" s="22"/>
      <c r="P97" s="22" t="s">
        <v>111</v>
      </c>
      <c r="Q97" s="22" t="s">
        <v>302</v>
      </c>
      <c r="R97" s="22"/>
      <c r="S97" s="22" t="s">
        <v>111</v>
      </c>
      <c r="T97" s="22" t="s">
        <v>302</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261</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881</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882</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880</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261</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abSelected="1"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998</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997</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449</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08" t="s">
        <v>1005</v>
      </c>
      <c r="I46" s="809"/>
      <c r="J46" s="809"/>
      <c r="K46" s="809"/>
      <c r="L46" s="809"/>
      <c r="M46" s="809"/>
      <c r="N46" s="809"/>
      <c r="O46" s="809"/>
      <c r="P46" s="809"/>
      <c r="Q46" s="809"/>
      <c r="R46" s="809"/>
      <c r="S46" s="809"/>
      <c r="T46" s="810"/>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977</v>
      </c>
      <c r="K60" s="110" t="s">
        <v>473</v>
      </c>
      <c r="L60" s="274" t="s">
        <v>940</v>
      </c>
      <c r="M60" s="274" t="s">
        <v>941</v>
      </c>
      <c r="N60" s="274" t="s">
        <v>942</v>
      </c>
      <c r="O60" s="274" t="s">
        <v>943</v>
      </c>
      <c r="P60" s="274" t="s">
        <v>944</v>
      </c>
      <c r="Q60" s="274" t="s">
        <v>945</v>
      </c>
      <c r="R60" s="274" t="s">
        <v>946</v>
      </c>
      <c r="S60" s="274" t="s">
        <v>947</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974</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975</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452</v>
      </c>
      <c r="J82" s="135" t="s">
        <v>168</v>
      </c>
      <c r="K82" s="135"/>
      <c r="L82" s="135"/>
      <c r="M82" s="135"/>
      <c r="N82" s="135"/>
      <c r="O82" s="135"/>
      <c r="P82" s="274"/>
      <c r="Q82" s="135" t="s">
        <v>973</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544</v>
      </c>
      <c r="I83" s="110" t="s">
        <v>42</v>
      </c>
      <c r="J83" s="110" t="s">
        <v>450</v>
      </c>
      <c r="K83" s="110" t="s">
        <v>451</v>
      </c>
      <c r="L83" s="110" t="s">
        <v>453</v>
      </c>
      <c r="M83" s="110" t="s">
        <v>454</v>
      </c>
      <c r="N83" s="110" t="s">
        <v>455</v>
      </c>
      <c r="O83" s="110" t="s">
        <v>457</v>
      </c>
      <c r="P83" s="274"/>
      <c r="Q83" s="274" t="s">
        <v>458</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977</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473</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940</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941</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942</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943</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944</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945</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946</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947</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315</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370</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371</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305</v>
      </c>
      <c r="I123" s="175"/>
      <c r="J123" s="175"/>
      <c r="K123" s="175"/>
      <c r="L123" s="176" t="s">
        <v>452</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450</v>
      </c>
      <c r="N124" s="179" t="s">
        <v>451</v>
      </c>
      <c r="O124" s="179" t="s">
        <v>453</v>
      </c>
      <c r="P124" s="179" t="s">
        <v>454</v>
      </c>
      <c r="Q124" s="179" t="s">
        <v>455</v>
      </c>
      <c r="R124" s="179" t="s">
        <v>457</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976</v>
      </c>
      <c r="I128" s="178"/>
      <c r="J128" s="178"/>
      <c r="K128" s="178"/>
      <c r="L128" s="178"/>
      <c r="M128" s="186">
        <v>0.5</v>
      </c>
      <c r="N128" s="186">
        <v>0.5</v>
      </c>
      <c r="O128" s="186">
        <v>0.5</v>
      </c>
      <c r="P128" s="186">
        <v>0.5</v>
      </c>
      <c r="Q128" s="186">
        <v>0.5</v>
      </c>
      <c r="R128" s="187"/>
      <c r="S128" s="185" t="s">
        <v>316</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314</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386</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385</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264</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264</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264</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264</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265</v>
      </c>
      <c r="L149" s="169" t="s">
        <v>89</v>
      </c>
      <c r="M149" s="169" t="s">
        <v>264</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265</v>
      </c>
      <c r="L150" s="169" t="s">
        <v>90</v>
      </c>
      <c r="M150" s="169" t="s">
        <v>264</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265</v>
      </c>
      <c r="L151" s="169" t="s">
        <v>91</v>
      </c>
      <c r="M151" s="169" t="s">
        <v>264</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265</v>
      </c>
      <c r="L152" s="169" t="s">
        <v>180</v>
      </c>
      <c r="M152" s="169" t="s">
        <v>264</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372</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544</v>
      </c>
      <c r="J165" s="110" t="s">
        <v>896</v>
      </c>
      <c r="K165" s="135" t="s">
        <v>198</v>
      </c>
      <c r="L165" s="135"/>
      <c r="M165" s="110"/>
      <c r="N165" s="110"/>
      <c r="O165" s="110"/>
      <c r="P165" s="110"/>
      <c r="Q165" s="110"/>
      <c r="R165" s="135" t="s">
        <v>199</v>
      </c>
      <c r="S165" s="135"/>
      <c r="T165" s="110"/>
      <c r="U165" s="110"/>
      <c r="V165" s="110"/>
      <c r="W165" s="135" t="s">
        <v>456</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450</v>
      </c>
      <c r="L166" s="110" t="s">
        <v>451</v>
      </c>
      <c r="M166" s="110" t="s">
        <v>453</v>
      </c>
      <c r="N166" s="110" t="s">
        <v>454</v>
      </c>
      <c r="O166" s="110" t="s">
        <v>455</v>
      </c>
      <c r="P166" s="110"/>
      <c r="Q166" s="110"/>
      <c r="R166" s="110" t="s">
        <v>450</v>
      </c>
      <c r="S166" s="110" t="s">
        <v>451</v>
      </c>
      <c r="T166" s="110" t="s">
        <v>453</v>
      </c>
      <c r="U166" s="110" t="s">
        <v>454</v>
      </c>
      <c r="V166" s="110" t="s">
        <v>455</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977</v>
      </c>
      <c r="J167" s="138" t="s">
        <v>460</v>
      </c>
      <c r="K167" s="426">
        <f t="shared" ref="K167:O171" si="1">K281/2</f>
        <v>100</v>
      </c>
      <c r="L167" s="426">
        <f t="shared" si="1"/>
        <v>150</v>
      </c>
      <c r="M167" s="426">
        <f t="shared" si="1"/>
        <v>150</v>
      </c>
      <c r="N167" s="426">
        <f t="shared" si="1"/>
        <v>200</v>
      </c>
      <c r="O167" s="426">
        <f t="shared" si="1"/>
        <v>200</v>
      </c>
      <c r="P167" s="115"/>
      <c r="Q167" s="138" t="s">
        <v>458</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461</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462</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463</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464</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465</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466</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467</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468</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469</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473</v>
      </c>
      <c r="J177" s="138" t="s">
        <v>460</v>
      </c>
      <c r="K177" s="426">
        <f t="shared" ref="K177:O177" si="5">K291/2</f>
        <v>100</v>
      </c>
      <c r="L177" s="426">
        <f t="shared" si="5"/>
        <v>150</v>
      </c>
      <c r="M177" s="426">
        <f t="shared" si="5"/>
        <v>150</v>
      </c>
      <c r="N177" s="426">
        <f t="shared" si="5"/>
        <v>200</v>
      </c>
      <c r="O177" s="426">
        <f t="shared" si="5"/>
        <v>200</v>
      </c>
      <c r="P177" s="115"/>
      <c r="Q177" s="138" t="s">
        <v>458</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461</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462</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463</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464</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465</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466</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467</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468</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469</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940</v>
      </c>
      <c r="J187" s="138" t="s">
        <v>460</v>
      </c>
      <c r="K187" s="426">
        <f t="shared" ref="K187:O187" si="29">K301/2</f>
        <v>100</v>
      </c>
      <c r="L187" s="426">
        <f t="shared" si="29"/>
        <v>150</v>
      </c>
      <c r="M187" s="426">
        <f t="shared" si="29"/>
        <v>150</v>
      </c>
      <c r="N187" s="426">
        <f t="shared" si="29"/>
        <v>200</v>
      </c>
      <c r="O187" s="426">
        <f t="shared" si="29"/>
        <v>200</v>
      </c>
      <c r="P187" s="115"/>
      <c r="Q187" s="138" t="s">
        <v>458</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461</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462</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463</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464</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465</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466</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467</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468</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469</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941</v>
      </c>
      <c r="J197" s="138" t="s">
        <v>460</v>
      </c>
      <c r="K197" s="426">
        <f t="shared" ref="K197:O197" si="53">K311/2</f>
        <v>100</v>
      </c>
      <c r="L197" s="426">
        <f t="shared" si="53"/>
        <v>150</v>
      </c>
      <c r="M197" s="426">
        <f t="shared" si="53"/>
        <v>150</v>
      </c>
      <c r="N197" s="426">
        <f t="shared" si="53"/>
        <v>200</v>
      </c>
      <c r="O197" s="426">
        <f t="shared" si="53"/>
        <v>200</v>
      </c>
      <c r="P197" s="115"/>
      <c r="Q197" s="138" t="s">
        <v>458</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461</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462</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463</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464</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465</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466</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467</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468</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469</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942</v>
      </c>
      <c r="J207" s="138" t="s">
        <v>460</v>
      </c>
      <c r="K207" s="426">
        <f t="shared" ref="K207:O207" si="77">K321/2</f>
        <v>100</v>
      </c>
      <c r="L207" s="426">
        <f t="shared" si="77"/>
        <v>150</v>
      </c>
      <c r="M207" s="426">
        <f t="shared" si="77"/>
        <v>150</v>
      </c>
      <c r="N207" s="426">
        <f t="shared" si="77"/>
        <v>200</v>
      </c>
      <c r="O207" s="426">
        <f t="shared" si="77"/>
        <v>200</v>
      </c>
      <c r="P207" s="115"/>
      <c r="Q207" s="138" t="s">
        <v>458</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461</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462</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463</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464</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465</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466</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467</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468</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469</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943</v>
      </c>
      <c r="J217" s="138" t="s">
        <v>460</v>
      </c>
      <c r="K217" s="426">
        <f t="shared" ref="K217:O217" si="101">K331/2</f>
        <v>100</v>
      </c>
      <c r="L217" s="426">
        <f t="shared" si="101"/>
        <v>150</v>
      </c>
      <c r="M217" s="426">
        <f t="shared" si="101"/>
        <v>150</v>
      </c>
      <c r="N217" s="426">
        <f t="shared" si="101"/>
        <v>200</v>
      </c>
      <c r="O217" s="426">
        <f t="shared" si="101"/>
        <v>200</v>
      </c>
      <c r="P217" s="115"/>
      <c r="Q217" s="138" t="s">
        <v>458</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461</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462</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463</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464</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465</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466</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467</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468</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469</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944</v>
      </c>
      <c r="J227" s="138" t="s">
        <v>460</v>
      </c>
      <c r="K227" s="426">
        <f t="shared" ref="K227:O227" si="125">K341/2</f>
        <v>100</v>
      </c>
      <c r="L227" s="426">
        <f t="shared" si="125"/>
        <v>150</v>
      </c>
      <c r="M227" s="426">
        <f t="shared" si="125"/>
        <v>150</v>
      </c>
      <c r="N227" s="426">
        <f t="shared" si="125"/>
        <v>200</v>
      </c>
      <c r="O227" s="426">
        <f t="shared" si="125"/>
        <v>200</v>
      </c>
      <c r="P227" s="115"/>
      <c r="Q227" s="138" t="s">
        <v>458</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461</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462</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463</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464</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465</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466</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467</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468</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469</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945</v>
      </c>
      <c r="J237" s="138" t="s">
        <v>460</v>
      </c>
      <c r="K237" s="426">
        <f t="shared" ref="K237:O237" si="149">K351/2</f>
        <v>100</v>
      </c>
      <c r="L237" s="426">
        <f t="shared" si="149"/>
        <v>150</v>
      </c>
      <c r="M237" s="426">
        <f t="shared" si="149"/>
        <v>150</v>
      </c>
      <c r="N237" s="426">
        <f t="shared" si="149"/>
        <v>200</v>
      </c>
      <c r="O237" s="426">
        <f t="shared" si="149"/>
        <v>200</v>
      </c>
      <c r="P237" s="115"/>
      <c r="Q237" s="138" t="s">
        <v>458</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461</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462</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463</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464</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465</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466</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467</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468</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469</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946</v>
      </c>
      <c r="J247" s="138" t="s">
        <v>460</v>
      </c>
      <c r="K247" s="426">
        <f t="shared" ref="K247:O247" si="173">K361/2</f>
        <v>100</v>
      </c>
      <c r="L247" s="426">
        <f t="shared" si="173"/>
        <v>150</v>
      </c>
      <c r="M247" s="426">
        <f t="shared" si="173"/>
        <v>150</v>
      </c>
      <c r="N247" s="426">
        <f t="shared" si="173"/>
        <v>200</v>
      </c>
      <c r="O247" s="426">
        <f t="shared" si="173"/>
        <v>200</v>
      </c>
      <c r="P247" s="115"/>
      <c r="Q247" s="138" t="s">
        <v>458</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461</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462</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463</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464</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465</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466</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467</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468</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469</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947</v>
      </c>
      <c r="J257" s="138" t="s">
        <v>460</v>
      </c>
      <c r="K257" s="426">
        <f t="shared" ref="K257:O257" si="197">K371/2</f>
        <v>100</v>
      </c>
      <c r="L257" s="426">
        <f t="shared" si="197"/>
        <v>150</v>
      </c>
      <c r="M257" s="426">
        <f t="shared" si="197"/>
        <v>150</v>
      </c>
      <c r="N257" s="426">
        <f t="shared" si="197"/>
        <v>200</v>
      </c>
      <c r="O257" s="426">
        <f t="shared" si="197"/>
        <v>200</v>
      </c>
      <c r="P257" s="115"/>
      <c r="Q257" s="138" t="s">
        <v>458</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461</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462</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463</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464</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465</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466</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467</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468</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469</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373</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544</v>
      </c>
      <c r="J279" s="110"/>
      <c r="K279" s="135" t="s">
        <v>200</v>
      </c>
      <c r="L279" s="135"/>
      <c r="M279" s="110"/>
      <c r="N279" s="110"/>
      <c r="O279" s="110"/>
      <c r="P279" s="110"/>
      <c r="Q279" s="110"/>
      <c r="R279" s="135" t="s">
        <v>201</v>
      </c>
      <c r="S279" s="135"/>
      <c r="T279" s="110"/>
      <c r="U279" s="110"/>
      <c r="V279" s="110"/>
      <c r="W279" s="135" t="s">
        <v>456</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450</v>
      </c>
      <c r="L280" s="110" t="s">
        <v>451</v>
      </c>
      <c r="M280" s="110" t="s">
        <v>453</v>
      </c>
      <c r="N280" s="110" t="s">
        <v>454</v>
      </c>
      <c r="O280" s="110" t="s">
        <v>455</v>
      </c>
      <c r="P280" s="110"/>
      <c r="Q280" s="110"/>
      <c r="R280" s="110" t="s">
        <v>450</v>
      </c>
      <c r="S280" s="110" t="s">
        <v>451</v>
      </c>
      <c r="T280" s="110" t="s">
        <v>453</v>
      </c>
      <c r="U280" s="110" t="s">
        <v>454</v>
      </c>
      <c r="V280" s="110" t="s">
        <v>455</v>
      </c>
      <c r="W280" s="110" t="s">
        <v>455</v>
      </c>
      <c r="X280" s="110" t="s">
        <v>455</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977</v>
      </c>
      <c r="J281" s="138" t="s">
        <v>458</v>
      </c>
      <c r="K281" s="428">
        <v>200</v>
      </c>
      <c r="L281" s="428">
        <v>300</v>
      </c>
      <c r="M281" s="428">
        <v>300</v>
      </c>
      <c r="N281" s="426">
        <f>$O281</f>
        <v>400</v>
      </c>
      <c r="O281" s="191">
        <v>400</v>
      </c>
      <c r="P281" s="115"/>
      <c r="Q281" s="138" t="s">
        <v>458</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473</v>
      </c>
      <c r="J291" s="138" t="s">
        <v>458</v>
      </c>
      <c r="K291" s="428">
        <v>200</v>
      </c>
      <c r="L291" s="428">
        <v>300</v>
      </c>
      <c r="M291" s="428">
        <v>300</v>
      </c>
      <c r="N291" s="426">
        <f>$O291</f>
        <v>400</v>
      </c>
      <c r="O291" s="191">
        <v>400</v>
      </c>
      <c r="P291" s="115"/>
      <c r="Q291" s="138" t="s">
        <v>458</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940</v>
      </c>
      <c r="J301" s="138" t="s">
        <v>458</v>
      </c>
      <c r="K301" s="428">
        <v>200</v>
      </c>
      <c r="L301" s="428">
        <v>300</v>
      </c>
      <c r="M301" s="428">
        <v>300</v>
      </c>
      <c r="N301" s="426">
        <f>$O301</f>
        <v>400</v>
      </c>
      <c r="O301" s="191">
        <v>400</v>
      </c>
      <c r="P301" s="115"/>
      <c r="Q301" s="138" t="s">
        <v>458</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941</v>
      </c>
      <c r="J311" s="138" t="s">
        <v>458</v>
      </c>
      <c r="K311" s="428">
        <v>200</v>
      </c>
      <c r="L311" s="428">
        <v>300</v>
      </c>
      <c r="M311" s="428">
        <v>300</v>
      </c>
      <c r="N311" s="426">
        <f>$O311</f>
        <v>400</v>
      </c>
      <c r="O311" s="191">
        <v>400</v>
      </c>
      <c r="P311" s="115"/>
      <c r="Q311" s="138" t="s">
        <v>458</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942</v>
      </c>
      <c r="J321" s="138" t="s">
        <v>458</v>
      </c>
      <c r="K321" s="428">
        <v>200</v>
      </c>
      <c r="L321" s="428">
        <v>300</v>
      </c>
      <c r="M321" s="428">
        <v>300</v>
      </c>
      <c r="N321" s="426">
        <f>$O321</f>
        <v>400</v>
      </c>
      <c r="O321" s="191">
        <v>400</v>
      </c>
      <c r="P321" s="115"/>
      <c r="Q321" s="138" t="s">
        <v>458</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943</v>
      </c>
      <c r="J331" s="138" t="s">
        <v>458</v>
      </c>
      <c r="K331" s="428">
        <v>200</v>
      </c>
      <c r="L331" s="428">
        <v>300</v>
      </c>
      <c r="M331" s="428">
        <v>300</v>
      </c>
      <c r="N331" s="426">
        <f>$O331</f>
        <v>400</v>
      </c>
      <c r="O331" s="191">
        <v>400</v>
      </c>
      <c r="P331" s="115"/>
      <c r="Q331" s="138" t="s">
        <v>458</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944</v>
      </c>
      <c r="J341" s="138" t="s">
        <v>458</v>
      </c>
      <c r="K341" s="428">
        <v>200</v>
      </c>
      <c r="L341" s="428">
        <v>300</v>
      </c>
      <c r="M341" s="428">
        <v>300</v>
      </c>
      <c r="N341" s="426">
        <f>$O341</f>
        <v>400</v>
      </c>
      <c r="O341" s="191">
        <v>400</v>
      </c>
      <c r="P341" s="115"/>
      <c r="Q341" s="138" t="s">
        <v>458</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945</v>
      </c>
      <c r="J351" s="138" t="s">
        <v>458</v>
      </c>
      <c r="K351" s="428">
        <v>200</v>
      </c>
      <c r="L351" s="428">
        <v>300</v>
      </c>
      <c r="M351" s="428">
        <v>300</v>
      </c>
      <c r="N351" s="426">
        <f>$O351</f>
        <v>400</v>
      </c>
      <c r="O351" s="191">
        <v>400</v>
      </c>
      <c r="P351" s="115"/>
      <c r="Q351" s="138" t="s">
        <v>458</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946</v>
      </c>
      <c r="J361" s="138" t="s">
        <v>458</v>
      </c>
      <c r="K361" s="428">
        <v>200</v>
      </c>
      <c r="L361" s="428">
        <v>300</v>
      </c>
      <c r="M361" s="428">
        <v>300</v>
      </c>
      <c r="N361" s="426">
        <f>$O361</f>
        <v>400</v>
      </c>
      <c r="O361" s="191">
        <v>400</v>
      </c>
      <c r="P361" s="115"/>
      <c r="Q361" s="138" t="s">
        <v>458</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947</v>
      </c>
      <c r="J371" s="138" t="s">
        <v>458</v>
      </c>
      <c r="K371" s="428">
        <v>200</v>
      </c>
      <c r="L371" s="428">
        <v>300</v>
      </c>
      <c r="M371" s="428">
        <v>300</v>
      </c>
      <c r="N371" s="426">
        <f>$O371</f>
        <v>400</v>
      </c>
      <c r="O371" s="191">
        <v>400</v>
      </c>
      <c r="P371" s="115"/>
      <c r="Q371" s="138" t="s">
        <v>458</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208</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458</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258</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209</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259</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260</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210</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211</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212</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213</v>
      </c>
      <c r="L424" s="135"/>
      <c r="M424" s="109"/>
      <c r="N424" s="348" t="s">
        <v>959</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214</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215</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460</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461</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462</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463</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464</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465</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466</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467</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468</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469</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211</v>
      </c>
      <c r="H440" s="126"/>
      <c r="I440" s="126"/>
      <c r="J440" s="126"/>
      <c r="K440" s="126"/>
      <c r="L440" s="126"/>
      <c r="M440" s="126"/>
      <c r="N440" s="126"/>
      <c r="O440" s="126"/>
      <c r="P440" s="126"/>
      <c r="Q440" s="126"/>
      <c r="R440" s="197" t="s">
        <v>216</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217</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1002</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220</v>
      </c>
      <c r="R449" s="109"/>
      <c r="S449" s="109" t="s">
        <v>219</v>
      </c>
      <c r="T449" s="109"/>
      <c r="U449" s="864" t="s">
        <v>218</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1001</v>
      </c>
      <c r="K450" s="95"/>
      <c r="L450" s="109"/>
      <c r="M450" s="109"/>
      <c r="N450" s="109"/>
      <c r="O450" s="109"/>
      <c r="P450" s="744"/>
      <c r="Q450" s="110" t="s">
        <v>222</v>
      </c>
      <c r="R450" s="109"/>
      <c r="S450" s="109" t="s">
        <v>1004</v>
      </c>
      <c r="T450" s="109"/>
      <c r="U450" s="864" t="s">
        <v>221</v>
      </c>
      <c r="V450" s="110"/>
      <c r="W450" s="110" t="s">
        <v>223</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962</v>
      </c>
      <c r="I451" s="167" t="s">
        <v>184</v>
      </c>
      <c r="J451" s="167" t="s">
        <v>459</v>
      </c>
      <c r="K451" s="167" t="s">
        <v>66</v>
      </c>
      <c r="L451" s="167" t="s">
        <v>67</v>
      </c>
      <c r="M451" s="167" t="s">
        <v>68</v>
      </c>
      <c r="N451" s="167" t="s">
        <v>69</v>
      </c>
      <c r="O451" s="274"/>
      <c r="P451" s="274"/>
      <c r="Q451" s="110" t="s">
        <v>225</v>
      </c>
      <c r="R451" s="110"/>
      <c r="S451" s="110" t="s">
        <v>1003</v>
      </c>
      <c r="T451" s="110"/>
      <c r="U451" s="865" t="s">
        <v>224</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977</v>
      </c>
      <c r="I452" s="138" t="s">
        <v>460</v>
      </c>
      <c r="J452" s="132">
        <v>0.81</v>
      </c>
      <c r="K452" s="132">
        <v>0.81</v>
      </c>
      <c r="L452" s="132">
        <v>0.81</v>
      </c>
      <c r="M452" s="132">
        <v>0.81</v>
      </c>
      <c r="N452" s="132">
        <v>0.81</v>
      </c>
      <c r="Q452" s="132">
        <v>-0.13</v>
      </c>
      <c r="R452" s="115"/>
      <c r="S452" s="132">
        <v>0</v>
      </c>
      <c r="T452" s="175"/>
      <c r="U452" s="86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461</v>
      </c>
      <c r="J453" s="132">
        <v>0.81</v>
      </c>
      <c r="K453" s="132">
        <v>0.81</v>
      </c>
      <c r="L453" s="132">
        <v>0.81</v>
      </c>
      <c r="M453" s="132">
        <v>0.81</v>
      </c>
      <c r="N453" s="132">
        <v>0.81</v>
      </c>
      <c r="Q453" s="132">
        <v>-0.13</v>
      </c>
      <c r="R453" s="115"/>
      <c r="S453" s="132">
        <v>0</v>
      </c>
      <c r="T453" s="115"/>
      <c r="U453" s="86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462</v>
      </c>
      <c r="J454" s="132">
        <v>0.81</v>
      </c>
      <c r="K454" s="132">
        <v>0.81</v>
      </c>
      <c r="L454" s="132">
        <v>0.81</v>
      </c>
      <c r="M454" s="132">
        <v>0.81</v>
      </c>
      <c r="N454" s="132">
        <v>0.81</v>
      </c>
      <c r="Q454" s="132">
        <v>-0.13</v>
      </c>
      <c r="R454" s="115"/>
      <c r="S454" s="132">
        <v>0</v>
      </c>
      <c r="T454" s="115"/>
      <c r="U454" s="86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463</v>
      </c>
      <c r="J455" s="132">
        <v>0.78</v>
      </c>
      <c r="K455" s="132">
        <v>0.8</v>
      </c>
      <c r="L455" s="132">
        <v>0.8</v>
      </c>
      <c r="M455" s="132">
        <v>0.8</v>
      </c>
      <c r="N455" s="132">
        <v>0.8</v>
      </c>
      <c r="Q455" s="132">
        <v>-0.1</v>
      </c>
      <c r="R455" s="115"/>
      <c r="S455" s="132">
        <v>0.05</v>
      </c>
      <c r="T455" s="115"/>
      <c r="U455" s="86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464</v>
      </c>
      <c r="J456" s="132">
        <v>0.75</v>
      </c>
      <c r="K456" s="132">
        <v>0.78</v>
      </c>
      <c r="L456" s="132">
        <v>0.78</v>
      </c>
      <c r="M456" s="132">
        <v>0.78</v>
      </c>
      <c r="N456" s="132">
        <v>0.78</v>
      </c>
      <c r="Q456" s="132">
        <v>-0.05</v>
      </c>
      <c r="R456" s="115"/>
      <c r="S456" s="132">
        <v>0.15</v>
      </c>
      <c r="T456" s="115"/>
      <c r="U456" s="86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465</v>
      </c>
      <c r="J457" s="132">
        <v>0.73499999999999999</v>
      </c>
      <c r="K457" s="132">
        <v>0.6</v>
      </c>
      <c r="L457" s="132">
        <v>0.6</v>
      </c>
      <c r="M457" s="132">
        <v>0.6</v>
      </c>
      <c r="N457" s="132">
        <v>0.6</v>
      </c>
      <c r="Q457" s="132">
        <v>-0.17</v>
      </c>
      <c r="R457" s="115"/>
      <c r="S457" s="132">
        <v>0.1</v>
      </c>
      <c r="T457" s="115"/>
      <c r="U457" s="86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466</v>
      </c>
      <c r="J458" s="132">
        <v>0.71</v>
      </c>
      <c r="K458" s="132">
        <v>0.71</v>
      </c>
      <c r="L458" s="132">
        <v>0.71</v>
      </c>
      <c r="M458" s="132">
        <v>0.71</v>
      </c>
      <c r="N458" s="132">
        <v>0.71</v>
      </c>
      <c r="Q458" s="132">
        <v>-0.17</v>
      </c>
      <c r="R458" s="115"/>
      <c r="S458" s="132">
        <v>0.2</v>
      </c>
      <c r="T458" s="115"/>
      <c r="U458" s="86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467</v>
      </c>
      <c r="J459" s="132">
        <v>0.7</v>
      </c>
      <c r="K459" s="132">
        <v>0.75</v>
      </c>
      <c r="L459" s="132">
        <v>0.75</v>
      </c>
      <c r="M459" s="132">
        <v>0.75</v>
      </c>
      <c r="N459" s="132">
        <v>0.75</v>
      </c>
      <c r="Q459" s="132">
        <v>-0.17</v>
      </c>
      <c r="R459" s="115"/>
      <c r="S459" s="132">
        <v>0.16</v>
      </c>
      <c r="T459" s="115"/>
      <c r="U459" s="86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468</v>
      </c>
      <c r="J460" s="132">
        <v>0.74</v>
      </c>
      <c r="K460" s="132">
        <v>0.75</v>
      </c>
      <c r="L460" s="132">
        <v>0.75</v>
      </c>
      <c r="M460" s="132">
        <v>0.75</v>
      </c>
      <c r="N460" s="132">
        <v>0.75</v>
      </c>
      <c r="Q460" s="132">
        <v>-0.17</v>
      </c>
      <c r="R460" s="115"/>
      <c r="S460" s="751">
        <v>0.12</v>
      </c>
      <c r="T460" s="113"/>
      <c r="U460" s="86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469</v>
      </c>
      <c r="J461" s="749">
        <v>0.75</v>
      </c>
      <c r="K461" s="749">
        <v>0.75</v>
      </c>
      <c r="L461" s="749">
        <v>0.75</v>
      </c>
      <c r="M461" s="749">
        <v>0.75</v>
      </c>
      <c r="N461" s="749">
        <v>0.75</v>
      </c>
      <c r="O461" s="113"/>
      <c r="P461" s="750"/>
      <c r="Q461" s="749">
        <v>-0.2</v>
      </c>
      <c r="R461" s="113"/>
      <c r="S461" s="749">
        <v>0.1</v>
      </c>
      <c r="T461" s="113"/>
      <c r="U461" s="86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473</v>
      </c>
      <c r="I462" s="138" t="s">
        <v>460</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461</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462</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463</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464</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465</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466</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467</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468</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469</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940</v>
      </c>
      <c r="I472" s="138" t="s">
        <v>460</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461</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462</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463</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464</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465</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466</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467</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468</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469</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941</v>
      </c>
      <c r="I482" s="138" t="s">
        <v>460</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461</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462</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463</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464</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465</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466</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467</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468</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469</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942</v>
      </c>
      <c r="I492" s="138" t="s">
        <v>460</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461</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462</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463</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464</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465</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466</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467</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468</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469</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943</v>
      </c>
      <c r="I502" s="138" t="s">
        <v>460</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461</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462</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463</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464</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465</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466</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467</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468</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469</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944</v>
      </c>
      <c r="I512" s="138" t="s">
        <v>460</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461</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462</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463</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464</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465</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466</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467</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468</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469</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945</v>
      </c>
      <c r="I522" s="138" t="s">
        <v>460</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461</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462</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463</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464</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465</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466</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467</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468</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469</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946</v>
      </c>
      <c r="I532" s="138" t="s">
        <v>460</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461</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462</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463</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464</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465</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466</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467</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468</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469</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947</v>
      </c>
      <c r="I542" s="138" t="s">
        <v>460</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461</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462</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463</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464</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465</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466</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467</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468</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469</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217</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226</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227</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188</v>
      </c>
      <c r="N562" s="200" t="s">
        <v>228</v>
      </c>
      <c r="O562" s="199"/>
      <c r="P562" s="200" t="s">
        <v>963</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229</v>
      </c>
      <c r="O563" s="268"/>
      <c r="P563" s="201" t="s">
        <v>229</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960</v>
      </c>
      <c r="O564" s="274"/>
      <c r="P564" s="274" t="s">
        <v>961</v>
      </c>
      <c r="Q564" s="744"/>
      <c r="R564" s="135" t="s">
        <v>232</v>
      </c>
      <c r="S564" s="135"/>
      <c r="T564" s="110"/>
      <c r="U564" s="274"/>
      <c r="V564" s="206" t="s">
        <v>223</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956</v>
      </c>
      <c r="I565" s="110" t="s">
        <v>184</v>
      </c>
      <c r="J565" s="110" t="s">
        <v>233</v>
      </c>
      <c r="K565" s="110" t="s">
        <v>234</v>
      </c>
      <c r="L565" s="110" t="s">
        <v>236</v>
      </c>
      <c r="M565" s="274"/>
      <c r="N565" s="110" t="s">
        <v>235</v>
      </c>
      <c r="O565" s="274"/>
      <c r="P565" s="110" t="s">
        <v>235</v>
      </c>
      <c r="Q565" s="744"/>
      <c r="R565" s="110" t="s">
        <v>237</v>
      </c>
      <c r="S565" s="110" t="s">
        <v>238</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977</v>
      </c>
      <c r="I568" s="138" t="s">
        <v>460</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461</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462</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463</v>
      </c>
      <c r="J571" s="159">
        <v>0.68</v>
      </c>
      <c r="K571" s="159">
        <v>0.05</v>
      </c>
      <c r="L571" s="133">
        <v>300</v>
      </c>
      <c r="M571" s="114"/>
      <c r="N571" s="430">
        <f t="shared" si="291"/>
        <v>0.70500000000000007</v>
      </c>
      <c r="P571" s="430">
        <f t="shared" si="292"/>
        <v>0.65500000000000003</v>
      </c>
      <c r="R571" s="196">
        <f t="shared" si="293"/>
        <v>0.68</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464</v>
      </c>
      <c r="J572" s="159">
        <v>0.67</v>
      </c>
      <c r="K572" s="159">
        <v>0.1</v>
      </c>
      <c r="L572" s="133">
        <v>1000</v>
      </c>
      <c r="M572" s="114"/>
      <c r="N572" s="430">
        <f t="shared" si="291"/>
        <v>0.72000000000000008</v>
      </c>
      <c r="P572" s="430">
        <f t="shared" si="292"/>
        <v>0.62</v>
      </c>
      <c r="R572" s="196">
        <f t="shared" si="293"/>
        <v>0.7</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465</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466</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467</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468</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469</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473</v>
      </c>
      <c r="I578" s="138" t="s">
        <v>460</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461</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462</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463</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464</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465</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466</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467</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468</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469</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940</v>
      </c>
      <c r="I588" s="138" t="s">
        <v>460</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461</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462</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463</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464</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465</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466</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467</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468</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469</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941</v>
      </c>
      <c r="I598" s="138" t="s">
        <v>460</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461</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462</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463</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464</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465</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466</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467</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468</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469</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942</v>
      </c>
      <c r="I608" s="138" t="s">
        <v>460</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461</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462</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463</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464</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465</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466</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467</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468</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469</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943</v>
      </c>
      <c r="I618" s="138" t="s">
        <v>460</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461</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462</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463</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464</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465</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466</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467</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468</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469</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944</v>
      </c>
      <c r="I628" s="138" t="s">
        <v>460</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461</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462</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463</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464</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465</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466</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467</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468</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469</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945</v>
      </c>
      <c r="I638" s="138" t="s">
        <v>460</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461</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462</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463</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464</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465</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466</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467</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468</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469</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946</v>
      </c>
      <c r="I648" s="138" t="s">
        <v>460</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461</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462</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463</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464</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465</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466</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467</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468</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469</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947</v>
      </c>
      <c r="I658" s="138" t="s">
        <v>460</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461</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462</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463</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464</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465</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466</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467</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468</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469</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226</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239</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240</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6"/>
      <c r="M683" s="807"/>
      <c r="N683" s="807"/>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241</v>
      </c>
      <c r="H687" s="210"/>
      <c r="I687" s="210"/>
      <c r="J687" s="211"/>
      <c r="K687" s="212"/>
      <c r="L687" s="212" t="s">
        <v>446</v>
      </c>
      <c r="M687" s="140" t="s">
        <v>459</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242</v>
      </c>
      <c r="L688" s="138" t="s">
        <v>458</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239</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243</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244</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245</v>
      </c>
      <c r="I712" s="95"/>
      <c r="J712" s="110" t="s">
        <v>246</v>
      </c>
      <c r="K712" s="110"/>
      <c r="L712" s="110"/>
      <c r="M712" s="110" t="s">
        <v>247</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248</v>
      </c>
      <c r="K713" s="110"/>
      <c r="L713" s="110"/>
      <c r="M713" s="110" t="s">
        <v>249</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460</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461</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462</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463</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464</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465</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466</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467</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468</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469</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243</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250</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251</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245</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252</v>
      </c>
      <c r="K741" s="110" t="s">
        <v>459</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460</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461</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462</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463</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464</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465</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466</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467</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468</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469</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250</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888</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892</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891</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890</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889</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886</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254</v>
      </c>
      <c r="M768" s="135" t="s">
        <v>434</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255</v>
      </c>
      <c r="M769" s="697" t="s">
        <v>231</v>
      </c>
      <c r="N769" s="697" t="s">
        <v>448</v>
      </c>
      <c r="O769" s="697" t="s">
        <v>447</v>
      </c>
      <c r="P769" s="697" t="s">
        <v>230</v>
      </c>
      <c r="Q769" s="110" t="s">
        <v>887</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460</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461</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462</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463</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464</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465</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466</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467</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468</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469</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893</v>
      </c>
      <c r="H781" s="114"/>
      <c r="I781" s="114"/>
      <c r="J781" s="114"/>
      <c r="K781" s="114"/>
      <c r="L781" s="703">
        <v>6.5</v>
      </c>
      <c r="M781" s="114" t="s">
        <v>894</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253</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H53" sqref="H53"/>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486</v>
      </c>
      <c r="F6" s="455">
        <v>2</v>
      </c>
      <c r="G6" s="456"/>
      <c r="H6" s="457" t="s">
        <v>487</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488</v>
      </c>
      <c r="F7" s="461">
        <v>1</v>
      </c>
      <c r="G7" s="462"/>
      <c r="H7" s="463" t="s">
        <v>489</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490</v>
      </c>
      <c r="J12" s="470" t="s">
        <v>491</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492</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493</v>
      </c>
      <c r="C15" s="442">
        <f>INT(MAX($C$16:$C$31))+1</f>
        <v>5</v>
      </c>
      <c r="D15" s="471" t="s">
        <v>494</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495</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496</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497</v>
      </c>
      <c r="I18" s="708">
        <v>44313.751368402802</v>
      </c>
      <c r="J18" s="817" t="s">
        <v>996</v>
      </c>
      <c r="K18" s="818"/>
      <c r="L18" s="818"/>
      <c r="M18" s="818"/>
      <c r="N18" s="818"/>
      <c r="O18" s="818"/>
      <c r="P18" s="818"/>
      <c r="Q18" s="818"/>
      <c r="R18" s="818"/>
      <c r="S18" s="818"/>
      <c r="T18" s="818"/>
      <c r="U18" s="818"/>
      <c r="V18" s="818"/>
      <c r="W18" s="818"/>
      <c r="X18" s="819"/>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498</v>
      </c>
      <c r="I21" s="586">
        <v>44313.755618171301</v>
      </c>
      <c r="J21" s="820" t="s">
        <v>999</v>
      </c>
      <c r="K21" s="820"/>
      <c r="L21" s="820"/>
      <c r="M21" s="820"/>
      <c r="N21" s="820"/>
      <c r="O21" s="820"/>
      <c r="P21" s="820"/>
      <c r="Q21" s="820"/>
      <c r="R21" s="820"/>
      <c r="S21" s="820"/>
      <c r="T21" s="820"/>
      <c r="U21" s="820"/>
      <c r="V21" s="820"/>
      <c r="W21" s="820"/>
      <c r="X21" s="820"/>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499</v>
      </c>
      <c r="AQ24" s="452"/>
      <c r="AR24" s="440"/>
      <c r="AS24" s="440"/>
      <c r="AT24" s="440"/>
    </row>
    <row r="25" spans="1:46" ht="5.0999999999999996" hidden="1" customHeight="1" outlineLevel="3" x14ac:dyDescent="0.25">
      <c r="A25" s="440"/>
      <c r="B25" s="449"/>
      <c r="C25" s="442">
        <f>INT($C$6)+3.005</f>
        <v>4.0049999999999999</v>
      </c>
      <c r="D25" s="471" t="s">
        <v>495</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500</v>
      </c>
      <c r="I26" s="478" t="s">
        <v>501</v>
      </c>
      <c r="J26" s="479">
        <v>15</v>
      </c>
      <c r="K26" s="478" t="s">
        <v>502</v>
      </c>
      <c r="L26" s="479">
        <v>8.43</v>
      </c>
      <c r="M26" s="476" t="s">
        <v>503</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504</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505</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506</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507</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499</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486</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488</v>
      </c>
      <c r="F41" s="461">
        <v>1</v>
      </c>
      <c r="G41" s="462"/>
      <c r="H41" s="463" t="s">
        <v>508</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492</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493</v>
      </c>
      <c r="C49" s="442">
        <f>INT(MAX($C$51:$C$184))+1</f>
        <v>5</v>
      </c>
      <c r="D49" s="471" t="s">
        <v>494</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509</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495</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510</v>
      </c>
      <c r="I52" s="492"/>
      <c r="J52" s="493">
        <v>3</v>
      </c>
      <c r="K52" s="476"/>
      <c r="L52" s="476" t="s">
        <v>1000</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511</v>
      </c>
      <c r="I53" s="492"/>
      <c r="J53" s="493">
        <v>0</v>
      </c>
      <c r="K53" s="476"/>
      <c r="L53" s="476" t="s">
        <v>512</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513</v>
      </c>
      <c r="I54" s="492" t="s">
        <v>514</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515</v>
      </c>
      <c r="I55" s="492" t="s">
        <v>514</v>
      </c>
      <c r="J55" s="493">
        <v>15</v>
      </c>
      <c r="K55" s="476"/>
      <c r="L55" s="476" t="s">
        <v>516</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517</v>
      </c>
      <c r="I56" s="492"/>
      <c r="J56" s="493">
        <v>0</v>
      </c>
      <c r="K56" s="476"/>
      <c r="L56" s="476" t="s">
        <v>518</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519</v>
      </c>
      <c r="I57" s="495" t="s">
        <v>520</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521</v>
      </c>
      <c r="I58" s="492"/>
      <c r="J58" s="493">
        <v>1</v>
      </c>
      <c r="K58" s="476"/>
      <c r="L58" s="476" t="s">
        <v>522</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523</v>
      </c>
      <c r="I59" s="492" t="s">
        <v>524</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525</v>
      </c>
      <c r="I60" s="476"/>
      <c r="J60" s="479">
        <v>100</v>
      </c>
      <c r="K60" s="476"/>
      <c r="L60" s="476" t="s">
        <v>526</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527</v>
      </c>
      <c r="I61" s="492" t="s">
        <v>520</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528</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529</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530</v>
      </c>
      <c r="J65" s="499"/>
      <c r="K65" s="499" t="s">
        <v>531</v>
      </c>
      <c r="L65" s="499"/>
      <c r="M65" s="499" t="s">
        <v>532</v>
      </c>
      <c r="N65" s="499"/>
      <c r="O65" s="499" t="s">
        <v>533</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534</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499</v>
      </c>
      <c r="AQ67" s="452"/>
      <c r="AR67" s="440"/>
      <c r="AS67" s="440"/>
      <c r="AT67" s="440"/>
    </row>
    <row r="68" spans="1:46" outlineLevel="1" x14ac:dyDescent="0.25">
      <c r="A68" s="440"/>
      <c r="B68" s="449"/>
      <c r="C68" s="442">
        <f>INT($C$40)+1</f>
        <v>2</v>
      </c>
      <c r="D68" s="471"/>
      <c r="E68" s="467"/>
      <c r="F68" s="467"/>
      <c r="G68" s="471"/>
      <c r="H68" s="488" t="s">
        <v>535</v>
      </c>
      <c r="I68" s="489"/>
      <c r="J68" s="490"/>
      <c r="K68" s="502" t="s">
        <v>536</v>
      </c>
      <c r="L68" s="502" t="s">
        <v>537</v>
      </c>
      <c r="M68" s="503"/>
      <c r="N68" s="504"/>
      <c r="O68" s="458" t="s">
        <v>538</v>
      </c>
      <c r="P68" s="458"/>
      <c r="Q68" s="458"/>
      <c r="R68" s="458" t="s">
        <v>539</v>
      </c>
      <c r="S68" s="458"/>
      <c r="T68" s="458"/>
      <c r="U68" s="505" t="s">
        <v>22</v>
      </c>
      <c r="V68" s="490"/>
      <c r="W68" s="504" t="s">
        <v>540</v>
      </c>
      <c r="X68" s="490"/>
      <c r="Y68" s="504" t="s">
        <v>542</v>
      </c>
      <c r="Z68" s="506" t="s">
        <v>541</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543</v>
      </c>
      <c r="I69" s="505" t="s">
        <v>544</v>
      </c>
      <c r="J69" s="504"/>
      <c r="K69" s="502"/>
      <c r="L69" s="502" t="s">
        <v>545</v>
      </c>
      <c r="M69" s="503"/>
      <c r="N69" s="504"/>
      <c r="O69" s="505" t="s">
        <v>547</v>
      </c>
      <c r="P69" s="505" t="s">
        <v>548</v>
      </c>
      <c r="Q69" s="505" t="s">
        <v>549</v>
      </c>
      <c r="R69" s="505" t="s">
        <v>547</v>
      </c>
      <c r="S69" s="505" t="s">
        <v>548</v>
      </c>
      <c r="T69" s="505" t="s">
        <v>549</v>
      </c>
      <c r="U69" s="505" t="s">
        <v>546</v>
      </c>
      <c r="V69" s="504" t="s">
        <v>550</v>
      </c>
      <c r="W69" s="504" t="s">
        <v>551</v>
      </c>
      <c r="X69" s="504"/>
      <c r="Y69" s="504" t="s">
        <v>552</v>
      </c>
      <c r="Z69" s="506" t="s">
        <v>530</v>
      </c>
      <c r="AA69" s="506"/>
      <c r="AB69" s="506" t="s">
        <v>531</v>
      </c>
      <c r="AC69" s="506"/>
      <c r="AD69" s="506" t="s">
        <v>533</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495</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885</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884</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544</v>
      </c>
      <c r="J73" s="492" t="s">
        <v>184</v>
      </c>
      <c r="K73" s="492" t="s">
        <v>183</v>
      </c>
      <c r="L73" s="492" t="s">
        <v>537</v>
      </c>
      <c r="M73" s="476"/>
      <c r="N73" s="800" t="s">
        <v>982</v>
      </c>
      <c r="O73" s="854" t="s">
        <v>981</v>
      </c>
      <c r="P73" s="855"/>
      <c r="Q73" s="855"/>
      <c r="R73" s="855"/>
      <c r="S73" s="855"/>
      <c r="T73" s="855"/>
      <c r="U73" s="855"/>
      <c r="V73" s="85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977</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8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0">
        <f>Periods!F19</f>
        <v>43930</v>
      </c>
      <c r="L83" s="786">
        <f t="shared" ca="1" si="0"/>
        <v>14</v>
      </c>
      <c r="M83" s="761"/>
      <c r="N83" s="549"/>
      <c r="O83" s="549">
        <v>100</v>
      </c>
      <c r="P83" s="762">
        <v>425</v>
      </c>
      <c r="Q83" s="762">
        <v>850</v>
      </c>
      <c r="R83" s="763">
        <v>0.48</v>
      </c>
      <c r="S83" s="764">
        <v>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8" t="s">
        <v>907</v>
      </c>
      <c r="J84" s="768">
        <v>0</v>
      </c>
      <c r="K84" s="769">
        <f>Periods!G10</f>
        <v>43560</v>
      </c>
      <c r="L84" s="787">
        <f t="shared" ca="1" si="0"/>
        <v>40</v>
      </c>
      <c r="M84" s="770"/>
      <c r="N84" s="771"/>
      <c r="O84" s="771">
        <v>100</v>
      </c>
      <c r="P84" s="772">
        <v>250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ref="C86:C93" si="2">INT($C$40)+3</f>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2"/>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2"/>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2"/>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2"/>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2"/>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2"/>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2"/>
        <v>4</v>
      </c>
      <c r="D93" s="471"/>
      <c r="E93" s="467"/>
      <c r="F93" s="467"/>
      <c r="G93" s="471"/>
      <c r="H93" s="492"/>
      <c r="I93" s="548"/>
      <c r="J93" s="548">
        <v>9</v>
      </c>
      <c r="K93" s="760">
        <f>Periods!G19</f>
        <v>43905</v>
      </c>
      <c r="L93" s="786">
        <f t="shared" ca="1" si="0"/>
        <v>20</v>
      </c>
      <c r="M93" s="761"/>
      <c r="N93" s="549"/>
      <c r="O93" s="549">
        <v>100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8" t="s">
        <v>899</v>
      </c>
      <c r="J94" s="768">
        <v>0</v>
      </c>
      <c r="K94" s="769">
        <f>Periods!H10</f>
        <v>43560</v>
      </c>
      <c r="L94" s="787">
        <f t="shared" ca="1" si="0"/>
        <v>40</v>
      </c>
      <c r="M94" s="770"/>
      <c r="N94" s="771"/>
      <c r="O94" s="771">
        <v>100</v>
      </c>
      <c r="P94" s="772">
        <v>250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ref="C96:C103" si="3">INT($C$40)+3</f>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3"/>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3"/>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3"/>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3"/>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3"/>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3"/>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3"/>
        <v>4</v>
      </c>
      <c r="D103" s="471"/>
      <c r="E103" s="467"/>
      <c r="F103" s="467"/>
      <c r="G103" s="471"/>
      <c r="H103" s="492"/>
      <c r="I103" s="548"/>
      <c r="J103" s="548">
        <v>9</v>
      </c>
      <c r="K103" s="760">
        <f>Periods!H19</f>
        <v>43905</v>
      </c>
      <c r="L103" s="786">
        <f t="shared" ca="1" si="0"/>
        <v>20</v>
      </c>
      <c r="M103" s="761"/>
      <c r="N103" s="549"/>
      <c r="O103" s="549">
        <v>100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8" t="s">
        <v>900</v>
      </c>
      <c r="J104" s="768">
        <v>0</v>
      </c>
      <c r="K104" s="769">
        <f>Periods!I10</f>
        <v>43560</v>
      </c>
      <c r="L104" s="787">
        <f t="shared" ca="1" si="0"/>
        <v>40</v>
      </c>
      <c r="M104" s="770"/>
      <c r="N104" s="771"/>
      <c r="O104" s="771">
        <v>100</v>
      </c>
      <c r="P104" s="772">
        <v>250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ref="C106:C113" si="4">INT($C$40)+3</f>
        <v>4</v>
      </c>
      <c r="D106" s="471"/>
      <c r="E106" s="467"/>
      <c r="F106" s="467"/>
      <c r="G106" s="471"/>
      <c r="H106" s="492"/>
      <c r="I106" s="492"/>
      <c r="J106" s="492">
        <v>2</v>
      </c>
      <c r="K106" s="705">
        <f>Periods!I12</f>
        <v>43628</v>
      </c>
      <c r="L106" s="706">
        <f t="shared" ref="L106:L137" ca="1" si="5">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5"/>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5"/>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5"/>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5"/>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5"/>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5"/>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0">
        <f>Periods!I19</f>
        <v>43905</v>
      </c>
      <c r="L113" s="786">
        <f t="shared" ca="1" si="5"/>
        <v>20</v>
      </c>
      <c r="M113" s="761"/>
      <c r="N113" s="549"/>
      <c r="O113" s="549">
        <v>100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8" t="s">
        <v>901</v>
      </c>
      <c r="J114" s="768">
        <v>0</v>
      </c>
      <c r="K114" s="769">
        <f>Periods!J10</f>
        <v>43579</v>
      </c>
      <c r="L114" s="787">
        <f t="shared" ca="1" si="5"/>
        <v>31</v>
      </c>
      <c r="M114" s="770"/>
      <c r="N114" s="771"/>
      <c r="O114" s="771">
        <v>100</v>
      </c>
      <c r="P114" s="772">
        <v>250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t="shared" ca="1" si="5"/>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ref="C116:C123" si="6">INT($C$40)+3</f>
        <v>4</v>
      </c>
      <c r="D116" s="471"/>
      <c r="E116" s="467"/>
      <c r="F116" s="467"/>
      <c r="G116" s="471"/>
      <c r="H116" s="492"/>
      <c r="I116" s="492"/>
      <c r="J116" s="492">
        <v>2</v>
      </c>
      <c r="K116" s="705">
        <f>Periods!J12</f>
        <v>43636</v>
      </c>
      <c r="L116" s="706">
        <f t="shared" ca="1" si="5"/>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6"/>
        <v>4</v>
      </c>
      <c r="D117" s="471"/>
      <c r="E117" s="467"/>
      <c r="F117" s="467"/>
      <c r="G117" s="471"/>
      <c r="H117" s="492"/>
      <c r="I117" s="492"/>
      <c r="J117" s="492">
        <v>3</v>
      </c>
      <c r="K117" s="705">
        <f>Periods!J13</f>
        <v>43684</v>
      </c>
      <c r="L117" s="706">
        <f t="shared" ca="1" si="5"/>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6"/>
        <v>4</v>
      </c>
      <c r="D118" s="471"/>
      <c r="E118" s="467"/>
      <c r="F118" s="467"/>
      <c r="G118" s="471"/>
      <c r="H118" s="492"/>
      <c r="I118" s="492"/>
      <c r="J118" s="492">
        <v>4</v>
      </c>
      <c r="K118" s="705">
        <f>Periods!J14</f>
        <v>43733</v>
      </c>
      <c r="L118" s="706">
        <f t="shared" ca="1" si="5"/>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6"/>
        <v>4</v>
      </c>
      <c r="D119" s="471"/>
      <c r="E119" s="467"/>
      <c r="F119" s="467"/>
      <c r="G119" s="471"/>
      <c r="H119" s="492"/>
      <c r="I119" s="492"/>
      <c r="J119" s="492">
        <v>5</v>
      </c>
      <c r="K119" s="705">
        <f>Periods!J15</f>
        <v>43768</v>
      </c>
      <c r="L119" s="706">
        <f t="shared" ca="1" si="5"/>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6"/>
        <v>4</v>
      </c>
      <c r="D120" s="471"/>
      <c r="E120" s="467"/>
      <c r="F120" s="467"/>
      <c r="G120" s="471"/>
      <c r="H120" s="492"/>
      <c r="I120" s="492"/>
      <c r="J120" s="492">
        <v>6</v>
      </c>
      <c r="K120" s="705">
        <f>Periods!J16</f>
        <v>43796</v>
      </c>
      <c r="L120" s="706">
        <f t="shared" ca="1" si="5"/>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6"/>
        <v>4</v>
      </c>
      <c r="D121" s="471"/>
      <c r="E121" s="467"/>
      <c r="F121" s="467"/>
      <c r="G121" s="471"/>
      <c r="H121" s="492"/>
      <c r="I121" s="492"/>
      <c r="J121" s="492">
        <v>7</v>
      </c>
      <c r="K121" s="705">
        <f>Periods!J17</f>
        <v>43852</v>
      </c>
      <c r="L121" s="706">
        <f t="shared" ca="1" si="5"/>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6"/>
        <v>4</v>
      </c>
      <c r="D122" s="471"/>
      <c r="E122" s="467"/>
      <c r="F122" s="467"/>
      <c r="G122" s="471"/>
      <c r="H122" s="492"/>
      <c r="I122" s="492"/>
      <c r="J122" s="492">
        <v>8</v>
      </c>
      <c r="K122" s="705">
        <f>Periods!J18</f>
        <v>43891</v>
      </c>
      <c r="L122" s="706">
        <f t="shared" ca="1" si="5"/>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6"/>
        <v>4</v>
      </c>
      <c r="D123" s="471"/>
      <c r="E123" s="467"/>
      <c r="F123" s="467"/>
      <c r="G123" s="471"/>
      <c r="H123" s="492"/>
      <c r="I123" s="548"/>
      <c r="J123" s="548">
        <v>9</v>
      </c>
      <c r="K123" s="760">
        <f>Periods!J19</f>
        <v>43926</v>
      </c>
      <c r="L123" s="786">
        <f t="shared" ca="1" si="5"/>
        <v>18</v>
      </c>
      <c r="M123" s="761"/>
      <c r="N123" s="549"/>
      <c r="O123" s="549">
        <v>100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8" t="s">
        <v>902</v>
      </c>
      <c r="J124" s="768">
        <v>0</v>
      </c>
      <c r="K124" s="769">
        <f>Periods!K10</f>
        <v>43579</v>
      </c>
      <c r="L124" s="787">
        <f t="shared" ca="1" si="5"/>
        <v>31</v>
      </c>
      <c r="M124" s="770"/>
      <c r="N124" s="771"/>
      <c r="O124" s="771">
        <v>100</v>
      </c>
      <c r="P124" s="772">
        <v>250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t="shared" ca="1" si="5"/>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ref="C126:C133" si="7">INT($C$40)+3</f>
        <v>4</v>
      </c>
      <c r="D126" s="471"/>
      <c r="E126" s="467"/>
      <c r="F126" s="467"/>
      <c r="G126" s="471"/>
      <c r="H126" s="492"/>
      <c r="I126" s="492"/>
      <c r="J126" s="492">
        <v>2</v>
      </c>
      <c r="K126" s="705">
        <f>Periods!K12</f>
        <v>43636</v>
      </c>
      <c r="L126" s="706">
        <f t="shared" ca="1" si="5"/>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7"/>
        <v>4</v>
      </c>
      <c r="D127" s="471"/>
      <c r="E127" s="467"/>
      <c r="F127" s="467"/>
      <c r="G127" s="471"/>
      <c r="H127" s="492"/>
      <c r="I127" s="492"/>
      <c r="J127" s="492">
        <v>3</v>
      </c>
      <c r="K127" s="705">
        <f>Periods!K13</f>
        <v>43684</v>
      </c>
      <c r="L127" s="706">
        <f t="shared" ca="1" si="5"/>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7"/>
        <v>4</v>
      </c>
      <c r="D128" s="471"/>
      <c r="E128" s="467"/>
      <c r="F128" s="467"/>
      <c r="G128" s="471"/>
      <c r="H128" s="492"/>
      <c r="I128" s="492"/>
      <c r="J128" s="492">
        <v>4</v>
      </c>
      <c r="K128" s="705">
        <f>Periods!K14</f>
        <v>43733</v>
      </c>
      <c r="L128" s="706">
        <f t="shared" ca="1" si="5"/>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7"/>
        <v>4</v>
      </c>
      <c r="D129" s="471"/>
      <c r="E129" s="467"/>
      <c r="F129" s="467"/>
      <c r="G129" s="471"/>
      <c r="H129" s="492"/>
      <c r="I129" s="492"/>
      <c r="J129" s="492">
        <v>5</v>
      </c>
      <c r="K129" s="705">
        <f>Periods!K15</f>
        <v>43768</v>
      </c>
      <c r="L129" s="706">
        <f t="shared" ca="1" si="5"/>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7"/>
        <v>4</v>
      </c>
      <c r="D130" s="471"/>
      <c r="E130" s="467"/>
      <c r="F130" s="467"/>
      <c r="G130" s="471"/>
      <c r="H130" s="492"/>
      <c r="I130" s="492"/>
      <c r="J130" s="492">
        <v>6</v>
      </c>
      <c r="K130" s="705">
        <f>Periods!K16</f>
        <v>43796</v>
      </c>
      <c r="L130" s="706">
        <f t="shared" ca="1" si="5"/>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7"/>
        <v>4</v>
      </c>
      <c r="D131" s="471"/>
      <c r="E131" s="467"/>
      <c r="F131" s="467"/>
      <c r="G131" s="471"/>
      <c r="H131" s="492"/>
      <c r="I131" s="492"/>
      <c r="J131" s="492">
        <v>7</v>
      </c>
      <c r="K131" s="705">
        <f>Periods!K17</f>
        <v>43852</v>
      </c>
      <c r="L131" s="706">
        <f t="shared" ca="1" si="5"/>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7"/>
        <v>4</v>
      </c>
      <c r="D132" s="471"/>
      <c r="E132" s="467"/>
      <c r="F132" s="467"/>
      <c r="G132" s="471"/>
      <c r="H132" s="492"/>
      <c r="I132" s="492"/>
      <c r="J132" s="492">
        <v>8</v>
      </c>
      <c r="K132" s="705">
        <f>Periods!K18</f>
        <v>43891</v>
      </c>
      <c r="L132" s="706">
        <f t="shared" ca="1" si="5"/>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7"/>
        <v>4</v>
      </c>
      <c r="D133" s="471"/>
      <c r="E133" s="467"/>
      <c r="F133" s="467"/>
      <c r="G133" s="471"/>
      <c r="H133" s="492"/>
      <c r="I133" s="548"/>
      <c r="J133" s="548">
        <v>9</v>
      </c>
      <c r="K133" s="760">
        <f>Periods!K19</f>
        <v>43926</v>
      </c>
      <c r="L133" s="786">
        <f t="shared" ca="1" si="5"/>
        <v>18</v>
      </c>
      <c r="M133" s="761"/>
      <c r="N133" s="549"/>
      <c r="O133" s="549">
        <v>100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8" t="s">
        <v>903</v>
      </c>
      <c r="J134" s="768">
        <v>0</v>
      </c>
      <c r="K134" s="769">
        <f>Periods!L10</f>
        <v>43579</v>
      </c>
      <c r="L134" s="787">
        <f t="shared" ca="1" si="5"/>
        <v>31</v>
      </c>
      <c r="M134" s="770"/>
      <c r="N134" s="771"/>
      <c r="O134" s="771">
        <v>100</v>
      </c>
      <c r="P134" s="772">
        <v>250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t="shared" ca="1" si="5"/>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ref="C136:C143" si="8">INT($C$40)+3</f>
        <v>4</v>
      </c>
      <c r="D136" s="471"/>
      <c r="E136" s="467"/>
      <c r="F136" s="467"/>
      <c r="G136" s="471"/>
      <c r="H136" s="492"/>
      <c r="I136" s="492"/>
      <c r="J136" s="492">
        <v>2</v>
      </c>
      <c r="K136" s="705">
        <f>Periods!L12</f>
        <v>43636</v>
      </c>
      <c r="L136" s="706">
        <f t="shared" ca="1" si="5"/>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8"/>
        <v>4</v>
      </c>
      <c r="D137" s="471"/>
      <c r="E137" s="467"/>
      <c r="F137" s="467"/>
      <c r="G137" s="471"/>
      <c r="H137" s="492"/>
      <c r="I137" s="492"/>
      <c r="J137" s="492">
        <v>3</v>
      </c>
      <c r="K137" s="705">
        <f>Periods!L13</f>
        <v>43684</v>
      </c>
      <c r="L137" s="706">
        <f t="shared" ca="1" si="5"/>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8"/>
        <v>4</v>
      </c>
      <c r="D138" s="471"/>
      <c r="E138" s="467"/>
      <c r="F138" s="467"/>
      <c r="G138" s="471"/>
      <c r="H138" s="492"/>
      <c r="I138" s="492"/>
      <c r="J138" s="492">
        <v>4</v>
      </c>
      <c r="K138" s="705">
        <f>Periods!L14</f>
        <v>43733</v>
      </c>
      <c r="L138" s="706">
        <f t="shared" ref="L138:L169" ca="1" si="9">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8"/>
        <v>4</v>
      </c>
      <c r="D139" s="471"/>
      <c r="E139" s="467"/>
      <c r="F139" s="467"/>
      <c r="G139" s="471"/>
      <c r="H139" s="492"/>
      <c r="I139" s="492"/>
      <c r="J139" s="492">
        <v>5</v>
      </c>
      <c r="K139" s="705">
        <f>Periods!L15</f>
        <v>43768</v>
      </c>
      <c r="L139" s="706">
        <f t="shared" ca="1" si="9"/>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8"/>
        <v>4</v>
      </c>
      <c r="D140" s="471"/>
      <c r="E140" s="467"/>
      <c r="F140" s="467"/>
      <c r="G140" s="471"/>
      <c r="H140" s="492"/>
      <c r="I140" s="492"/>
      <c r="J140" s="492">
        <v>6</v>
      </c>
      <c r="K140" s="705">
        <f>Periods!L16</f>
        <v>43796</v>
      </c>
      <c r="L140" s="706">
        <f t="shared" ca="1" si="9"/>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8"/>
        <v>4</v>
      </c>
      <c r="D141" s="471"/>
      <c r="E141" s="467"/>
      <c r="F141" s="467"/>
      <c r="G141" s="471"/>
      <c r="H141" s="492"/>
      <c r="I141" s="492"/>
      <c r="J141" s="492">
        <v>7</v>
      </c>
      <c r="K141" s="705">
        <f>Periods!L17</f>
        <v>43852</v>
      </c>
      <c r="L141" s="706">
        <f t="shared" ca="1" si="9"/>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8"/>
        <v>4</v>
      </c>
      <c r="D142" s="471"/>
      <c r="E142" s="467"/>
      <c r="F142" s="467"/>
      <c r="G142" s="471"/>
      <c r="H142" s="492"/>
      <c r="I142" s="492"/>
      <c r="J142" s="492">
        <v>8</v>
      </c>
      <c r="K142" s="705">
        <f>Periods!L18</f>
        <v>43891</v>
      </c>
      <c r="L142" s="706">
        <f t="shared" ca="1" si="9"/>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8"/>
        <v>4</v>
      </c>
      <c r="D143" s="471"/>
      <c r="E143" s="467"/>
      <c r="F143" s="467"/>
      <c r="G143" s="471"/>
      <c r="H143" s="492"/>
      <c r="I143" s="548"/>
      <c r="J143" s="548">
        <v>9</v>
      </c>
      <c r="K143" s="760">
        <f>Periods!L19</f>
        <v>43926</v>
      </c>
      <c r="L143" s="786">
        <f t="shared" ca="1" si="9"/>
        <v>18</v>
      </c>
      <c r="M143" s="761"/>
      <c r="N143" s="549"/>
      <c r="O143" s="549">
        <v>100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8" t="s">
        <v>904</v>
      </c>
      <c r="J144" s="768">
        <v>0</v>
      </c>
      <c r="K144" s="769">
        <f>Periods!M10</f>
        <v>43592</v>
      </c>
      <c r="L144" s="787">
        <f t="shared" ca="1" si="9"/>
        <v>18</v>
      </c>
      <c r="M144" s="770"/>
      <c r="N144" s="771"/>
      <c r="O144" s="771">
        <v>100</v>
      </c>
      <c r="P144" s="772">
        <v>250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t="shared" ca="1" si="9"/>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ref="C146:C153" si="10">INT($C$40)+3</f>
        <v>4</v>
      </c>
      <c r="D146" s="471"/>
      <c r="E146" s="467"/>
      <c r="F146" s="467"/>
      <c r="G146" s="471"/>
      <c r="H146" s="492"/>
      <c r="I146" s="492"/>
      <c r="J146" s="492">
        <v>2</v>
      </c>
      <c r="K146" s="705">
        <f>Periods!M12</f>
        <v>43636</v>
      </c>
      <c r="L146" s="706">
        <f t="shared" ca="1" si="9"/>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0"/>
        <v>4</v>
      </c>
      <c r="D147" s="471"/>
      <c r="E147" s="467"/>
      <c r="F147" s="467"/>
      <c r="G147" s="471"/>
      <c r="H147" s="492"/>
      <c r="I147" s="492"/>
      <c r="J147" s="492">
        <v>3</v>
      </c>
      <c r="K147" s="705">
        <f>Periods!M13</f>
        <v>43684</v>
      </c>
      <c r="L147" s="706">
        <f t="shared" ca="1" si="9"/>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0"/>
        <v>4</v>
      </c>
      <c r="D148" s="471"/>
      <c r="E148" s="467"/>
      <c r="F148" s="467"/>
      <c r="G148" s="471"/>
      <c r="H148" s="492"/>
      <c r="I148" s="492"/>
      <c r="J148" s="492">
        <v>4</v>
      </c>
      <c r="K148" s="705">
        <f>Periods!M14</f>
        <v>43733</v>
      </c>
      <c r="L148" s="706">
        <f t="shared" ca="1" si="9"/>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0"/>
        <v>4</v>
      </c>
      <c r="D149" s="471"/>
      <c r="E149" s="467"/>
      <c r="F149" s="467"/>
      <c r="G149" s="471"/>
      <c r="H149" s="492"/>
      <c r="I149" s="492"/>
      <c r="J149" s="492">
        <v>5</v>
      </c>
      <c r="K149" s="705">
        <f>Periods!M15</f>
        <v>43768</v>
      </c>
      <c r="L149" s="706">
        <f t="shared" ca="1" si="9"/>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0"/>
        <v>4</v>
      </c>
      <c r="D150" s="471"/>
      <c r="E150" s="467"/>
      <c r="F150" s="467"/>
      <c r="G150" s="471"/>
      <c r="H150" s="492"/>
      <c r="I150" s="492"/>
      <c r="J150" s="492">
        <v>6</v>
      </c>
      <c r="K150" s="705">
        <f>Periods!M16</f>
        <v>43796</v>
      </c>
      <c r="L150" s="706">
        <f t="shared" ca="1" si="9"/>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0"/>
        <v>4</v>
      </c>
      <c r="D151" s="471"/>
      <c r="E151" s="467"/>
      <c r="F151" s="467"/>
      <c r="G151" s="471"/>
      <c r="H151" s="492"/>
      <c r="I151" s="492"/>
      <c r="J151" s="492">
        <v>7</v>
      </c>
      <c r="K151" s="705">
        <f>Periods!M17</f>
        <v>43852</v>
      </c>
      <c r="L151" s="706">
        <f t="shared" ca="1" si="9"/>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0"/>
        <v>4</v>
      </c>
      <c r="D152" s="471"/>
      <c r="E152" s="467"/>
      <c r="F152" s="467"/>
      <c r="G152" s="471"/>
      <c r="H152" s="492"/>
      <c r="I152" s="492"/>
      <c r="J152" s="492">
        <v>8</v>
      </c>
      <c r="K152" s="705">
        <f>Periods!M18</f>
        <v>43891</v>
      </c>
      <c r="L152" s="706">
        <f t="shared" ca="1" si="9"/>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0"/>
        <v>4</v>
      </c>
      <c r="D153" s="471"/>
      <c r="E153" s="467"/>
      <c r="F153" s="467"/>
      <c r="G153" s="471"/>
      <c r="H153" s="492"/>
      <c r="I153" s="548"/>
      <c r="J153" s="548">
        <v>9</v>
      </c>
      <c r="K153" s="760">
        <f>Periods!M19</f>
        <v>43926</v>
      </c>
      <c r="L153" s="786">
        <f t="shared" ca="1" si="9"/>
        <v>31</v>
      </c>
      <c r="M153" s="761"/>
      <c r="N153" s="549"/>
      <c r="O153" s="549">
        <v>100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8" t="s">
        <v>905</v>
      </c>
      <c r="J154" s="768">
        <v>0</v>
      </c>
      <c r="K154" s="769">
        <f>Periods!N10</f>
        <v>43592</v>
      </c>
      <c r="L154" s="787">
        <f t="shared" ca="1" si="9"/>
        <v>18</v>
      </c>
      <c r="M154" s="770"/>
      <c r="N154" s="771"/>
      <c r="O154" s="771">
        <v>100</v>
      </c>
      <c r="P154" s="772">
        <v>250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t="shared" ca="1" si="9"/>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ref="C156:C163" si="11">INT($C$40)+3</f>
        <v>4</v>
      </c>
      <c r="D156" s="471"/>
      <c r="E156" s="467"/>
      <c r="F156" s="467"/>
      <c r="G156" s="471"/>
      <c r="H156" s="492"/>
      <c r="I156" s="492"/>
      <c r="J156" s="492">
        <v>2</v>
      </c>
      <c r="K156" s="705">
        <f>Periods!N12</f>
        <v>43636</v>
      </c>
      <c r="L156" s="706">
        <f t="shared" ca="1" si="9"/>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1"/>
        <v>4</v>
      </c>
      <c r="D157" s="471"/>
      <c r="E157" s="467"/>
      <c r="F157" s="467"/>
      <c r="G157" s="471"/>
      <c r="H157" s="492"/>
      <c r="I157" s="492"/>
      <c r="J157" s="492">
        <v>3</v>
      </c>
      <c r="K157" s="705">
        <f>Periods!N13</f>
        <v>43684</v>
      </c>
      <c r="L157" s="706">
        <f t="shared" ca="1" si="9"/>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1"/>
        <v>4</v>
      </c>
      <c r="D158" s="471"/>
      <c r="E158" s="467"/>
      <c r="F158" s="467"/>
      <c r="G158" s="471"/>
      <c r="H158" s="492"/>
      <c r="I158" s="492"/>
      <c r="J158" s="492">
        <v>4</v>
      </c>
      <c r="K158" s="705">
        <f>Periods!N14</f>
        <v>43733</v>
      </c>
      <c r="L158" s="706">
        <f t="shared" ca="1" si="9"/>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1"/>
        <v>4</v>
      </c>
      <c r="D159" s="471"/>
      <c r="E159" s="467"/>
      <c r="F159" s="467"/>
      <c r="G159" s="471"/>
      <c r="H159" s="492"/>
      <c r="I159" s="492"/>
      <c r="J159" s="492">
        <v>5</v>
      </c>
      <c r="K159" s="705">
        <f>Periods!N15</f>
        <v>43768</v>
      </c>
      <c r="L159" s="706">
        <f t="shared" ca="1" si="9"/>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1"/>
        <v>4</v>
      </c>
      <c r="D160" s="471"/>
      <c r="E160" s="467"/>
      <c r="F160" s="467"/>
      <c r="G160" s="471"/>
      <c r="H160" s="492"/>
      <c r="I160" s="492"/>
      <c r="J160" s="492">
        <v>6</v>
      </c>
      <c r="K160" s="705">
        <f>Periods!N16</f>
        <v>43796</v>
      </c>
      <c r="L160" s="706">
        <f t="shared" ca="1" si="9"/>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1"/>
        <v>4</v>
      </c>
      <c r="D161" s="471"/>
      <c r="E161" s="467"/>
      <c r="F161" s="467"/>
      <c r="G161" s="471"/>
      <c r="H161" s="492"/>
      <c r="I161" s="492"/>
      <c r="J161" s="492">
        <v>7</v>
      </c>
      <c r="K161" s="705">
        <f>Periods!N17</f>
        <v>43852</v>
      </c>
      <c r="L161" s="706">
        <f t="shared" ca="1" si="9"/>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1"/>
        <v>4</v>
      </c>
      <c r="D162" s="471"/>
      <c r="E162" s="467"/>
      <c r="F162" s="467"/>
      <c r="G162" s="471"/>
      <c r="H162" s="492"/>
      <c r="I162" s="492"/>
      <c r="J162" s="492">
        <v>8</v>
      </c>
      <c r="K162" s="705">
        <f>Periods!N18</f>
        <v>43891</v>
      </c>
      <c r="L162" s="706">
        <f t="shared" ca="1" si="9"/>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1"/>
        <v>4</v>
      </c>
      <c r="D163" s="471"/>
      <c r="E163" s="467"/>
      <c r="F163" s="467"/>
      <c r="G163" s="471"/>
      <c r="H163" s="492"/>
      <c r="I163" s="548"/>
      <c r="J163" s="548">
        <v>9</v>
      </c>
      <c r="K163" s="760">
        <f>Periods!N19</f>
        <v>43926</v>
      </c>
      <c r="L163" s="786">
        <f t="shared" ca="1" si="9"/>
        <v>31</v>
      </c>
      <c r="M163" s="761"/>
      <c r="N163" s="549"/>
      <c r="O163" s="549">
        <v>100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8" t="s">
        <v>906</v>
      </c>
      <c r="J164" s="768">
        <v>0</v>
      </c>
      <c r="K164" s="769">
        <f>Periods!O10</f>
        <v>43592</v>
      </c>
      <c r="L164" s="787">
        <f t="shared" ca="1" si="9"/>
        <v>18</v>
      </c>
      <c r="M164" s="770"/>
      <c r="N164" s="771"/>
      <c r="O164" s="771">
        <v>100</v>
      </c>
      <c r="P164" s="772">
        <v>250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t="shared" ca="1" si="9"/>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ref="C166:C173" si="12">INT($C$40)+3</f>
        <v>4</v>
      </c>
      <c r="D166" s="471"/>
      <c r="E166" s="467"/>
      <c r="F166" s="467"/>
      <c r="G166" s="471"/>
      <c r="H166" s="492"/>
      <c r="I166" s="492"/>
      <c r="J166" s="492">
        <v>2</v>
      </c>
      <c r="K166" s="705">
        <f>Periods!O12</f>
        <v>43636</v>
      </c>
      <c r="L166" s="706">
        <f t="shared" ca="1" si="9"/>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9"/>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9"/>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9"/>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173" ca="1" si="13">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3"/>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3"/>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3"/>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499</v>
      </c>
      <c r="AQ175" s="452"/>
      <c r="AR175" s="440"/>
      <c r="AS175" s="440"/>
      <c r="AT175" s="440"/>
    </row>
    <row r="176" spans="1:46" ht="5.0999999999999996" customHeight="1" outlineLevel="3" x14ac:dyDescent="0.25">
      <c r="A176" s="440"/>
      <c r="B176" s="449"/>
      <c r="C176" s="442">
        <f>INT($C$40)+3.005</f>
        <v>4.0049999999999999</v>
      </c>
      <c r="D176" s="471" t="s">
        <v>495</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553</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499</v>
      </c>
      <c r="AQ178" s="452"/>
      <c r="AR178" s="440"/>
      <c r="AS178" s="440"/>
      <c r="AT178" s="440"/>
    </row>
    <row r="179" spans="1:46" outlineLevel="1" x14ac:dyDescent="0.25">
      <c r="A179" s="440"/>
      <c r="B179" s="449"/>
      <c r="C179" s="442">
        <f>INT($C$40)+1</f>
        <v>2</v>
      </c>
      <c r="D179" s="471"/>
      <c r="E179" s="467"/>
      <c r="F179" s="467"/>
      <c r="G179" s="471"/>
      <c r="H179" s="488" t="s">
        <v>554</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495</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533</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555</v>
      </c>
      <c r="I182" s="498"/>
      <c r="J182" s="478" t="s">
        <v>556</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557</v>
      </c>
      <c r="I183" s="498"/>
      <c r="J183" s="478" t="s">
        <v>558</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499</v>
      </c>
      <c r="AQ184" s="452"/>
      <c r="AR184" s="440"/>
      <c r="AS184" s="440"/>
      <c r="AT184" s="440"/>
    </row>
    <row r="185" spans="1:46" outlineLevel="1" x14ac:dyDescent="0.25">
      <c r="A185" s="440"/>
      <c r="B185" s="449"/>
      <c r="C185" s="442">
        <f>INT($C$40)+1</f>
        <v>2</v>
      </c>
      <c r="D185" s="471"/>
      <c r="E185" s="467"/>
      <c r="F185" s="467"/>
      <c r="G185" s="471"/>
      <c r="H185" s="488" t="s">
        <v>559</v>
      </c>
      <c r="I185" s="513"/>
      <c r="J185" s="505" t="s">
        <v>560</v>
      </c>
      <c r="K185" s="458" t="s">
        <v>561</v>
      </c>
      <c r="L185" s="458"/>
      <c r="M185" s="458"/>
      <c r="N185" s="505"/>
      <c r="O185" s="458" t="s">
        <v>562</v>
      </c>
      <c r="P185" s="458"/>
      <c r="Q185" s="458"/>
      <c r="R185" s="458"/>
      <c r="S185" s="458"/>
      <c r="T185" s="458"/>
      <c r="U185" s="458" t="s">
        <v>563</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564</v>
      </c>
      <c r="P186" s="505" t="s">
        <v>565</v>
      </c>
      <c r="Q186" s="505" t="s">
        <v>566</v>
      </c>
      <c r="R186" s="505" t="s">
        <v>567</v>
      </c>
      <c r="S186" s="505" t="s">
        <v>568</v>
      </c>
      <c r="T186" s="505" t="s">
        <v>569</v>
      </c>
      <c r="U186" s="458" t="s">
        <v>570</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495</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571</v>
      </c>
      <c r="I188" s="492"/>
      <c r="J188" s="493">
        <v>1.65</v>
      </c>
      <c r="K188" s="493">
        <v>0.4</v>
      </c>
      <c r="L188" s="493">
        <v>0.4</v>
      </c>
      <c r="M188" s="493">
        <v>0.6</v>
      </c>
      <c r="N188" s="476"/>
      <c r="O188" s="493">
        <v>13.1</v>
      </c>
      <c r="P188" s="493">
        <v>29.4</v>
      </c>
      <c r="Q188" s="476">
        <f t="shared" ref="Q188:Q199" si="14">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572</v>
      </c>
      <c r="I189" s="492"/>
      <c r="J189" s="493">
        <v>1.9</v>
      </c>
      <c r="K189" s="493">
        <v>0.4</v>
      </c>
      <c r="L189" s="493">
        <v>0.4</v>
      </c>
      <c r="M189" s="493">
        <v>0.5</v>
      </c>
      <c r="N189" s="476"/>
      <c r="O189" s="493">
        <v>13.7</v>
      </c>
      <c r="P189" s="493">
        <v>28.8</v>
      </c>
      <c r="Q189" s="476">
        <f t="shared" si="14"/>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5">INT($C$40)+3</f>
        <v>4</v>
      </c>
      <c r="D190" s="471"/>
      <c r="E190" s="467"/>
      <c r="F190" s="467"/>
      <c r="G190" s="471"/>
      <c r="H190" s="492" t="s">
        <v>573</v>
      </c>
      <c r="I190" s="492"/>
      <c r="J190" s="493">
        <v>2</v>
      </c>
      <c r="K190" s="493">
        <v>0.4</v>
      </c>
      <c r="L190" s="493">
        <v>0.4</v>
      </c>
      <c r="M190" s="493">
        <v>0.4</v>
      </c>
      <c r="N190" s="476"/>
      <c r="O190" s="493">
        <v>12.7</v>
      </c>
      <c r="P190" s="493">
        <v>26.2</v>
      </c>
      <c r="Q190" s="476">
        <f t="shared" si="14"/>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5"/>
        <v>4</v>
      </c>
      <c r="D191" s="471"/>
      <c r="E191" s="467"/>
      <c r="F191" s="467"/>
      <c r="G191" s="471"/>
      <c r="H191" s="492" t="s">
        <v>574</v>
      </c>
      <c r="I191" s="492"/>
      <c r="J191" s="493">
        <v>2.1</v>
      </c>
      <c r="K191" s="493">
        <v>0.4</v>
      </c>
      <c r="L191" s="493">
        <v>0.4</v>
      </c>
      <c r="M191" s="493">
        <v>0.3</v>
      </c>
      <c r="N191" s="476"/>
      <c r="O191" s="493">
        <v>10.6</v>
      </c>
      <c r="P191" s="493">
        <v>22.2</v>
      </c>
      <c r="Q191" s="476">
        <f t="shared" si="14"/>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5"/>
        <v>4</v>
      </c>
      <c r="D192" s="471"/>
      <c r="E192" s="467"/>
      <c r="F192" s="467"/>
      <c r="G192" s="471"/>
      <c r="H192" s="492" t="s">
        <v>575</v>
      </c>
      <c r="I192" s="492"/>
      <c r="J192" s="493">
        <v>2.2999999999999998</v>
      </c>
      <c r="K192" s="493">
        <v>0.4</v>
      </c>
      <c r="L192" s="493">
        <v>0.4</v>
      </c>
      <c r="M192" s="493">
        <v>0.3</v>
      </c>
      <c r="N192" s="476"/>
      <c r="O192" s="493">
        <v>8.1999999999999993</v>
      </c>
      <c r="P192" s="493">
        <v>18.100000000000001</v>
      </c>
      <c r="Q192" s="476">
        <f t="shared" si="14"/>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5"/>
        <v>4</v>
      </c>
      <c r="D193" s="471"/>
      <c r="E193" s="467"/>
      <c r="F193" s="467"/>
      <c r="G193" s="471"/>
      <c r="H193" s="492" t="s">
        <v>576</v>
      </c>
      <c r="I193" s="492"/>
      <c r="J193" s="493">
        <v>2</v>
      </c>
      <c r="K193" s="493">
        <v>0.4</v>
      </c>
      <c r="L193" s="493">
        <v>0.4</v>
      </c>
      <c r="M193" s="493">
        <v>0.3</v>
      </c>
      <c r="N193" s="476"/>
      <c r="O193" s="493">
        <v>6.7</v>
      </c>
      <c r="P193" s="493">
        <v>15.2</v>
      </c>
      <c r="Q193" s="476">
        <f t="shared" si="14"/>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5"/>
        <v>4</v>
      </c>
      <c r="D194" s="471"/>
      <c r="E194" s="467"/>
      <c r="F194" s="467"/>
      <c r="G194" s="471"/>
      <c r="H194" s="492" t="s">
        <v>577</v>
      </c>
      <c r="I194" s="492"/>
      <c r="J194" s="493">
        <v>1.9</v>
      </c>
      <c r="K194" s="493">
        <v>0.4</v>
      </c>
      <c r="L194" s="493">
        <v>0.4</v>
      </c>
      <c r="M194" s="493">
        <v>0.5</v>
      </c>
      <c r="N194" s="476"/>
      <c r="O194" s="493">
        <v>5.8</v>
      </c>
      <c r="P194" s="493">
        <v>14.4</v>
      </c>
      <c r="Q194" s="476">
        <f t="shared" si="14"/>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5"/>
        <v>4</v>
      </c>
      <c r="D195" s="471"/>
      <c r="E195" s="467"/>
      <c r="F195" s="467"/>
      <c r="G195" s="471"/>
      <c r="H195" s="492" t="s">
        <v>578</v>
      </c>
      <c r="I195" s="492"/>
      <c r="J195" s="493">
        <v>1.8</v>
      </c>
      <c r="K195" s="493">
        <v>0.4</v>
      </c>
      <c r="L195" s="493">
        <v>0.4</v>
      </c>
      <c r="M195" s="493">
        <v>0.65</v>
      </c>
      <c r="N195" s="476"/>
      <c r="O195" s="493">
        <v>5.6</v>
      </c>
      <c r="P195" s="493">
        <v>14.9</v>
      </c>
      <c r="Q195" s="476">
        <f t="shared" si="14"/>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5"/>
        <v>4</v>
      </c>
      <c r="D196" s="471"/>
      <c r="E196" s="467"/>
      <c r="F196" s="467"/>
      <c r="G196" s="471"/>
      <c r="H196" s="492" t="s">
        <v>579</v>
      </c>
      <c r="I196" s="492"/>
      <c r="J196" s="493">
        <v>1.6</v>
      </c>
      <c r="K196" s="493">
        <v>0.4</v>
      </c>
      <c r="L196" s="493">
        <v>0.4</v>
      </c>
      <c r="M196" s="493">
        <v>0.8</v>
      </c>
      <c r="N196" s="476"/>
      <c r="O196" s="493">
        <v>6.3</v>
      </c>
      <c r="P196" s="493">
        <v>17</v>
      </c>
      <c r="Q196" s="476">
        <f t="shared" si="14"/>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5"/>
        <v>4</v>
      </c>
      <c r="D197" s="471"/>
      <c r="E197" s="467"/>
      <c r="F197" s="467"/>
      <c r="G197" s="471"/>
      <c r="H197" s="492" t="s">
        <v>580</v>
      </c>
      <c r="I197" s="492"/>
      <c r="J197" s="493">
        <v>1.3</v>
      </c>
      <c r="K197" s="493">
        <v>0.4</v>
      </c>
      <c r="L197" s="493">
        <v>0.4</v>
      </c>
      <c r="M197" s="493">
        <v>0.8</v>
      </c>
      <c r="N197" s="476"/>
      <c r="O197" s="493">
        <v>7.5</v>
      </c>
      <c r="P197" s="493">
        <v>19.899999999999999</v>
      </c>
      <c r="Q197" s="476">
        <f t="shared" si="14"/>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5"/>
        <v>4</v>
      </c>
      <c r="D198" s="471"/>
      <c r="E198" s="467"/>
      <c r="F198" s="467"/>
      <c r="G198" s="471"/>
      <c r="H198" s="492" t="s">
        <v>581</v>
      </c>
      <c r="I198" s="492"/>
      <c r="J198" s="493">
        <v>1.3</v>
      </c>
      <c r="K198" s="493">
        <v>0.4</v>
      </c>
      <c r="L198" s="493">
        <v>0.4</v>
      </c>
      <c r="M198" s="493">
        <v>0.7</v>
      </c>
      <c r="N198" s="476"/>
      <c r="O198" s="493">
        <v>9.6999999999999993</v>
      </c>
      <c r="P198" s="493">
        <v>23.7</v>
      </c>
      <c r="Q198" s="476">
        <f t="shared" si="14"/>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5"/>
        <v>4</v>
      </c>
      <c r="D199" s="471"/>
      <c r="E199" s="467"/>
      <c r="F199" s="467"/>
      <c r="G199" s="471"/>
      <c r="H199" s="492" t="s">
        <v>582</v>
      </c>
      <c r="I199" s="492"/>
      <c r="J199" s="493">
        <v>1.4</v>
      </c>
      <c r="K199" s="493">
        <v>0.4</v>
      </c>
      <c r="L199" s="493">
        <v>0.4</v>
      </c>
      <c r="M199" s="493">
        <v>0.65</v>
      </c>
      <c r="N199" s="476"/>
      <c r="O199" s="493">
        <v>11.8</v>
      </c>
      <c r="P199" s="493">
        <v>27.6</v>
      </c>
      <c r="Q199" s="476">
        <f t="shared" si="14"/>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499</v>
      </c>
      <c r="AQ200" s="452"/>
      <c r="AR200" s="440"/>
      <c r="AS200" s="440"/>
      <c r="AT200" s="440"/>
    </row>
    <row r="201" spans="1:46" ht="5.0999999999999996" customHeight="1" outlineLevel="3" x14ac:dyDescent="0.25">
      <c r="A201" s="440"/>
      <c r="B201" s="449"/>
      <c r="C201" s="442">
        <f>INT($C$40)+3.005</f>
        <v>4.0049999999999999</v>
      </c>
      <c r="D201" s="471" t="s">
        <v>495</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331</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499</v>
      </c>
      <c r="AQ203" s="452"/>
      <c r="AR203" s="440"/>
      <c r="AS203" s="440"/>
      <c r="AT203" s="440"/>
    </row>
    <row r="204" spans="1:46" outlineLevel="1" x14ac:dyDescent="0.25">
      <c r="A204" s="440"/>
      <c r="B204" s="449"/>
      <c r="C204" s="442">
        <f>INT($C$40)+1</f>
        <v>2</v>
      </c>
      <c r="D204" s="471"/>
      <c r="E204" s="467"/>
      <c r="F204" s="467"/>
      <c r="G204" s="471"/>
      <c r="H204" s="488" t="s">
        <v>583</v>
      </c>
      <c r="I204" s="489"/>
      <c r="J204" s="517" t="s">
        <v>156</v>
      </c>
      <c r="K204" s="517" t="s">
        <v>157</v>
      </c>
      <c r="L204" s="517" t="s">
        <v>158</v>
      </c>
      <c r="M204" s="517" t="s">
        <v>159</v>
      </c>
      <c r="N204" s="517" t="s">
        <v>160</v>
      </c>
      <c r="O204" s="517" t="s">
        <v>161</v>
      </c>
      <c r="P204" s="517" t="s">
        <v>162</v>
      </c>
      <c r="Q204" s="517" t="s">
        <v>163</v>
      </c>
      <c r="R204" s="517" t="s">
        <v>164</v>
      </c>
      <c r="S204" s="517" t="s">
        <v>584</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495</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585</v>
      </c>
      <c r="I206" s="492"/>
      <c r="J206" s="518">
        <v>50</v>
      </c>
      <c r="K206" s="476"/>
      <c r="L206" s="476"/>
      <c r="M206" s="476" t="s">
        <v>586</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587</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588</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6">INT($C$40)+3</f>
        <v>4</v>
      </c>
      <c r="D209" s="471"/>
      <c r="E209" s="467"/>
      <c r="F209" s="467"/>
      <c r="G209" s="471"/>
      <c r="H209" s="478" t="s">
        <v>589</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6"/>
        <v>4</v>
      </c>
      <c r="D210" s="471"/>
      <c r="E210" s="467"/>
      <c r="F210" s="467"/>
      <c r="G210" s="471"/>
      <c r="H210" s="478" t="s">
        <v>590</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6"/>
        <v>4</v>
      </c>
      <c r="D211" s="471"/>
      <c r="E211" s="467"/>
      <c r="F211" s="467"/>
      <c r="G211" s="471"/>
      <c r="H211" s="478" t="s">
        <v>591</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6"/>
        <v>4</v>
      </c>
      <c r="D212" s="471"/>
      <c r="E212" s="467"/>
      <c r="F212" s="467"/>
      <c r="G212" s="471"/>
      <c r="H212" s="478" t="s">
        <v>592</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6"/>
        <v>4</v>
      </c>
      <c r="D213" s="471"/>
      <c r="E213" s="467"/>
      <c r="F213" s="467"/>
      <c r="G213" s="471"/>
      <c r="H213" s="478" t="s">
        <v>593</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6"/>
        <v>4</v>
      </c>
      <c r="D214" s="471"/>
      <c r="E214" s="467"/>
      <c r="F214" s="467"/>
      <c r="G214" s="471"/>
      <c r="H214" s="478" t="s">
        <v>594</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6"/>
        <v>4</v>
      </c>
      <c r="D215" s="471"/>
      <c r="E215" s="467"/>
      <c r="F215" s="467"/>
      <c r="G215" s="471"/>
      <c r="H215" s="478" t="s">
        <v>595</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6"/>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6"/>
        <v>4</v>
      </c>
      <c r="D217" s="471"/>
      <c r="E217" s="467"/>
      <c r="F217" s="467"/>
      <c r="G217" s="471"/>
      <c r="H217" s="478" t="s">
        <v>596</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499</v>
      </c>
      <c r="AQ218" s="452"/>
      <c r="AR218" s="440"/>
      <c r="AS218" s="440"/>
      <c r="AT218" s="440"/>
    </row>
    <row r="219" spans="1:46" outlineLevel="1" x14ac:dyDescent="0.25">
      <c r="A219" s="440"/>
      <c r="B219" s="449"/>
      <c r="C219" s="442">
        <f>INT($C$40)+1</f>
        <v>2</v>
      </c>
      <c r="D219" s="471"/>
      <c r="E219" s="467"/>
      <c r="F219" s="467"/>
      <c r="G219" s="471"/>
      <c r="H219" s="488" t="s">
        <v>597</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495</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598</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499</v>
      </c>
      <c r="AQ222" s="452"/>
      <c r="AR222" s="440"/>
      <c r="AS222" s="440"/>
      <c r="AT222" s="440"/>
    </row>
    <row r="223" spans="1:46" outlineLevel="1" x14ac:dyDescent="0.25">
      <c r="A223" s="440"/>
      <c r="B223" s="449"/>
      <c r="C223" s="442">
        <f>INT($C$40)+1</f>
        <v>2</v>
      </c>
      <c r="D223" s="471"/>
      <c r="E223" s="467"/>
      <c r="F223" s="467"/>
      <c r="G223" s="471"/>
      <c r="H223" s="488" t="s">
        <v>599</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495</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600</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601</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602</v>
      </c>
      <c r="J228" s="492" t="s">
        <v>603</v>
      </c>
      <c r="K228" s="492" t="s">
        <v>897</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499</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486</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488</v>
      </c>
      <c r="F240" s="526">
        <v>1</v>
      </c>
      <c r="G240" s="462"/>
      <c r="H240" s="463" t="s">
        <v>605</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530</v>
      </c>
      <c r="L244" s="530"/>
      <c r="M244" s="530"/>
      <c r="N244" s="530" t="s">
        <v>531</v>
      </c>
      <c r="O244" s="530"/>
      <c r="P244" s="530"/>
      <c r="Q244" s="530"/>
      <c r="R244" s="530" t="s">
        <v>533</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606</v>
      </c>
      <c r="M245" s="519" t="s">
        <v>4</v>
      </c>
      <c r="N245" s="519" t="s">
        <v>607</v>
      </c>
      <c r="O245" s="519" t="s">
        <v>608</v>
      </c>
      <c r="P245" s="519" t="s">
        <v>609</v>
      </c>
      <c r="Q245" s="519" t="s">
        <v>610</v>
      </c>
      <c r="R245" s="519" t="s">
        <v>607</v>
      </c>
      <c r="S245" s="519" t="s">
        <v>608</v>
      </c>
      <c r="T245" s="519" t="s">
        <v>609</v>
      </c>
      <c r="U245" s="519" t="s">
        <v>610</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492</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611</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493</v>
      </c>
      <c r="C248" s="442">
        <f>INT(MAX($C$251:$C$311))+1</f>
        <v>5</v>
      </c>
      <c r="D248" s="471" t="s">
        <v>494</v>
      </c>
      <c r="E248" s="529"/>
      <c r="F248" s="529"/>
      <c r="G248" s="471"/>
      <c r="H248" s="529" t="s">
        <v>612</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493</v>
      </c>
      <c r="C249" s="442">
        <f>INT(MAX($C$251:$C$311))+1</f>
        <v>5</v>
      </c>
      <c r="D249" s="471" t="s">
        <v>494</v>
      </c>
      <c r="E249" s="529"/>
      <c r="F249" s="529"/>
      <c r="G249" s="471"/>
      <c r="H249" s="529" t="s">
        <v>612</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613</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495</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614</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615</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499</v>
      </c>
      <c r="AQ255" s="452"/>
      <c r="AR255" s="440"/>
      <c r="AS255" s="440"/>
      <c r="AT255" s="440"/>
    </row>
    <row r="256" spans="1:46" outlineLevel="1" x14ac:dyDescent="0.25">
      <c r="A256" s="440"/>
      <c r="B256" s="449"/>
      <c r="C256" s="442">
        <f>INT($C$239)+1</f>
        <v>2</v>
      </c>
      <c r="D256" s="471"/>
      <c r="E256" s="529"/>
      <c r="F256" s="529"/>
      <c r="G256" s="471"/>
      <c r="H256" s="532" t="s">
        <v>616</v>
      </c>
      <c r="I256" s="458" t="s">
        <v>617</v>
      </c>
      <c r="J256" s="535"/>
      <c r="K256" s="458" t="s">
        <v>618</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495</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575</v>
      </c>
      <c r="I258" s="537" t="b">
        <v>0</v>
      </c>
      <c r="J258" s="493" t="b">
        <v>1</v>
      </c>
      <c r="K258" s="538">
        <f t="shared" ref="K258:Q258" si="17">DATE($I$260,MONTH(INDEX($N$266:$Q$266,1,K$247+1)),DAY(INDEX($N$266:$Q$266,1,K$247+1)))</f>
        <v>43600</v>
      </c>
      <c r="L258" s="538">
        <f t="shared" si="17"/>
        <v>43600</v>
      </c>
      <c r="M258" s="538">
        <f t="shared" si="17"/>
        <v>43600</v>
      </c>
      <c r="N258" s="538">
        <f t="shared" si="17"/>
        <v>43600</v>
      </c>
      <c r="O258" s="538">
        <f t="shared" si="17"/>
        <v>43600</v>
      </c>
      <c r="P258" s="538">
        <f t="shared" si="17"/>
        <v>43600</v>
      </c>
      <c r="Q258" s="538">
        <f t="shared" si="17"/>
        <v>43570</v>
      </c>
      <c r="R258" s="476"/>
      <c r="S258" s="476"/>
      <c r="T258" s="476"/>
      <c r="U258" s="476"/>
      <c r="V258" s="476"/>
      <c r="W258" s="498" t="s">
        <v>619</v>
      </c>
      <c r="X258" s="498"/>
      <c r="Y258" s="498"/>
      <c r="Z258" s="498"/>
      <c r="AA258" s="498"/>
      <c r="AB258" s="476"/>
      <c r="AC258" s="821" t="s">
        <v>620</v>
      </c>
      <c r="AD258" s="822"/>
      <c r="AE258" s="822"/>
      <c r="AF258" s="823"/>
      <c r="AG258" s="476"/>
      <c r="AH258" s="539" t="s">
        <v>621</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622</v>
      </c>
      <c r="I259" s="541" t="b">
        <f>NOT(I258)</f>
        <v>1</v>
      </c>
      <c r="J259" s="493" t="b">
        <v>1</v>
      </c>
      <c r="K259" s="542">
        <f t="shared" ref="K259:Q259" si="18">DATE($I$260,MONTH(INDEX($N$274:$Q$274,1,K$247+1)),DAY(INDEX($N$274:$Q$274,1,K$247+1)))</f>
        <v>43669</v>
      </c>
      <c r="L259" s="542">
        <f t="shared" si="18"/>
        <v>43669</v>
      </c>
      <c r="M259" s="542">
        <f t="shared" si="18"/>
        <v>43669</v>
      </c>
      <c r="N259" s="542">
        <f t="shared" si="18"/>
        <v>43669</v>
      </c>
      <c r="O259" s="542">
        <f t="shared" si="18"/>
        <v>43669</v>
      </c>
      <c r="P259" s="542">
        <f t="shared" si="18"/>
        <v>43669</v>
      </c>
      <c r="Q259" s="542">
        <f t="shared" si="18"/>
        <v>43617</v>
      </c>
      <c r="R259" s="476"/>
      <c r="S259" s="476"/>
      <c r="T259" s="476"/>
      <c r="U259" s="476"/>
      <c r="V259" s="476"/>
      <c r="W259" s="492"/>
      <c r="X259" s="492"/>
      <c r="Y259" s="492"/>
      <c r="Z259" s="492"/>
      <c r="AA259" s="492"/>
      <c r="AB259" s="492"/>
      <c r="AC259" s="824"/>
      <c r="AD259" s="825"/>
      <c r="AE259" s="825"/>
      <c r="AF259" s="826"/>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623</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1" t="s">
        <v>624</v>
      </c>
      <c r="AD260" s="822"/>
      <c r="AE260" s="822"/>
      <c r="AF260" s="823"/>
      <c r="AG260" s="476"/>
      <c r="AH260" s="544" t="s">
        <v>625</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626</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4"/>
      <c r="AD261" s="825"/>
      <c r="AE261" s="825"/>
      <c r="AF261" s="826"/>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627</v>
      </c>
      <c r="F262" s="529"/>
      <c r="G262" s="471"/>
      <c r="H262" s="545" t="s">
        <v>628</v>
      </c>
      <c r="I262" s="499" t="s">
        <v>629</v>
      </c>
      <c r="J262" s="546"/>
      <c r="K262" s="479">
        <f>COUNTA($H$263:$H$279)</f>
        <v>2</v>
      </c>
      <c r="L262" s="479">
        <f>COUNTA($I$263:$I$279)/K262</f>
        <v>8</v>
      </c>
      <c r="M262" s="547">
        <v>-8</v>
      </c>
      <c r="N262" s="499" t="s">
        <v>964</v>
      </c>
      <c r="O262" s="499"/>
      <c r="P262" s="499"/>
      <c r="Q262" s="499"/>
      <c r="R262" s="499" t="s">
        <v>630</v>
      </c>
      <c r="S262" s="499"/>
      <c r="T262" s="499"/>
      <c r="U262" s="499"/>
      <c r="V262" s="476"/>
      <c r="W262" s="548" t="s">
        <v>631</v>
      </c>
      <c r="X262" s="548" t="s">
        <v>632</v>
      </c>
      <c r="Y262" s="548" t="s">
        <v>633</v>
      </c>
      <c r="Z262" s="548" t="s">
        <v>634</v>
      </c>
      <c r="AA262" s="549"/>
      <c r="AB262" s="476"/>
      <c r="AC262" s="548" t="s">
        <v>631</v>
      </c>
      <c r="AD262" s="548" t="s">
        <v>632</v>
      </c>
      <c r="AE262" s="548" t="s">
        <v>633</v>
      </c>
      <c r="AF262" s="548" t="s">
        <v>634</v>
      </c>
      <c r="AG262" s="476"/>
      <c r="AH262" s="550" t="s">
        <v>631</v>
      </c>
      <c r="AI262" s="550" t="s">
        <v>632</v>
      </c>
      <c r="AJ262" s="550" t="s">
        <v>633</v>
      </c>
      <c r="AK262" s="550" t="s">
        <v>634</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635</v>
      </c>
      <c r="K263" s="553">
        <f>N263-150</f>
        <v>43863</v>
      </c>
      <c r="L263" s="553">
        <f>K263+17/2</f>
        <v>43871.5</v>
      </c>
      <c r="M263" s="476"/>
      <c r="N263" s="554">
        <v>44013</v>
      </c>
      <c r="O263" s="554">
        <v>44013</v>
      </c>
      <c r="P263" s="554">
        <v>44013</v>
      </c>
      <c r="Q263" s="554">
        <v>43982</v>
      </c>
      <c r="R263" s="555">
        <f t="shared" ref="R263:U278" si="19">DATE($I$260,MONTH(INDEX($N263:$Q263,1,R$247+1)),DAY(INDEX($N263:$Q263,1,R$247+1)))</f>
        <v>43647</v>
      </c>
      <c r="S263" s="555">
        <f t="shared" si="19"/>
        <v>43647</v>
      </c>
      <c r="T263" s="555">
        <f t="shared" si="19"/>
        <v>43647</v>
      </c>
      <c r="U263" s="555">
        <f t="shared" si="19"/>
        <v>43616</v>
      </c>
      <c r="V263" s="476"/>
      <c r="W263" s="556">
        <f t="shared" ref="W263:W278" si="20">((N263-150)-INDEX(N$258:N$259,$E263,1))/30.5</f>
        <v>8.6229508196721305</v>
      </c>
      <c r="X263" s="556">
        <f t="shared" ref="X263:X278" si="21">((O263-150)-INDEX(O$258:O$259,$E263,1))/30.5</f>
        <v>8.6229508196721305</v>
      </c>
      <c r="Y263" s="556">
        <f t="shared" ref="Y263:Y278" si="22">((P263-150)-INDEX(P$258:P$259,$E263,1))/30.5</f>
        <v>8.6229508196721305</v>
      </c>
      <c r="Z263" s="556">
        <f t="shared" ref="Z263:Z278" si="23">((Q263-150)-INDEX(Q$258:Q$259,$E263,1))/30.5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636</v>
      </c>
      <c r="K264" s="553">
        <f>N264-150</f>
        <v>44181</v>
      </c>
      <c r="L264" s="553">
        <f>K264+17/2</f>
        <v>44189.5</v>
      </c>
      <c r="M264" s="476"/>
      <c r="N264" s="554">
        <v>44331</v>
      </c>
      <c r="O264" s="554">
        <v>44301</v>
      </c>
      <c r="P264" s="554">
        <v>44301</v>
      </c>
      <c r="Q264" s="554">
        <v>44301</v>
      </c>
      <c r="R264" s="555">
        <f t="shared" si="19"/>
        <v>43600</v>
      </c>
      <c r="S264" s="555">
        <f t="shared" si="19"/>
        <v>43570</v>
      </c>
      <c r="T264" s="555">
        <f t="shared" si="19"/>
        <v>43570</v>
      </c>
      <c r="U264" s="555">
        <f t="shared" si="19"/>
        <v>43570</v>
      </c>
      <c r="V264" s="476"/>
      <c r="W264" s="565">
        <f t="shared" si="20"/>
        <v>19.049180327868854</v>
      </c>
      <c r="X264" s="565">
        <f t="shared" si="21"/>
        <v>18.065573770491802</v>
      </c>
      <c r="Y264" s="565">
        <f t="shared" si="22"/>
        <v>18.065573770491802</v>
      </c>
      <c r="Z264" s="565">
        <f t="shared" si="23"/>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4">INT($C$239+3)</f>
        <v>4</v>
      </c>
      <c r="D265" s="471"/>
      <c r="E265" s="529">
        <v>1</v>
      </c>
      <c r="F265" s="529"/>
      <c r="G265" s="471"/>
      <c r="H265" s="476"/>
      <c r="I265" s="551">
        <v>2</v>
      </c>
      <c r="J265" s="573" t="s">
        <v>637</v>
      </c>
      <c r="K265" s="574"/>
      <c r="L265" s="476"/>
      <c r="M265" s="476"/>
      <c r="N265" s="575">
        <f t="shared" ref="N265:Q270" si="25">DATEVALUE(DAY(N264)&amp;"/"&amp;MONTH(N264)&amp;"/"&amp;YEAR(N264)+1)</f>
        <v>44696</v>
      </c>
      <c r="O265" s="575">
        <f t="shared" si="25"/>
        <v>44666</v>
      </c>
      <c r="P265" s="575">
        <f t="shared" si="25"/>
        <v>44666</v>
      </c>
      <c r="Q265" s="575">
        <f t="shared" si="25"/>
        <v>44666</v>
      </c>
      <c r="R265" s="555">
        <f t="shared" si="19"/>
        <v>43600</v>
      </c>
      <c r="S265" s="555">
        <f t="shared" si="19"/>
        <v>43570</v>
      </c>
      <c r="T265" s="555">
        <f t="shared" si="19"/>
        <v>43570</v>
      </c>
      <c r="U265" s="555">
        <f t="shared" si="19"/>
        <v>43570</v>
      </c>
      <c r="V265" s="476"/>
      <c r="W265" s="565">
        <f t="shared" si="20"/>
        <v>31.016393442622952</v>
      </c>
      <c r="X265" s="565">
        <f t="shared" si="21"/>
        <v>30.032786885245901</v>
      </c>
      <c r="Y265" s="565">
        <f t="shared" si="22"/>
        <v>30.032786885245901</v>
      </c>
      <c r="Z265" s="565">
        <f t="shared" si="23"/>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4"/>
        <v>4</v>
      </c>
      <c r="D266" s="471"/>
      <c r="E266" s="529">
        <v>1</v>
      </c>
      <c r="F266" s="529"/>
      <c r="G266" s="471"/>
      <c r="H266" s="476"/>
      <c r="I266" s="476">
        <v>3</v>
      </c>
      <c r="J266" s="475" t="s">
        <v>638</v>
      </c>
      <c r="K266" s="476"/>
      <c r="L266" s="476"/>
      <c r="M266" s="476"/>
      <c r="N266" s="575">
        <f t="shared" si="25"/>
        <v>45061</v>
      </c>
      <c r="O266" s="575">
        <f t="shared" si="25"/>
        <v>45031</v>
      </c>
      <c r="P266" s="575">
        <f t="shared" si="25"/>
        <v>45031</v>
      </c>
      <c r="Q266" s="575">
        <f t="shared" si="25"/>
        <v>45031</v>
      </c>
      <c r="R266" s="555">
        <f t="shared" si="19"/>
        <v>43600</v>
      </c>
      <c r="S266" s="555">
        <f t="shared" si="19"/>
        <v>43570</v>
      </c>
      <c r="T266" s="555">
        <f t="shared" si="19"/>
        <v>43570</v>
      </c>
      <c r="U266" s="555">
        <f t="shared" si="19"/>
        <v>43570</v>
      </c>
      <c r="V266" s="476"/>
      <c r="W266" s="565">
        <f t="shared" si="20"/>
        <v>42.983606557377051</v>
      </c>
      <c r="X266" s="565">
        <f t="shared" si="21"/>
        <v>42</v>
      </c>
      <c r="Y266" s="565">
        <f t="shared" si="22"/>
        <v>42</v>
      </c>
      <c r="Z266" s="565">
        <f t="shared" si="23"/>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4"/>
        <v>4</v>
      </c>
      <c r="D267" s="471"/>
      <c r="E267" s="529">
        <v>1</v>
      </c>
      <c r="F267" s="529"/>
      <c r="G267" s="471"/>
      <c r="H267" s="476"/>
      <c r="I267" s="476">
        <v>4</v>
      </c>
      <c r="J267" s="476" t="s">
        <v>639</v>
      </c>
      <c r="K267" s="476"/>
      <c r="L267" s="476"/>
      <c r="M267" s="476"/>
      <c r="N267" s="575">
        <f t="shared" si="25"/>
        <v>45427</v>
      </c>
      <c r="O267" s="575">
        <f t="shared" si="25"/>
        <v>45397</v>
      </c>
      <c r="P267" s="575">
        <f t="shared" si="25"/>
        <v>45397</v>
      </c>
      <c r="Q267" s="575">
        <f t="shared" si="25"/>
        <v>45397</v>
      </c>
      <c r="R267" s="555">
        <f t="shared" si="19"/>
        <v>43600</v>
      </c>
      <c r="S267" s="555">
        <f t="shared" si="19"/>
        <v>43570</v>
      </c>
      <c r="T267" s="555">
        <f t="shared" si="19"/>
        <v>43570</v>
      </c>
      <c r="U267" s="555">
        <f t="shared" si="19"/>
        <v>43570</v>
      </c>
      <c r="V267" s="476"/>
      <c r="W267" s="565">
        <f t="shared" si="20"/>
        <v>54.983606557377051</v>
      </c>
      <c r="X267" s="565">
        <f t="shared" si="21"/>
        <v>54</v>
      </c>
      <c r="Y267" s="565">
        <f t="shared" si="22"/>
        <v>54</v>
      </c>
      <c r="Z267" s="565">
        <f t="shared" si="23"/>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4"/>
        <v>4</v>
      </c>
      <c r="D268" s="471"/>
      <c r="E268" s="529">
        <v>1</v>
      </c>
      <c r="F268" s="529"/>
      <c r="G268" s="471"/>
      <c r="H268" s="476"/>
      <c r="I268" s="476">
        <v>5</v>
      </c>
      <c r="J268" s="476" t="s">
        <v>640</v>
      </c>
      <c r="K268" s="476"/>
      <c r="L268" s="476"/>
      <c r="M268" s="476"/>
      <c r="N268" s="575">
        <f t="shared" si="25"/>
        <v>45792</v>
      </c>
      <c r="O268" s="575">
        <f t="shared" si="25"/>
        <v>45762</v>
      </c>
      <c r="P268" s="575">
        <f t="shared" si="25"/>
        <v>45762</v>
      </c>
      <c r="Q268" s="575">
        <f t="shared" si="25"/>
        <v>45762</v>
      </c>
      <c r="R268" s="555">
        <f t="shared" si="19"/>
        <v>43600</v>
      </c>
      <c r="S268" s="555">
        <f t="shared" si="19"/>
        <v>43570</v>
      </c>
      <c r="T268" s="555">
        <f t="shared" si="19"/>
        <v>43570</v>
      </c>
      <c r="U268" s="555">
        <f t="shared" si="19"/>
        <v>43570</v>
      </c>
      <c r="V268" s="476"/>
      <c r="W268" s="565">
        <f t="shared" si="20"/>
        <v>66.950819672131146</v>
      </c>
      <c r="X268" s="565">
        <f t="shared" si="21"/>
        <v>65.967213114754102</v>
      </c>
      <c r="Y268" s="565">
        <f t="shared" si="22"/>
        <v>65.967213114754102</v>
      </c>
      <c r="Z268" s="565">
        <f t="shared" si="23"/>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4"/>
        <v>4</v>
      </c>
      <c r="D269" s="471"/>
      <c r="E269" s="529">
        <v>1</v>
      </c>
      <c r="F269" s="529"/>
      <c r="G269" s="471"/>
      <c r="H269" s="476"/>
      <c r="I269" s="476">
        <v>6</v>
      </c>
      <c r="J269" s="476" t="s">
        <v>641</v>
      </c>
      <c r="K269" s="476"/>
      <c r="L269" s="476"/>
      <c r="M269" s="476"/>
      <c r="N269" s="575">
        <f t="shared" si="25"/>
        <v>46157</v>
      </c>
      <c r="O269" s="575">
        <f t="shared" si="25"/>
        <v>46127</v>
      </c>
      <c r="P269" s="575">
        <f t="shared" si="25"/>
        <v>46127</v>
      </c>
      <c r="Q269" s="575">
        <f t="shared" si="25"/>
        <v>46127</v>
      </c>
      <c r="R269" s="555">
        <f t="shared" si="19"/>
        <v>43600</v>
      </c>
      <c r="S269" s="555">
        <f t="shared" si="19"/>
        <v>43570</v>
      </c>
      <c r="T269" s="555">
        <f t="shared" si="19"/>
        <v>43570</v>
      </c>
      <c r="U269" s="555">
        <f t="shared" si="19"/>
        <v>43570</v>
      </c>
      <c r="V269" s="476"/>
      <c r="W269" s="565">
        <f t="shared" si="20"/>
        <v>78.918032786885249</v>
      </c>
      <c r="X269" s="565">
        <f t="shared" si="21"/>
        <v>77.93442622950819</v>
      </c>
      <c r="Y269" s="565">
        <f t="shared" si="22"/>
        <v>77.93442622950819</v>
      </c>
      <c r="Z269" s="565">
        <f t="shared" si="23"/>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4"/>
        <v>4</v>
      </c>
      <c r="D270" s="471"/>
      <c r="E270" s="529">
        <v>1</v>
      </c>
      <c r="F270" s="529"/>
      <c r="G270" s="471"/>
      <c r="H270" s="476"/>
      <c r="I270" s="476">
        <v>7</v>
      </c>
      <c r="J270" s="476" t="s">
        <v>642</v>
      </c>
      <c r="K270" s="476"/>
      <c r="L270" s="476"/>
      <c r="M270" s="476"/>
      <c r="N270" s="575">
        <f t="shared" si="25"/>
        <v>46522</v>
      </c>
      <c r="O270" s="575">
        <f t="shared" si="25"/>
        <v>46492</v>
      </c>
      <c r="P270" s="575">
        <f t="shared" si="25"/>
        <v>46492</v>
      </c>
      <c r="Q270" s="575">
        <f t="shared" si="25"/>
        <v>46492</v>
      </c>
      <c r="R270" s="555">
        <f t="shared" si="19"/>
        <v>43600</v>
      </c>
      <c r="S270" s="555">
        <f t="shared" si="19"/>
        <v>43570</v>
      </c>
      <c r="T270" s="555">
        <f t="shared" si="19"/>
        <v>43570</v>
      </c>
      <c r="U270" s="555">
        <f t="shared" si="19"/>
        <v>43570</v>
      </c>
      <c r="V270" s="476"/>
      <c r="W270" s="576">
        <f t="shared" si="20"/>
        <v>90.885245901639351</v>
      </c>
      <c r="X270" s="576">
        <f t="shared" si="21"/>
        <v>89.901639344262293</v>
      </c>
      <c r="Y270" s="576">
        <f t="shared" si="22"/>
        <v>89.901639344262293</v>
      </c>
      <c r="Z270" s="576">
        <f t="shared" si="23"/>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635</v>
      </c>
      <c r="K271" s="553">
        <f>N271-150</f>
        <v>43885</v>
      </c>
      <c r="L271" s="553">
        <f>K271+17/2</f>
        <v>43893.5</v>
      </c>
      <c r="M271" s="476"/>
      <c r="N271" s="554">
        <v>44035</v>
      </c>
      <c r="O271" s="554">
        <v>44032</v>
      </c>
      <c r="P271" s="554">
        <v>44032</v>
      </c>
      <c r="Q271" s="554">
        <v>44032</v>
      </c>
      <c r="R271" s="555">
        <f t="shared" si="19"/>
        <v>43669</v>
      </c>
      <c r="S271" s="555">
        <f t="shared" si="19"/>
        <v>43666</v>
      </c>
      <c r="T271" s="555">
        <f t="shared" si="19"/>
        <v>43666</v>
      </c>
      <c r="U271" s="555">
        <f t="shared" si="19"/>
        <v>43666</v>
      </c>
      <c r="V271" s="476"/>
      <c r="W271" s="556">
        <f t="shared" si="20"/>
        <v>7.081967213114754</v>
      </c>
      <c r="X271" s="556">
        <f t="shared" si="21"/>
        <v>6.9836065573770494</v>
      </c>
      <c r="Y271" s="556">
        <f t="shared" si="22"/>
        <v>6.9836065573770494</v>
      </c>
      <c r="Z271" s="556">
        <f t="shared" si="23"/>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636</v>
      </c>
      <c r="K272" s="553">
        <f>N272-150</f>
        <v>44250</v>
      </c>
      <c r="L272" s="553">
        <f>K272+17/2</f>
        <v>44258.5</v>
      </c>
      <c r="M272" s="476"/>
      <c r="N272" s="554">
        <v>44400</v>
      </c>
      <c r="O272" s="554">
        <v>44348</v>
      </c>
      <c r="P272" s="554">
        <v>44348</v>
      </c>
      <c r="Q272" s="554">
        <v>44348</v>
      </c>
      <c r="R272" s="555">
        <f t="shared" si="19"/>
        <v>43669</v>
      </c>
      <c r="S272" s="555">
        <f t="shared" si="19"/>
        <v>43617</v>
      </c>
      <c r="T272" s="555">
        <f t="shared" si="19"/>
        <v>43617</v>
      </c>
      <c r="U272" s="555">
        <f t="shared" si="19"/>
        <v>43617</v>
      </c>
      <c r="V272" s="476"/>
      <c r="W272" s="565">
        <f t="shared" si="20"/>
        <v>19.049180327868854</v>
      </c>
      <c r="X272" s="565">
        <f t="shared" si="21"/>
        <v>17.344262295081968</v>
      </c>
      <c r="Y272" s="565">
        <f t="shared" si="22"/>
        <v>17.344262295081968</v>
      </c>
      <c r="Z272" s="565">
        <f t="shared" si="23"/>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6">INT($C$239+3)</f>
        <v>4</v>
      </c>
      <c r="D273" s="471"/>
      <c r="E273" s="529">
        <v>2</v>
      </c>
      <c r="F273" s="529"/>
      <c r="G273" s="471"/>
      <c r="H273" s="476"/>
      <c r="I273" s="476">
        <v>2</v>
      </c>
      <c r="J273" s="564" t="s">
        <v>643</v>
      </c>
      <c r="K273" s="476"/>
      <c r="L273" s="476"/>
      <c r="M273" s="476"/>
      <c r="N273" s="575">
        <f t="shared" ref="N273:Q278" si="27">DATEVALUE(DAY(N272)&amp;"/"&amp;MONTH(N272)&amp;"/"&amp;YEAR(N272)+1)</f>
        <v>44765</v>
      </c>
      <c r="O273" s="575">
        <f t="shared" si="27"/>
        <v>44713</v>
      </c>
      <c r="P273" s="575">
        <f t="shared" si="27"/>
        <v>44713</v>
      </c>
      <c r="Q273" s="575">
        <f t="shared" si="27"/>
        <v>44713</v>
      </c>
      <c r="R273" s="555">
        <f t="shared" si="19"/>
        <v>43669</v>
      </c>
      <c r="S273" s="555">
        <f t="shared" si="19"/>
        <v>43617</v>
      </c>
      <c r="T273" s="555">
        <f t="shared" si="19"/>
        <v>43617</v>
      </c>
      <c r="U273" s="555">
        <f t="shared" si="19"/>
        <v>43617</v>
      </c>
      <c r="V273" s="476"/>
      <c r="W273" s="565">
        <f t="shared" si="20"/>
        <v>31.016393442622952</v>
      </c>
      <c r="X273" s="565">
        <f t="shared" si="21"/>
        <v>29.311475409836067</v>
      </c>
      <c r="Y273" s="565">
        <f t="shared" si="22"/>
        <v>29.311475409836067</v>
      </c>
      <c r="Z273" s="565">
        <f t="shared" si="23"/>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6"/>
        <v>4</v>
      </c>
      <c r="D274" s="471"/>
      <c r="E274" s="529">
        <v>2</v>
      </c>
      <c r="F274" s="529"/>
      <c r="G274" s="471"/>
      <c r="H274" s="476"/>
      <c r="I274" s="476">
        <v>3</v>
      </c>
      <c r="J274" s="564" t="s">
        <v>644</v>
      </c>
      <c r="K274" s="476"/>
      <c r="L274" s="476"/>
      <c r="M274" s="476"/>
      <c r="N274" s="575">
        <f t="shared" si="27"/>
        <v>45130</v>
      </c>
      <c r="O274" s="575">
        <f t="shared" si="27"/>
        <v>45078</v>
      </c>
      <c r="P274" s="575">
        <f t="shared" si="27"/>
        <v>45078</v>
      </c>
      <c r="Q274" s="575">
        <f t="shared" si="27"/>
        <v>45078</v>
      </c>
      <c r="R274" s="555">
        <f t="shared" si="19"/>
        <v>43669</v>
      </c>
      <c r="S274" s="555">
        <f t="shared" si="19"/>
        <v>43617</v>
      </c>
      <c r="T274" s="555">
        <f t="shared" si="19"/>
        <v>43617</v>
      </c>
      <c r="U274" s="555">
        <f t="shared" si="19"/>
        <v>43617</v>
      </c>
      <c r="V274" s="476"/>
      <c r="W274" s="565">
        <f t="shared" si="20"/>
        <v>42.983606557377051</v>
      </c>
      <c r="X274" s="565">
        <f t="shared" si="21"/>
        <v>41.278688524590166</v>
      </c>
      <c r="Y274" s="565">
        <f t="shared" si="22"/>
        <v>41.278688524590166</v>
      </c>
      <c r="Z274" s="565">
        <f t="shared" si="23"/>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6"/>
        <v>4</v>
      </c>
      <c r="D275" s="471"/>
      <c r="E275" s="529">
        <v>2</v>
      </c>
      <c r="F275" s="529"/>
      <c r="G275" s="471"/>
      <c r="H275" s="476"/>
      <c r="I275" s="476">
        <v>4</v>
      </c>
      <c r="J275" s="564" t="s">
        <v>645</v>
      </c>
      <c r="K275" s="476"/>
      <c r="L275" s="476"/>
      <c r="M275" s="476"/>
      <c r="N275" s="575">
        <f t="shared" si="27"/>
        <v>45496</v>
      </c>
      <c r="O275" s="575">
        <f t="shared" si="27"/>
        <v>45444</v>
      </c>
      <c r="P275" s="575">
        <f t="shared" si="27"/>
        <v>45444</v>
      </c>
      <c r="Q275" s="575">
        <f t="shared" si="27"/>
        <v>45444</v>
      </c>
      <c r="R275" s="555">
        <f t="shared" si="19"/>
        <v>43669</v>
      </c>
      <c r="S275" s="555">
        <f t="shared" si="19"/>
        <v>43617</v>
      </c>
      <c r="T275" s="555">
        <f t="shared" si="19"/>
        <v>43617</v>
      </c>
      <c r="U275" s="555">
        <f t="shared" si="19"/>
        <v>43617</v>
      </c>
      <c r="V275" s="476"/>
      <c r="W275" s="565">
        <f t="shared" si="20"/>
        <v>54.983606557377051</v>
      </c>
      <c r="X275" s="565">
        <f t="shared" si="21"/>
        <v>53.278688524590166</v>
      </c>
      <c r="Y275" s="565">
        <f t="shared" si="22"/>
        <v>53.278688524590166</v>
      </c>
      <c r="Z275" s="565">
        <f t="shared" si="23"/>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6"/>
        <v>4</v>
      </c>
      <c r="D276" s="471"/>
      <c r="E276" s="529">
        <v>2</v>
      </c>
      <c r="F276" s="529"/>
      <c r="G276" s="471"/>
      <c r="H276" s="476"/>
      <c r="I276" s="476">
        <v>5</v>
      </c>
      <c r="J276" s="564" t="s">
        <v>646</v>
      </c>
      <c r="K276" s="476"/>
      <c r="L276" s="476"/>
      <c r="M276" s="476"/>
      <c r="N276" s="575">
        <f t="shared" si="27"/>
        <v>45861</v>
      </c>
      <c r="O276" s="575">
        <f t="shared" si="27"/>
        <v>45809</v>
      </c>
      <c r="P276" s="575">
        <f t="shared" si="27"/>
        <v>45809</v>
      </c>
      <c r="Q276" s="575">
        <f t="shared" si="27"/>
        <v>45809</v>
      </c>
      <c r="R276" s="555">
        <f t="shared" si="19"/>
        <v>43669</v>
      </c>
      <c r="S276" s="555">
        <f t="shared" si="19"/>
        <v>43617</v>
      </c>
      <c r="T276" s="555">
        <f t="shared" si="19"/>
        <v>43617</v>
      </c>
      <c r="U276" s="555">
        <f t="shared" si="19"/>
        <v>43617</v>
      </c>
      <c r="V276" s="476"/>
      <c r="W276" s="565">
        <f t="shared" si="20"/>
        <v>66.950819672131146</v>
      </c>
      <c r="X276" s="565">
        <f t="shared" si="21"/>
        <v>65.245901639344268</v>
      </c>
      <c r="Y276" s="565">
        <f t="shared" si="22"/>
        <v>65.245901639344268</v>
      </c>
      <c r="Z276" s="565">
        <f t="shared" si="23"/>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6"/>
        <v>4</v>
      </c>
      <c r="D277" s="471"/>
      <c r="E277" s="529">
        <v>2</v>
      </c>
      <c r="F277" s="529"/>
      <c r="G277" s="471"/>
      <c r="H277" s="476"/>
      <c r="I277" s="476">
        <v>6</v>
      </c>
      <c r="J277" s="564" t="s">
        <v>647</v>
      </c>
      <c r="K277" s="476"/>
      <c r="L277" s="476"/>
      <c r="M277" s="476"/>
      <c r="N277" s="575">
        <f t="shared" si="27"/>
        <v>46226</v>
      </c>
      <c r="O277" s="575">
        <f t="shared" si="27"/>
        <v>46174</v>
      </c>
      <c r="P277" s="575">
        <f t="shared" si="27"/>
        <v>46174</v>
      </c>
      <c r="Q277" s="575">
        <f t="shared" si="27"/>
        <v>46174</v>
      </c>
      <c r="R277" s="555">
        <f t="shared" si="19"/>
        <v>43669</v>
      </c>
      <c r="S277" s="555">
        <f t="shared" si="19"/>
        <v>43617</v>
      </c>
      <c r="T277" s="555">
        <f t="shared" si="19"/>
        <v>43617</v>
      </c>
      <c r="U277" s="555">
        <f t="shared" si="19"/>
        <v>43617</v>
      </c>
      <c r="V277" s="476"/>
      <c r="W277" s="565">
        <f t="shared" si="20"/>
        <v>78.918032786885249</v>
      </c>
      <c r="X277" s="565">
        <f t="shared" si="21"/>
        <v>77.213114754098356</v>
      </c>
      <c r="Y277" s="565">
        <f t="shared" si="22"/>
        <v>77.213114754098356</v>
      </c>
      <c r="Z277" s="565">
        <f t="shared" si="23"/>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6"/>
        <v>4</v>
      </c>
      <c r="D278" s="471"/>
      <c r="E278" s="529">
        <v>2</v>
      </c>
      <c r="F278" s="529"/>
      <c r="G278" s="471"/>
      <c r="H278" s="476"/>
      <c r="I278" s="476">
        <v>7</v>
      </c>
      <c r="J278" s="573" t="s">
        <v>648</v>
      </c>
      <c r="K278" s="476"/>
      <c r="L278" s="476"/>
      <c r="M278" s="476"/>
      <c r="N278" s="575">
        <f t="shared" si="27"/>
        <v>46591</v>
      </c>
      <c r="O278" s="575">
        <f t="shared" si="27"/>
        <v>46539</v>
      </c>
      <c r="P278" s="575">
        <f t="shared" si="27"/>
        <v>46539</v>
      </c>
      <c r="Q278" s="575">
        <f t="shared" si="27"/>
        <v>46539</v>
      </c>
      <c r="R278" s="555">
        <f t="shared" si="19"/>
        <v>43669</v>
      </c>
      <c r="S278" s="555">
        <f t="shared" si="19"/>
        <v>43617</v>
      </c>
      <c r="T278" s="555">
        <f t="shared" si="19"/>
        <v>43617</v>
      </c>
      <c r="U278" s="555">
        <f t="shared" si="19"/>
        <v>43617</v>
      </c>
      <c r="V278" s="476"/>
      <c r="W278" s="576">
        <f t="shared" si="20"/>
        <v>90.885245901639351</v>
      </c>
      <c r="X278" s="576">
        <f t="shared" si="21"/>
        <v>89.180327868852459</v>
      </c>
      <c r="Y278" s="576">
        <f t="shared" si="22"/>
        <v>89.180327868852459</v>
      </c>
      <c r="Z278" s="576">
        <f t="shared" si="23"/>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499</v>
      </c>
      <c r="AQ279" s="452"/>
      <c r="AR279" s="440"/>
      <c r="AS279" s="440"/>
      <c r="AT279" s="440"/>
    </row>
    <row r="280" spans="1:46" outlineLevel="2" x14ac:dyDescent="0.25">
      <c r="A280" s="440"/>
      <c r="B280" s="449"/>
      <c r="C280" s="442">
        <f>INT($C$239)+2</f>
        <v>3</v>
      </c>
      <c r="D280" s="471"/>
      <c r="E280" s="529" t="s">
        <v>627</v>
      </c>
      <c r="F280" s="529"/>
      <c r="G280" s="471"/>
      <c r="H280" s="545" t="s">
        <v>628</v>
      </c>
      <c r="I280" s="499" t="s">
        <v>629</v>
      </c>
      <c r="J280" s="499"/>
      <c r="K280" s="476"/>
      <c r="L280" s="476"/>
      <c r="M280" s="476"/>
      <c r="N280" s="499" t="s">
        <v>649</v>
      </c>
      <c r="O280" s="499"/>
      <c r="P280" s="499"/>
      <c r="Q280" s="499"/>
      <c r="R280" s="476" t="s">
        <v>650</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651</v>
      </c>
      <c r="K281" s="476"/>
      <c r="L281" s="476"/>
      <c r="M281" s="476"/>
      <c r="N281" s="584">
        <v>2.5000000000000001E-2</v>
      </c>
      <c r="O281" s="584">
        <v>2.5000000000000001E-2</v>
      </c>
      <c r="P281" s="584">
        <v>2.5000000000000001E-2</v>
      </c>
      <c r="Q281" s="584">
        <v>2.5000000000000001E-2</v>
      </c>
      <c r="R281" s="585">
        <f t="shared" ref="R281:R296" si="28">N263-150</f>
        <v>43863</v>
      </c>
      <c r="S281" s="585">
        <f t="shared" ref="S281:S296" si="29">O263-150</f>
        <v>43863</v>
      </c>
      <c r="T281" s="585">
        <f t="shared" ref="T281:T296" si="30">P263-150</f>
        <v>43863</v>
      </c>
      <c r="U281" s="585">
        <f t="shared" ref="U281:U296" si="31">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652</v>
      </c>
      <c r="K282" s="476"/>
      <c r="L282" s="476"/>
      <c r="M282" s="476"/>
      <c r="N282" s="584">
        <v>2.5000000000000001E-2</v>
      </c>
      <c r="O282" s="584">
        <v>2.5000000000000001E-2</v>
      </c>
      <c r="P282" s="584">
        <v>2.5000000000000001E-2</v>
      </c>
      <c r="Q282" s="584">
        <v>2.5000000000000001E-2</v>
      </c>
      <c r="R282" s="585">
        <f t="shared" si="28"/>
        <v>44181</v>
      </c>
      <c r="S282" s="585">
        <f t="shared" si="29"/>
        <v>44151</v>
      </c>
      <c r="T282" s="585">
        <f t="shared" si="30"/>
        <v>44151</v>
      </c>
      <c r="U282" s="585">
        <f t="shared" si="31"/>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2">INT($C$239+3)</f>
        <v>4</v>
      </c>
      <c r="D283" s="471"/>
      <c r="E283" s="529">
        <v>1</v>
      </c>
      <c r="F283" s="529"/>
      <c r="G283" s="471"/>
      <c r="H283" s="476"/>
      <c r="I283" s="476">
        <v>2</v>
      </c>
      <c r="J283" s="476" t="s">
        <v>653</v>
      </c>
      <c r="K283" s="476"/>
      <c r="L283" s="476"/>
      <c r="M283" s="476"/>
      <c r="N283" s="584">
        <v>1.4999999999999999E-2</v>
      </c>
      <c r="O283" s="584">
        <v>1.4999999999999999E-2</v>
      </c>
      <c r="P283" s="584">
        <v>1.4999999999999999E-2</v>
      </c>
      <c r="Q283" s="584">
        <v>1.4999999999999999E-2</v>
      </c>
      <c r="R283" s="585">
        <f t="shared" si="28"/>
        <v>44546</v>
      </c>
      <c r="S283" s="585">
        <f t="shared" si="29"/>
        <v>44516</v>
      </c>
      <c r="T283" s="585">
        <f t="shared" si="30"/>
        <v>44516</v>
      </c>
      <c r="U283" s="585">
        <f t="shared" si="31"/>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2"/>
        <v>4</v>
      </c>
      <c r="D284" s="471"/>
      <c r="E284" s="529">
        <v>1</v>
      </c>
      <c r="F284" s="529"/>
      <c r="G284" s="471"/>
      <c r="H284" s="476"/>
      <c r="I284" s="476">
        <v>3</v>
      </c>
      <c r="J284" s="476" t="s">
        <v>638</v>
      </c>
      <c r="K284" s="476"/>
      <c r="L284" s="476"/>
      <c r="M284" s="476"/>
      <c r="N284" s="584">
        <v>1.4999999999999999E-2</v>
      </c>
      <c r="O284" s="584">
        <v>1.4999999999999999E-2</v>
      </c>
      <c r="P284" s="584">
        <v>1.4999999999999999E-2</v>
      </c>
      <c r="Q284" s="584">
        <v>1.4999999999999999E-2</v>
      </c>
      <c r="R284" s="585">
        <f t="shared" si="28"/>
        <v>44911</v>
      </c>
      <c r="S284" s="585">
        <f t="shared" si="29"/>
        <v>44881</v>
      </c>
      <c r="T284" s="585">
        <f t="shared" si="30"/>
        <v>44881</v>
      </c>
      <c r="U284" s="585">
        <f t="shared" si="31"/>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2"/>
        <v>4</v>
      </c>
      <c r="D285" s="471"/>
      <c r="E285" s="529">
        <v>1</v>
      </c>
      <c r="F285" s="529"/>
      <c r="G285" s="471"/>
      <c r="H285" s="476"/>
      <c r="I285" s="476">
        <v>4</v>
      </c>
      <c r="J285" s="476" t="s">
        <v>639</v>
      </c>
      <c r="K285" s="476"/>
      <c r="L285" s="476"/>
      <c r="M285" s="476"/>
      <c r="N285" s="584">
        <v>1.4999999999999999E-2</v>
      </c>
      <c r="O285" s="584">
        <v>1.4999999999999999E-2</v>
      </c>
      <c r="P285" s="584">
        <v>1.4999999999999999E-2</v>
      </c>
      <c r="Q285" s="584">
        <v>1.4999999999999999E-2</v>
      </c>
      <c r="R285" s="585">
        <f t="shared" si="28"/>
        <v>45277</v>
      </c>
      <c r="S285" s="585">
        <f t="shared" si="29"/>
        <v>45247</v>
      </c>
      <c r="T285" s="585">
        <f t="shared" si="30"/>
        <v>45247</v>
      </c>
      <c r="U285" s="585">
        <f t="shared" si="31"/>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2"/>
        <v>4</v>
      </c>
      <c r="D286" s="471"/>
      <c r="E286" s="529">
        <v>1</v>
      </c>
      <c r="F286" s="529"/>
      <c r="G286" s="471"/>
      <c r="H286" s="476"/>
      <c r="I286" s="476">
        <v>5</v>
      </c>
      <c r="J286" s="476" t="s">
        <v>640</v>
      </c>
      <c r="K286" s="476"/>
      <c r="L286" s="476"/>
      <c r="M286" s="476"/>
      <c r="N286" s="584">
        <v>1.4999999999999999E-2</v>
      </c>
      <c r="O286" s="584">
        <v>1.4999999999999999E-2</v>
      </c>
      <c r="P286" s="584">
        <v>1.4999999999999999E-2</v>
      </c>
      <c r="Q286" s="584">
        <v>1.4999999999999999E-2</v>
      </c>
      <c r="R286" s="585">
        <f t="shared" si="28"/>
        <v>45642</v>
      </c>
      <c r="S286" s="585">
        <f t="shared" si="29"/>
        <v>45612</v>
      </c>
      <c r="T286" s="585">
        <f t="shared" si="30"/>
        <v>45612</v>
      </c>
      <c r="U286" s="585">
        <f t="shared" si="31"/>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2"/>
        <v>4</v>
      </c>
      <c r="D287" s="471"/>
      <c r="E287" s="529">
        <v>1</v>
      </c>
      <c r="F287" s="529"/>
      <c r="G287" s="471"/>
      <c r="H287" s="476"/>
      <c r="I287" s="476">
        <v>6</v>
      </c>
      <c r="J287" s="476" t="s">
        <v>641</v>
      </c>
      <c r="K287" s="476"/>
      <c r="L287" s="476"/>
      <c r="M287" s="476"/>
      <c r="N287" s="584">
        <v>1.4999999999999999E-2</v>
      </c>
      <c r="O287" s="584">
        <v>1.4999999999999999E-2</v>
      </c>
      <c r="P287" s="584">
        <v>1.4999999999999999E-2</v>
      </c>
      <c r="Q287" s="584">
        <v>1.4999999999999999E-2</v>
      </c>
      <c r="R287" s="585">
        <f t="shared" si="28"/>
        <v>46007</v>
      </c>
      <c r="S287" s="585">
        <f t="shared" si="29"/>
        <v>45977</v>
      </c>
      <c r="T287" s="585">
        <f t="shared" si="30"/>
        <v>45977</v>
      </c>
      <c r="U287" s="585">
        <f t="shared" si="31"/>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2"/>
        <v>4</v>
      </c>
      <c r="D288" s="471"/>
      <c r="E288" s="529">
        <v>1</v>
      </c>
      <c r="F288" s="529"/>
      <c r="G288" s="471"/>
      <c r="H288" s="476"/>
      <c r="I288" s="476">
        <v>7</v>
      </c>
      <c r="J288" s="476" t="s">
        <v>642</v>
      </c>
      <c r="K288" s="476"/>
      <c r="L288" s="476"/>
      <c r="M288" s="476"/>
      <c r="N288" s="584">
        <v>1.4999999999999999E-2</v>
      </c>
      <c r="O288" s="584">
        <v>1.4999999999999999E-2</v>
      </c>
      <c r="P288" s="584">
        <v>1.4999999999999999E-2</v>
      </c>
      <c r="Q288" s="584">
        <v>1.4999999999999999E-2</v>
      </c>
      <c r="R288" s="585">
        <f t="shared" si="28"/>
        <v>46372</v>
      </c>
      <c r="S288" s="585">
        <f t="shared" si="29"/>
        <v>46342</v>
      </c>
      <c r="T288" s="585">
        <f t="shared" si="30"/>
        <v>46342</v>
      </c>
      <c r="U288" s="585">
        <f t="shared" si="31"/>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651</v>
      </c>
      <c r="K289" s="476"/>
      <c r="L289" s="476"/>
      <c r="M289" s="476"/>
      <c r="N289" s="584">
        <v>2.5000000000000001E-2</v>
      </c>
      <c r="O289" s="584">
        <v>2.5000000000000001E-2</v>
      </c>
      <c r="P289" s="584">
        <v>2.5000000000000001E-2</v>
      </c>
      <c r="Q289" s="584">
        <v>2.5000000000000001E-2</v>
      </c>
      <c r="R289" s="585">
        <f t="shared" si="28"/>
        <v>43885</v>
      </c>
      <c r="S289" s="585">
        <f t="shared" si="29"/>
        <v>43882</v>
      </c>
      <c r="T289" s="585">
        <f t="shared" si="30"/>
        <v>43882</v>
      </c>
      <c r="U289" s="585">
        <f t="shared" si="31"/>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652</v>
      </c>
      <c r="K290" s="476"/>
      <c r="L290" s="476"/>
      <c r="M290" s="476"/>
      <c r="N290" s="584">
        <v>2.5000000000000001E-2</v>
      </c>
      <c r="O290" s="584">
        <v>2.5000000000000001E-2</v>
      </c>
      <c r="P290" s="584">
        <v>2.5000000000000001E-2</v>
      </c>
      <c r="Q290" s="584">
        <v>2.5000000000000001E-2</v>
      </c>
      <c r="R290" s="585">
        <f t="shared" si="28"/>
        <v>44250</v>
      </c>
      <c r="S290" s="585">
        <f t="shared" si="29"/>
        <v>44198</v>
      </c>
      <c r="T290" s="585">
        <f t="shared" si="30"/>
        <v>44198</v>
      </c>
      <c r="U290" s="585">
        <f t="shared" si="31"/>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3">INT($C$239+3)</f>
        <v>4</v>
      </c>
      <c r="D291" s="471"/>
      <c r="E291" s="529">
        <v>2</v>
      </c>
      <c r="F291" s="529"/>
      <c r="G291" s="471"/>
      <c r="H291" s="476"/>
      <c r="I291" s="476">
        <v>2</v>
      </c>
      <c r="J291" s="476" t="s">
        <v>653</v>
      </c>
      <c r="K291" s="476"/>
      <c r="L291" s="476"/>
      <c r="M291" s="476"/>
      <c r="N291" s="584">
        <v>1.4999999999999999E-2</v>
      </c>
      <c r="O291" s="584">
        <v>1.4999999999999999E-2</v>
      </c>
      <c r="P291" s="584">
        <v>1.4999999999999999E-2</v>
      </c>
      <c r="Q291" s="584">
        <v>1.4999999999999999E-2</v>
      </c>
      <c r="R291" s="585">
        <f t="shared" si="28"/>
        <v>44615</v>
      </c>
      <c r="S291" s="585">
        <f t="shared" si="29"/>
        <v>44563</v>
      </c>
      <c r="T291" s="585">
        <f t="shared" si="30"/>
        <v>44563</v>
      </c>
      <c r="U291" s="585">
        <f t="shared" si="31"/>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3"/>
        <v>4</v>
      </c>
      <c r="D292" s="471"/>
      <c r="E292" s="529">
        <v>2</v>
      </c>
      <c r="F292" s="529"/>
      <c r="G292" s="471"/>
      <c r="H292" s="476"/>
      <c r="I292" s="476">
        <v>3</v>
      </c>
      <c r="J292" s="476" t="s">
        <v>638</v>
      </c>
      <c r="K292" s="476"/>
      <c r="L292" s="476"/>
      <c r="M292" s="476"/>
      <c r="N292" s="584">
        <v>1.4999999999999999E-2</v>
      </c>
      <c r="O292" s="584">
        <v>1.4999999999999999E-2</v>
      </c>
      <c r="P292" s="584">
        <v>1.4999999999999999E-2</v>
      </c>
      <c r="Q292" s="584">
        <v>1.4999999999999999E-2</v>
      </c>
      <c r="R292" s="585">
        <f t="shared" si="28"/>
        <v>44980</v>
      </c>
      <c r="S292" s="585">
        <f t="shared" si="29"/>
        <v>44928</v>
      </c>
      <c r="T292" s="585">
        <f t="shared" si="30"/>
        <v>44928</v>
      </c>
      <c r="U292" s="585">
        <f t="shared" si="31"/>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3"/>
        <v>4</v>
      </c>
      <c r="D293" s="471"/>
      <c r="E293" s="529">
        <v>2</v>
      </c>
      <c r="F293" s="529"/>
      <c r="G293" s="471"/>
      <c r="H293" s="476"/>
      <c r="I293" s="476">
        <v>4</v>
      </c>
      <c r="J293" s="476" t="s">
        <v>639</v>
      </c>
      <c r="K293" s="476"/>
      <c r="L293" s="476"/>
      <c r="M293" s="476"/>
      <c r="N293" s="584">
        <v>1.4999999999999999E-2</v>
      </c>
      <c r="O293" s="584">
        <v>1.4999999999999999E-2</v>
      </c>
      <c r="P293" s="584">
        <v>1.4999999999999999E-2</v>
      </c>
      <c r="Q293" s="584">
        <v>1.4999999999999999E-2</v>
      </c>
      <c r="R293" s="585">
        <f t="shared" si="28"/>
        <v>45346</v>
      </c>
      <c r="S293" s="585">
        <f t="shared" si="29"/>
        <v>45294</v>
      </c>
      <c r="T293" s="585">
        <f t="shared" si="30"/>
        <v>45294</v>
      </c>
      <c r="U293" s="585">
        <f t="shared" si="31"/>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3"/>
        <v>4</v>
      </c>
      <c r="D294" s="471"/>
      <c r="E294" s="529">
        <v>2</v>
      </c>
      <c r="F294" s="529"/>
      <c r="G294" s="471"/>
      <c r="H294" s="476"/>
      <c r="I294" s="476">
        <v>5</v>
      </c>
      <c r="J294" s="476" t="s">
        <v>640</v>
      </c>
      <c r="K294" s="476"/>
      <c r="L294" s="476"/>
      <c r="M294" s="476"/>
      <c r="N294" s="584">
        <v>1.4999999999999999E-2</v>
      </c>
      <c r="O294" s="584">
        <v>1.4999999999999999E-2</v>
      </c>
      <c r="P294" s="584">
        <v>1.4999999999999999E-2</v>
      </c>
      <c r="Q294" s="584">
        <v>1.4999999999999999E-2</v>
      </c>
      <c r="R294" s="585">
        <f t="shared" si="28"/>
        <v>45711</v>
      </c>
      <c r="S294" s="585">
        <f t="shared" si="29"/>
        <v>45659</v>
      </c>
      <c r="T294" s="585">
        <f t="shared" si="30"/>
        <v>45659</v>
      </c>
      <c r="U294" s="585">
        <f t="shared" si="31"/>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3"/>
        <v>4</v>
      </c>
      <c r="D295" s="471"/>
      <c r="E295" s="529">
        <v>2</v>
      </c>
      <c r="F295" s="529"/>
      <c r="G295" s="471"/>
      <c r="H295" s="476"/>
      <c r="I295" s="476">
        <v>6</v>
      </c>
      <c r="J295" s="476" t="s">
        <v>641</v>
      </c>
      <c r="K295" s="476"/>
      <c r="L295" s="476"/>
      <c r="M295" s="476"/>
      <c r="N295" s="584">
        <v>1.4999999999999999E-2</v>
      </c>
      <c r="O295" s="584">
        <v>1.4999999999999999E-2</v>
      </c>
      <c r="P295" s="584">
        <v>1.4999999999999999E-2</v>
      </c>
      <c r="Q295" s="584">
        <v>1.4999999999999999E-2</v>
      </c>
      <c r="R295" s="585">
        <f t="shared" si="28"/>
        <v>46076</v>
      </c>
      <c r="S295" s="585">
        <f t="shared" si="29"/>
        <v>46024</v>
      </c>
      <c r="T295" s="585">
        <f t="shared" si="30"/>
        <v>46024</v>
      </c>
      <c r="U295" s="585">
        <f t="shared" si="31"/>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3"/>
        <v>4</v>
      </c>
      <c r="D296" s="471"/>
      <c r="E296" s="529">
        <v>2</v>
      </c>
      <c r="F296" s="529"/>
      <c r="G296" s="471"/>
      <c r="H296" s="476"/>
      <c r="I296" s="476">
        <v>7</v>
      </c>
      <c r="J296" s="476" t="s">
        <v>642</v>
      </c>
      <c r="K296" s="476"/>
      <c r="L296" s="476"/>
      <c r="M296" s="476"/>
      <c r="N296" s="584">
        <v>1.4999999999999999E-2</v>
      </c>
      <c r="O296" s="584">
        <v>1.4999999999999999E-2</v>
      </c>
      <c r="P296" s="584">
        <v>1.4999999999999999E-2</v>
      </c>
      <c r="Q296" s="584">
        <v>1.4999999999999999E-2</v>
      </c>
      <c r="R296" s="585">
        <f t="shared" si="28"/>
        <v>46441</v>
      </c>
      <c r="S296" s="585">
        <f t="shared" si="29"/>
        <v>46389</v>
      </c>
      <c r="T296" s="585">
        <f t="shared" si="30"/>
        <v>46389</v>
      </c>
      <c r="U296" s="585">
        <f t="shared" si="31"/>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499</v>
      </c>
      <c r="AQ297" s="452"/>
      <c r="AR297" s="440"/>
      <c r="AS297" s="440"/>
      <c r="AT297" s="440"/>
    </row>
    <row r="298" spans="1:46" outlineLevel="2" x14ac:dyDescent="0.25">
      <c r="A298" s="440"/>
      <c r="B298" s="449"/>
      <c r="C298" s="442">
        <f>INT($C$239+3)</f>
        <v>4</v>
      </c>
      <c r="D298" s="471"/>
      <c r="E298" s="529"/>
      <c r="F298" s="529"/>
      <c r="G298" s="471"/>
      <c r="H298" s="545" t="s">
        <v>654</v>
      </c>
      <c r="I298" s="499" t="s">
        <v>655</v>
      </c>
      <c r="J298" s="498"/>
      <c r="K298" s="476"/>
      <c r="L298" s="476"/>
      <c r="M298" s="476"/>
      <c r="N298" s="476"/>
      <c r="O298" s="827" t="s">
        <v>656</v>
      </c>
      <c r="P298" s="828"/>
      <c r="Q298" s="828"/>
      <c r="R298" s="828"/>
      <c r="S298" s="828"/>
      <c r="T298" s="828"/>
      <c r="U298" s="828"/>
      <c r="V298" s="828"/>
      <c r="W298" s="828"/>
      <c r="X298" s="829"/>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0"/>
      <c r="P299" s="831"/>
      <c r="Q299" s="831"/>
      <c r="R299" s="831"/>
      <c r="S299" s="831"/>
      <c r="T299" s="831"/>
      <c r="U299" s="831"/>
      <c r="V299" s="831"/>
      <c r="W299" s="831"/>
      <c r="X299" s="832"/>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657</v>
      </c>
      <c r="I300" s="476">
        <v>1</v>
      </c>
      <c r="J300" s="476" t="b">
        <f>COUNTA(K300:M300)&gt;0</f>
        <v>0</v>
      </c>
      <c r="K300" s="493"/>
      <c r="L300" s="493"/>
      <c r="M300" s="493"/>
      <c r="N300" s="476"/>
      <c r="O300" s="830"/>
      <c r="P300" s="831"/>
      <c r="Q300" s="831"/>
      <c r="R300" s="831"/>
      <c r="S300" s="831"/>
      <c r="T300" s="831"/>
      <c r="U300" s="831"/>
      <c r="V300" s="831"/>
      <c r="W300" s="831"/>
      <c r="X300" s="832"/>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3"/>
      <c r="P301" s="834"/>
      <c r="Q301" s="834"/>
      <c r="R301" s="834"/>
      <c r="S301" s="834"/>
      <c r="T301" s="834"/>
      <c r="U301" s="834"/>
      <c r="V301" s="834"/>
      <c r="W301" s="834"/>
      <c r="X301" s="835"/>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499</v>
      </c>
      <c r="AQ302" s="452"/>
      <c r="AR302" s="440"/>
      <c r="AS302" s="440"/>
      <c r="AT302" s="440"/>
    </row>
    <row r="303" spans="1:46" outlineLevel="2" x14ac:dyDescent="0.25">
      <c r="A303" s="440"/>
      <c r="B303" s="449"/>
      <c r="C303" s="442">
        <f>INT($C$239+3)</f>
        <v>4</v>
      </c>
      <c r="D303" s="471"/>
      <c r="E303" s="529"/>
      <c r="F303" s="529"/>
      <c r="G303" s="471"/>
      <c r="H303" s="545" t="s">
        <v>628</v>
      </c>
      <c r="I303" s="476" t="s">
        <v>658</v>
      </c>
      <c r="J303" s="476"/>
      <c r="K303" s="476"/>
      <c r="L303" s="476"/>
      <c r="M303" s="476"/>
      <c r="N303" s="499" t="s">
        <v>659</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660</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499</v>
      </c>
      <c r="AQ306" s="452"/>
      <c r="AR306" s="440"/>
      <c r="AS306" s="440"/>
      <c r="AT306" s="440"/>
    </row>
    <row r="307" spans="1:46" outlineLevel="2" x14ac:dyDescent="0.25">
      <c r="A307" s="440"/>
      <c r="B307" s="449"/>
      <c r="C307" s="442">
        <f>INT($C$239+3)</f>
        <v>4</v>
      </c>
      <c r="D307" s="471"/>
      <c r="E307" s="529"/>
      <c r="F307" s="529"/>
      <c r="G307" s="471"/>
      <c r="H307" s="588" t="s">
        <v>661</v>
      </c>
      <c r="I307" s="492" t="s">
        <v>604</v>
      </c>
      <c r="J307" s="476"/>
      <c r="K307" s="478" t="s">
        <v>662</v>
      </c>
      <c r="L307" s="492">
        <f>COUNTA($H$308:$H$311)</f>
        <v>3</v>
      </c>
      <c r="M307" s="479">
        <v>-6</v>
      </c>
      <c r="N307" s="476"/>
      <c r="O307" s="476"/>
      <c r="P307" s="476"/>
      <c r="Q307" s="476"/>
      <c r="R307" s="499" t="s">
        <v>663</v>
      </c>
      <c r="S307" s="498"/>
      <c r="T307" s="498"/>
      <c r="U307" s="498"/>
      <c r="V307" s="476"/>
      <c r="W307" s="476" t="s">
        <v>664</v>
      </c>
      <c r="X307" s="476" t="s">
        <v>665</v>
      </c>
      <c r="Y307" s="476" t="s">
        <v>666</v>
      </c>
      <c r="Z307" s="476" t="s">
        <v>667</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668</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978</v>
      </c>
      <c r="I309" s="537" t="b">
        <v>0</v>
      </c>
      <c r="J309" s="479">
        <v>1E-3</v>
      </c>
      <c r="K309" s="476"/>
      <c r="L309" s="476">
        <f>SUMPRODUCT(--i_mask_a)</f>
        <v>1</v>
      </c>
      <c r="M309" s="476"/>
      <c r="N309" s="476"/>
      <c r="O309" s="476"/>
      <c r="P309" s="476"/>
      <c r="Q309" s="476"/>
      <c r="R309" s="519">
        <f t="shared" ref="R309:U310" si="34">R308+30</f>
        <v>121</v>
      </c>
      <c r="S309" s="519">
        <f t="shared" si="34"/>
        <v>130</v>
      </c>
      <c r="T309" s="519">
        <f t="shared" si="34"/>
        <v>140</v>
      </c>
      <c r="U309" s="519">
        <f t="shared" si="34"/>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979</v>
      </c>
      <c r="I310" s="537" t="b">
        <v>0</v>
      </c>
      <c r="J310" s="479">
        <v>1E-3</v>
      </c>
      <c r="K310" s="476"/>
      <c r="L310" s="476">
        <f>COUNTIF(i_mask_a,TRUE)</f>
        <v>1</v>
      </c>
      <c r="M310" s="476"/>
      <c r="N310" s="476"/>
      <c r="O310" s="476"/>
      <c r="P310" s="476"/>
      <c r="Q310" s="553"/>
      <c r="R310" s="519">
        <f t="shared" si="34"/>
        <v>151</v>
      </c>
      <c r="S310" s="519">
        <f t="shared" si="34"/>
        <v>160</v>
      </c>
      <c r="T310" s="519">
        <f t="shared" si="34"/>
        <v>170</v>
      </c>
      <c r="U310" s="519">
        <f t="shared" si="34"/>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499</v>
      </c>
      <c r="AQ311" s="452"/>
      <c r="AR311" s="440"/>
      <c r="AS311" s="440"/>
      <c r="AT311" s="440"/>
    </row>
    <row r="312" spans="1:46" outlineLevel="1" x14ac:dyDescent="0.25">
      <c r="A312" s="440"/>
      <c r="B312" s="449"/>
      <c r="C312" s="442">
        <f>INT($C$239)+1</f>
        <v>2</v>
      </c>
      <c r="D312" s="471"/>
      <c r="E312" s="529"/>
      <c r="F312" s="529"/>
      <c r="G312" s="471"/>
      <c r="H312" s="532" t="s">
        <v>669</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495</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629</v>
      </c>
      <c r="J314" s="499"/>
      <c r="K314" s="476"/>
      <c r="L314" s="476"/>
      <c r="M314" s="476"/>
      <c r="N314" s="499" t="s">
        <v>670</v>
      </c>
      <c r="O314" s="499"/>
      <c r="P314" s="499"/>
      <c r="Q314" s="499"/>
      <c r="R314" s="476"/>
      <c r="S314" s="476"/>
      <c r="T314" s="476"/>
      <c r="U314" s="476"/>
      <c r="V314" s="476" t="s">
        <v>671</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5">INT($C$239)+3</f>
        <v>4</v>
      </c>
      <c r="D315" s="471"/>
      <c r="E315" s="529"/>
      <c r="F315" s="529"/>
      <c r="G315" s="471"/>
      <c r="H315" s="476"/>
      <c r="I315" s="476">
        <v>0</v>
      </c>
      <c r="J315" s="476" t="s">
        <v>651</v>
      </c>
      <c r="K315" s="476"/>
      <c r="L315" s="476"/>
      <c r="M315" s="476"/>
      <c r="N315" s="493">
        <v>0</v>
      </c>
      <c r="O315" s="493">
        <v>0</v>
      </c>
      <c r="P315" s="493">
        <v>0</v>
      </c>
      <c r="Q315" s="493">
        <v>0</v>
      </c>
      <c r="R315" s="476"/>
      <c r="S315" s="476"/>
      <c r="T315" s="476"/>
      <c r="U315" s="476"/>
      <c r="V315" s="476">
        <f t="shared" ref="V315:Y322" si="36">INDEX(i_scan_day,N315+1,0)+17*N$304</f>
        <v>89</v>
      </c>
      <c r="W315" s="476">
        <f t="shared" si="36"/>
        <v>89</v>
      </c>
      <c r="X315" s="476">
        <f t="shared" si="36"/>
        <v>89</v>
      </c>
      <c r="Y315" s="476">
        <f t="shared" si="36"/>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5"/>
        <v>4</v>
      </c>
      <c r="D316" s="471"/>
      <c r="E316" s="529"/>
      <c r="F316" s="529"/>
      <c r="G316" s="471"/>
      <c r="H316" s="476"/>
      <c r="I316" s="476">
        <v>1</v>
      </c>
      <c r="J316" s="476" t="s">
        <v>652</v>
      </c>
      <c r="K316" s="476"/>
      <c r="L316" s="476"/>
      <c r="M316" s="476"/>
      <c r="N316" s="493">
        <v>0</v>
      </c>
      <c r="O316" s="493">
        <v>0</v>
      </c>
      <c r="P316" s="493">
        <v>0</v>
      </c>
      <c r="Q316" s="493">
        <v>0</v>
      </c>
      <c r="R316" s="476"/>
      <c r="S316" s="476"/>
      <c r="T316" s="476"/>
      <c r="U316" s="476"/>
      <c r="V316" s="476">
        <f t="shared" si="36"/>
        <v>89</v>
      </c>
      <c r="W316" s="476">
        <f t="shared" si="36"/>
        <v>89</v>
      </c>
      <c r="X316" s="476">
        <f t="shared" si="36"/>
        <v>89</v>
      </c>
      <c r="Y316" s="476">
        <f t="shared" si="36"/>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5"/>
        <v>4</v>
      </c>
      <c r="D317" s="471"/>
      <c r="E317" s="529"/>
      <c r="F317" s="529"/>
      <c r="G317" s="471"/>
      <c r="H317" s="476"/>
      <c r="I317" s="476">
        <v>2</v>
      </c>
      <c r="J317" s="476" t="s">
        <v>653</v>
      </c>
      <c r="K317" s="476"/>
      <c r="L317" s="476"/>
      <c r="M317" s="476"/>
      <c r="N317" s="493">
        <v>0</v>
      </c>
      <c r="O317" s="493">
        <v>0</v>
      </c>
      <c r="P317" s="493">
        <v>0</v>
      </c>
      <c r="Q317" s="493">
        <v>0</v>
      </c>
      <c r="R317" s="476"/>
      <c r="S317" s="476"/>
      <c r="T317" s="476"/>
      <c r="U317" s="476"/>
      <c r="V317" s="476">
        <f t="shared" si="36"/>
        <v>89</v>
      </c>
      <c r="W317" s="476">
        <f t="shared" si="36"/>
        <v>89</v>
      </c>
      <c r="X317" s="476">
        <f t="shared" si="36"/>
        <v>89</v>
      </c>
      <c r="Y317" s="476">
        <f t="shared" si="36"/>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5"/>
        <v>4</v>
      </c>
      <c r="D318" s="471"/>
      <c r="E318" s="529"/>
      <c r="F318" s="529"/>
      <c r="G318" s="471"/>
      <c r="H318" s="476"/>
      <c r="I318" s="476">
        <v>3</v>
      </c>
      <c r="J318" s="476" t="s">
        <v>638</v>
      </c>
      <c r="K318" s="476"/>
      <c r="L318" s="476"/>
      <c r="M318" s="476"/>
      <c r="N318" s="493">
        <v>0</v>
      </c>
      <c r="O318" s="493">
        <v>0</v>
      </c>
      <c r="P318" s="493">
        <v>0</v>
      </c>
      <c r="Q318" s="493">
        <v>0</v>
      </c>
      <c r="R318" s="476"/>
      <c r="S318" s="476"/>
      <c r="T318" s="476"/>
      <c r="U318" s="476"/>
      <c r="V318" s="476">
        <f t="shared" si="36"/>
        <v>89</v>
      </c>
      <c r="W318" s="476">
        <f t="shared" si="36"/>
        <v>89</v>
      </c>
      <c r="X318" s="476">
        <f t="shared" si="36"/>
        <v>89</v>
      </c>
      <c r="Y318" s="476">
        <f t="shared" si="36"/>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5"/>
        <v>4</v>
      </c>
      <c r="D319" s="471"/>
      <c r="E319" s="529"/>
      <c r="F319" s="529"/>
      <c r="G319" s="471"/>
      <c r="H319" s="476"/>
      <c r="I319" s="476">
        <v>4</v>
      </c>
      <c r="J319" s="476" t="s">
        <v>639</v>
      </c>
      <c r="K319" s="476"/>
      <c r="L319" s="476"/>
      <c r="M319" s="476"/>
      <c r="N319" s="493">
        <v>0</v>
      </c>
      <c r="O319" s="493">
        <v>0</v>
      </c>
      <c r="P319" s="493">
        <v>0</v>
      </c>
      <c r="Q319" s="493">
        <v>0</v>
      </c>
      <c r="R319" s="476"/>
      <c r="S319" s="476"/>
      <c r="T319" s="476"/>
      <c r="U319" s="476"/>
      <c r="V319" s="476">
        <f t="shared" si="36"/>
        <v>89</v>
      </c>
      <c r="W319" s="476">
        <f t="shared" si="36"/>
        <v>89</v>
      </c>
      <c r="X319" s="476">
        <f t="shared" si="36"/>
        <v>89</v>
      </c>
      <c r="Y319" s="476">
        <f t="shared" si="36"/>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5"/>
        <v>4</v>
      </c>
      <c r="D320" s="471"/>
      <c r="E320" s="529"/>
      <c r="F320" s="529"/>
      <c r="G320" s="471"/>
      <c r="H320" s="476"/>
      <c r="I320" s="476">
        <v>5</v>
      </c>
      <c r="J320" s="476" t="s">
        <v>640</v>
      </c>
      <c r="K320" s="476"/>
      <c r="L320" s="476"/>
      <c r="M320" s="476"/>
      <c r="N320" s="493">
        <v>0</v>
      </c>
      <c r="O320" s="493">
        <v>0</v>
      </c>
      <c r="P320" s="493">
        <v>0</v>
      </c>
      <c r="Q320" s="493">
        <v>0</v>
      </c>
      <c r="R320" s="476"/>
      <c r="S320" s="476"/>
      <c r="T320" s="476"/>
      <c r="U320" s="476"/>
      <c r="V320" s="476">
        <f t="shared" si="36"/>
        <v>89</v>
      </c>
      <c r="W320" s="476">
        <f t="shared" si="36"/>
        <v>89</v>
      </c>
      <c r="X320" s="476">
        <f t="shared" si="36"/>
        <v>89</v>
      </c>
      <c r="Y320" s="476">
        <f t="shared" si="36"/>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5"/>
        <v>4</v>
      </c>
      <c r="D321" s="471"/>
      <c r="E321" s="529"/>
      <c r="F321" s="529"/>
      <c r="G321" s="471"/>
      <c r="H321" s="476"/>
      <c r="I321" s="476">
        <v>6</v>
      </c>
      <c r="J321" s="476" t="s">
        <v>641</v>
      </c>
      <c r="K321" s="476"/>
      <c r="L321" s="476"/>
      <c r="M321" s="476"/>
      <c r="N321" s="493">
        <v>0</v>
      </c>
      <c r="O321" s="493">
        <v>0</v>
      </c>
      <c r="P321" s="493">
        <v>0</v>
      </c>
      <c r="Q321" s="493">
        <v>0</v>
      </c>
      <c r="R321" s="476"/>
      <c r="S321" s="476"/>
      <c r="T321" s="476"/>
      <c r="U321" s="476"/>
      <c r="V321" s="476">
        <f t="shared" si="36"/>
        <v>89</v>
      </c>
      <c r="W321" s="476">
        <f t="shared" si="36"/>
        <v>89</v>
      </c>
      <c r="X321" s="476">
        <f t="shared" si="36"/>
        <v>89</v>
      </c>
      <c r="Y321" s="476">
        <f t="shared" si="36"/>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5"/>
        <v>4</v>
      </c>
      <c r="D322" s="471"/>
      <c r="E322" s="529"/>
      <c r="F322" s="529"/>
      <c r="G322" s="471"/>
      <c r="H322" s="476"/>
      <c r="I322" s="476">
        <v>7</v>
      </c>
      <c r="J322" s="476" t="s">
        <v>642</v>
      </c>
      <c r="K322" s="476"/>
      <c r="L322" s="476"/>
      <c r="M322" s="476"/>
      <c r="N322" s="493">
        <v>0</v>
      </c>
      <c r="O322" s="493">
        <v>0</v>
      </c>
      <c r="P322" s="493">
        <v>0</v>
      </c>
      <c r="Q322" s="493">
        <v>0</v>
      </c>
      <c r="R322" s="476"/>
      <c r="S322" s="476"/>
      <c r="T322" s="476"/>
      <c r="U322" s="476"/>
      <c r="V322" s="476">
        <f t="shared" si="36"/>
        <v>89</v>
      </c>
      <c r="W322" s="476">
        <f t="shared" si="36"/>
        <v>89</v>
      </c>
      <c r="X322" s="476">
        <f t="shared" si="36"/>
        <v>89</v>
      </c>
      <c r="Y322" s="476">
        <f t="shared" si="36"/>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499</v>
      </c>
      <c r="AQ323" s="452"/>
      <c r="AR323" s="440"/>
      <c r="AS323" s="440"/>
      <c r="AT323" s="440"/>
    </row>
    <row r="324" spans="1:46" outlineLevel="2" x14ac:dyDescent="0.25">
      <c r="A324" s="440"/>
      <c r="B324" s="449"/>
      <c r="C324" s="442">
        <f>INT($C$239+3)</f>
        <v>4</v>
      </c>
      <c r="D324" s="471"/>
      <c r="E324" s="529"/>
      <c r="F324" s="529"/>
      <c r="G324" s="471"/>
      <c r="H324" s="545"/>
      <c r="I324" s="499" t="s">
        <v>629</v>
      </c>
      <c r="J324" s="499"/>
      <c r="K324" s="476"/>
      <c r="L324" s="476"/>
      <c r="M324" s="476"/>
      <c r="N324" s="499" t="s">
        <v>983</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37">INT($C$239)+3</f>
        <v>4</v>
      </c>
      <c r="D325" s="471"/>
      <c r="E325" s="529"/>
      <c r="F325" s="529"/>
      <c r="G325" s="471"/>
      <c r="H325" s="476"/>
      <c r="I325" s="476">
        <v>0</v>
      </c>
      <c r="J325" s="476" t="s">
        <v>651</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37"/>
        <v>4</v>
      </c>
      <c r="D326" s="471"/>
      <c r="E326" s="529"/>
      <c r="F326" s="529"/>
      <c r="G326" s="471"/>
      <c r="H326" s="476"/>
      <c r="I326" s="476">
        <v>1</v>
      </c>
      <c r="J326" s="476" t="s">
        <v>652</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37"/>
        <v>4</v>
      </c>
      <c r="D327" s="471"/>
      <c r="E327" s="529"/>
      <c r="F327" s="529"/>
      <c r="G327" s="471"/>
      <c r="H327" s="476"/>
      <c r="I327" s="476">
        <v>2</v>
      </c>
      <c r="J327" s="476" t="s">
        <v>653</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37"/>
        <v>4</v>
      </c>
      <c r="D328" s="471"/>
      <c r="E328" s="529"/>
      <c r="F328" s="529"/>
      <c r="G328" s="471"/>
      <c r="H328" s="476"/>
      <c r="I328" s="476">
        <v>3</v>
      </c>
      <c r="J328" s="476" t="s">
        <v>638</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37"/>
        <v>4</v>
      </c>
      <c r="D329" s="471"/>
      <c r="E329" s="529"/>
      <c r="F329" s="529"/>
      <c r="G329" s="471"/>
      <c r="H329" s="476"/>
      <c r="I329" s="476">
        <v>4</v>
      </c>
      <c r="J329" s="476" t="s">
        <v>639</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37"/>
        <v>4</v>
      </c>
      <c r="D330" s="471"/>
      <c r="E330" s="529"/>
      <c r="F330" s="529"/>
      <c r="G330" s="471"/>
      <c r="H330" s="476"/>
      <c r="I330" s="476">
        <v>5</v>
      </c>
      <c r="J330" s="476" t="s">
        <v>640</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37"/>
        <v>4</v>
      </c>
      <c r="D331" s="471"/>
      <c r="E331" s="529"/>
      <c r="F331" s="529"/>
      <c r="G331" s="471"/>
      <c r="H331" s="476"/>
      <c r="I331" s="476">
        <v>6</v>
      </c>
      <c r="J331" s="476" t="s">
        <v>641</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37"/>
        <v>4</v>
      </c>
      <c r="D332" s="471"/>
      <c r="E332" s="529"/>
      <c r="F332" s="529"/>
      <c r="G332" s="471"/>
      <c r="H332" s="476"/>
      <c r="I332" s="476">
        <v>7</v>
      </c>
      <c r="J332" s="476" t="s">
        <v>642</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499</v>
      </c>
      <c r="AQ333" s="452"/>
      <c r="AR333" s="440"/>
      <c r="AS333" s="440"/>
      <c r="AT333" s="440"/>
    </row>
    <row r="334" spans="1:46" outlineLevel="2" x14ac:dyDescent="0.25">
      <c r="A334" s="440"/>
      <c r="B334" s="449"/>
      <c r="C334" s="442">
        <f>INT($C$239+3)</f>
        <v>4</v>
      </c>
      <c r="D334" s="471"/>
      <c r="E334" s="529"/>
      <c r="F334" s="529"/>
      <c r="G334" s="471"/>
      <c r="H334" s="545"/>
      <c r="I334" s="499" t="s">
        <v>629</v>
      </c>
      <c r="J334" s="499"/>
      <c r="K334" s="476"/>
      <c r="L334" s="476"/>
      <c r="M334" s="476"/>
      <c r="N334" s="499" t="s">
        <v>672</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38">INT($C$239)+3</f>
        <v>4</v>
      </c>
      <c r="D335" s="471"/>
      <c r="E335" s="529"/>
      <c r="F335" s="529"/>
      <c r="G335" s="471"/>
      <c r="H335" s="476"/>
      <c r="I335" s="476">
        <v>0</v>
      </c>
      <c r="J335" s="476" t="s">
        <v>651</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38"/>
        <v>4</v>
      </c>
      <c r="D336" s="471"/>
      <c r="E336" s="529"/>
      <c r="F336" s="529"/>
      <c r="G336" s="471"/>
      <c r="H336" s="476"/>
      <c r="I336" s="476">
        <v>1</v>
      </c>
      <c r="J336" s="476" t="s">
        <v>652</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38"/>
        <v>4</v>
      </c>
      <c r="D337" s="471"/>
      <c r="E337" s="529"/>
      <c r="F337" s="529"/>
      <c r="G337" s="471"/>
      <c r="H337" s="476"/>
      <c r="I337" s="476">
        <v>2</v>
      </c>
      <c r="J337" s="476" t="s">
        <v>653</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38"/>
        <v>4</v>
      </c>
      <c r="D338" s="471"/>
      <c r="E338" s="529"/>
      <c r="F338" s="529"/>
      <c r="G338" s="471"/>
      <c r="H338" s="476"/>
      <c r="I338" s="476">
        <v>3</v>
      </c>
      <c r="J338" s="476" t="s">
        <v>638</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38"/>
        <v>4</v>
      </c>
      <c r="D339" s="471"/>
      <c r="E339" s="529"/>
      <c r="F339" s="529"/>
      <c r="G339" s="471"/>
      <c r="H339" s="476"/>
      <c r="I339" s="476">
        <v>4</v>
      </c>
      <c r="J339" s="476" t="s">
        <v>639</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38"/>
        <v>4</v>
      </c>
      <c r="D340" s="471"/>
      <c r="E340" s="529"/>
      <c r="F340" s="529"/>
      <c r="G340" s="471"/>
      <c r="H340" s="476"/>
      <c r="I340" s="476">
        <v>5</v>
      </c>
      <c r="J340" s="476" t="s">
        <v>640</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38"/>
        <v>4</v>
      </c>
      <c r="D341" s="471"/>
      <c r="E341" s="529"/>
      <c r="F341" s="529"/>
      <c r="G341" s="471"/>
      <c r="H341" s="476"/>
      <c r="I341" s="476">
        <v>6</v>
      </c>
      <c r="J341" s="476" t="s">
        <v>641</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38"/>
        <v>4</v>
      </c>
      <c r="D342" s="471"/>
      <c r="E342" s="529"/>
      <c r="F342" s="529"/>
      <c r="G342" s="471"/>
      <c r="H342" s="476"/>
      <c r="I342" s="476">
        <v>7</v>
      </c>
      <c r="J342" s="476" t="s">
        <v>642</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499</v>
      </c>
      <c r="AQ343" s="452"/>
      <c r="AR343" s="440"/>
      <c r="AS343" s="440"/>
      <c r="AT343" s="440"/>
    </row>
    <row r="344" spans="1:46" outlineLevel="2" x14ac:dyDescent="0.25">
      <c r="A344" s="440"/>
      <c r="B344" s="449"/>
      <c r="C344" s="442">
        <f t="shared" ref="C344:C349" si="39">INT($C$239)+3</f>
        <v>4</v>
      </c>
      <c r="D344" s="471"/>
      <c r="E344" s="529"/>
      <c r="F344" s="529"/>
      <c r="G344" s="471"/>
      <c r="H344" s="476" t="s">
        <v>673</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39"/>
        <v>4</v>
      </c>
      <c r="D345" s="471"/>
      <c r="E345" s="529"/>
      <c r="F345" s="529"/>
      <c r="G345" s="471"/>
      <c r="H345" s="476" t="s">
        <v>674</v>
      </c>
      <c r="I345" s="476">
        <v>55</v>
      </c>
      <c r="J345" s="476" t="s">
        <v>675</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39"/>
        <v>4</v>
      </c>
      <c r="D346" s="471"/>
      <c r="E346" s="529"/>
      <c r="F346" s="529"/>
      <c r="G346" s="471"/>
      <c r="H346" s="476" t="s">
        <v>676</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39"/>
        <v>4</v>
      </c>
      <c r="D347" s="471"/>
      <c r="E347" s="529"/>
      <c r="F347" s="529"/>
      <c r="G347" s="471"/>
      <c r="H347" s="476" t="s">
        <v>677</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39"/>
        <v>4</v>
      </c>
      <c r="D348" s="471"/>
      <c r="E348" s="529"/>
      <c r="F348" s="529"/>
      <c r="G348" s="471"/>
      <c r="H348" s="476" t="s">
        <v>678</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39"/>
        <v>4</v>
      </c>
      <c r="D349" s="471"/>
      <c r="E349" s="529"/>
      <c r="F349" s="529"/>
      <c r="G349" s="471"/>
      <c r="H349" s="476" t="s">
        <v>679</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680</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681</v>
      </c>
      <c r="I352" s="510">
        <v>1</v>
      </c>
      <c r="J352" s="476"/>
      <c r="K352" s="836" t="s">
        <v>682</v>
      </c>
      <c r="L352" s="837"/>
      <c r="M352" s="838"/>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0">INT($C$239)+3</f>
        <v>4</v>
      </c>
      <c r="D353" s="471"/>
      <c r="E353" s="529"/>
      <c r="F353" s="529"/>
      <c r="G353" s="471"/>
      <c r="H353" s="592" t="s">
        <v>683</v>
      </c>
      <c r="I353" s="510">
        <v>1</v>
      </c>
      <c r="J353" s="476"/>
      <c r="K353" s="839"/>
      <c r="L353" s="840"/>
      <c r="M353" s="841"/>
      <c r="N353" s="476"/>
      <c r="O353" s="476"/>
      <c r="P353" s="836" t="s">
        <v>684</v>
      </c>
      <c r="Q353" s="837"/>
      <c r="R353" s="837"/>
      <c r="S353" s="837"/>
      <c r="T353" s="837"/>
      <c r="U353" s="837"/>
      <c r="V353" s="837"/>
      <c r="W353" s="837"/>
      <c r="X353" s="837"/>
      <c r="Y353" s="837"/>
      <c r="Z353" s="838"/>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0"/>
        <v>4</v>
      </c>
      <c r="D354" s="471"/>
      <c r="E354" s="529"/>
      <c r="F354" s="529"/>
      <c r="G354" s="471"/>
      <c r="H354" s="476" t="s">
        <v>685</v>
      </c>
      <c r="I354" s="476"/>
      <c r="J354" s="476"/>
      <c r="K354" s="476"/>
      <c r="L354" s="476"/>
      <c r="M354" s="476"/>
      <c r="N354" s="476"/>
      <c r="O354" s="476"/>
      <c r="P354" s="842"/>
      <c r="Q354" s="843"/>
      <c r="R354" s="843"/>
      <c r="S354" s="843"/>
      <c r="T354" s="843"/>
      <c r="U354" s="843"/>
      <c r="V354" s="843"/>
      <c r="W354" s="843"/>
      <c r="X354" s="843"/>
      <c r="Y354" s="843"/>
      <c r="Z354" s="844"/>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0"/>
        <v>4</v>
      </c>
      <c r="D355" s="471"/>
      <c r="E355" s="529"/>
      <c r="F355" s="529"/>
      <c r="G355" s="471"/>
      <c r="H355" s="476" t="s">
        <v>686</v>
      </c>
      <c r="I355" s="593" t="b">
        <v>0</v>
      </c>
      <c r="J355" s="476" t="s">
        <v>687</v>
      </c>
      <c r="K355" s="476"/>
      <c r="L355" s="476"/>
      <c r="M355" s="476"/>
      <c r="N355" s="476"/>
      <c r="O355" s="476"/>
      <c r="P355" s="842"/>
      <c r="Q355" s="843"/>
      <c r="R355" s="843"/>
      <c r="S355" s="843"/>
      <c r="T355" s="843"/>
      <c r="U355" s="843"/>
      <c r="V355" s="843"/>
      <c r="W355" s="843"/>
      <c r="X355" s="843"/>
      <c r="Y355" s="843"/>
      <c r="Z355" s="844"/>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0"/>
        <v>4</v>
      </c>
      <c r="D356" s="471"/>
      <c r="E356" s="529"/>
      <c r="F356" s="529"/>
      <c r="G356" s="471"/>
      <c r="H356" s="476" t="s">
        <v>688</v>
      </c>
      <c r="I356" s="593" t="b">
        <v>1</v>
      </c>
      <c r="J356" s="476" t="s">
        <v>689</v>
      </c>
      <c r="K356" s="476"/>
      <c r="L356" s="476"/>
      <c r="M356" s="476"/>
      <c r="N356" s="476"/>
      <c r="O356" s="476"/>
      <c r="P356" s="842"/>
      <c r="Q356" s="843"/>
      <c r="R356" s="843"/>
      <c r="S356" s="843"/>
      <c r="T356" s="843"/>
      <c r="U356" s="843"/>
      <c r="V356" s="843"/>
      <c r="W356" s="843"/>
      <c r="X356" s="843"/>
      <c r="Y356" s="843"/>
      <c r="Z356" s="844"/>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0"/>
        <v>4</v>
      </c>
      <c r="D357" s="471"/>
      <c r="E357" s="529"/>
      <c r="F357" s="529"/>
      <c r="G357" s="471"/>
      <c r="H357" s="551"/>
      <c r="I357" s="594"/>
      <c r="J357" s="594"/>
      <c r="K357" s="595" t="s">
        <v>690</v>
      </c>
      <c r="L357" s="498"/>
      <c r="M357" s="498"/>
      <c r="N357" s="596"/>
      <c r="O357" s="574"/>
      <c r="P357" s="842"/>
      <c r="Q357" s="843"/>
      <c r="R357" s="843"/>
      <c r="S357" s="843"/>
      <c r="T357" s="843"/>
      <c r="U357" s="843"/>
      <c r="V357" s="843"/>
      <c r="W357" s="843"/>
      <c r="X357" s="843"/>
      <c r="Y357" s="843"/>
      <c r="Z357" s="844"/>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0"/>
        <v>4</v>
      </c>
      <c r="D358" s="471"/>
      <c r="E358" s="529"/>
      <c r="F358" s="529"/>
      <c r="G358" s="471"/>
      <c r="H358" s="551"/>
      <c r="I358" s="597" t="s">
        <v>661</v>
      </c>
      <c r="J358" s="597" t="s">
        <v>691</v>
      </c>
      <c r="K358" s="598" t="s">
        <v>692</v>
      </c>
      <c r="L358" s="492" t="s">
        <v>693</v>
      </c>
      <c r="M358" s="492" t="s">
        <v>694</v>
      </c>
      <c r="N358" s="599" t="s">
        <v>661</v>
      </c>
      <c r="O358" s="574"/>
      <c r="P358" s="842"/>
      <c r="Q358" s="843"/>
      <c r="R358" s="843"/>
      <c r="S358" s="843"/>
      <c r="T358" s="843"/>
      <c r="U358" s="843"/>
      <c r="V358" s="843"/>
      <c r="W358" s="843"/>
      <c r="X358" s="843"/>
      <c r="Y358" s="843"/>
      <c r="Z358" s="844"/>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0"/>
        <v>4</v>
      </c>
      <c r="D359" s="471"/>
      <c r="E359" s="529"/>
      <c r="F359" s="529"/>
      <c r="G359" s="471"/>
      <c r="H359" s="600" t="s">
        <v>531</v>
      </c>
      <c r="I359" s="593" t="b">
        <v>1</v>
      </c>
      <c r="J359" s="593" t="b">
        <v>1</v>
      </c>
      <c r="K359" s="598" t="b">
        <v>0</v>
      </c>
      <c r="L359" s="493" t="b">
        <v>1</v>
      </c>
      <c r="M359" s="493" t="b">
        <v>1</v>
      </c>
      <c r="N359" s="601" t="b">
        <v>1</v>
      </c>
      <c r="O359" s="574"/>
      <c r="P359" s="842"/>
      <c r="Q359" s="843"/>
      <c r="R359" s="843"/>
      <c r="S359" s="843"/>
      <c r="T359" s="843"/>
      <c r="U359" s="843"/>
      <c r="V359" s="843"/>
      <c r="W359" s="843"/>
      <c r="X359" s="843"/>
      <c r="Y359" s="843"/>
      <c r="Z359" s="844"/>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0"/>
        <v>4</v>
      </c>
      <c r="D360" s="471"/>
      <c r="E360" s="529"/>
      <c r="F360" s="529"/>
      <c r="G360" s="471"/>
      <c r="H360" s="600" t="s">
        <v>533</v>
      </c>
      <c r="I360" s="593" t="b">
        <v>1</v>
      </c>
      <c r="J360" s="593" t="b">
        <v>1</v>
      </c>
      <c r="K360" s="598" t="b">
        <v>0</v>
      </c>
      <c r="L360" s="493" t="b">
        <v>1</v>
      </c>
      <c r="M360" s="493" t="b">
        <v>1</v>
      </c>
      <c r="N360" s="601" t="b">
        <v>1</v>
      </c>
      <c r="O360" s="574"/>
      <c r="P360" s="839"/>
      <c r="Q360" s="840"/>
      <c r="R360" s="840"/>
      <c r="S360" s="840"/>
      <c r="T360" s="840"/>
      <c r="U360" s="840"/>
      <c r="V360" s="840"/>
      <c r="W360" s="840"/>
      <c r="X360" s="840"/>
      <c r="Y360" s="840"/>
      <c r="Z360" s="841"/>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499</v>
      </c>
      <c r="AQ361" s="452"/>
      <c r="AR361" s="440"/>
      <c r="AS361" s="440"/>
      <c r="AT361" s="440"/>
    </row>
    <row r="362" spans="1:46" outlineLevel="1" x14ac:dyDescent="0.25">
      <c r="A362" s="440"/>
      <c r="B362" s="449"/>
      <c r="C362" s="442">
        <f>INT($C$239)+1</f>
        <v>2</v>
      </c>
      <c r="D362" s="471"/>
      <c r="E362" s="529"/>
      <c r="F362" s="529"/>
      <c r="G362" s="471"/>
      <c r="H362" s="532" t="s">
        <v>695</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495</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696</v>
      </c>
      <c r="I364" s="499" t="s">
        <v>697</v>
      </c>
      <c r="J364" s="602"/>
      <c r="K364" s="499" t="s">
        <v>965</v>
      </c>
      <c r="L364" s="499"/>
      <c r="M364" s="499"/>
      <c r="N364" s="499" t="s">
        <v>966</v>
      </c>
      <c r="O364" s="499"/>
      <c r="P364" s="499"/>
      <c r="Q364" s="499"/>
      <c r="R364" s="499" t="s">
        <v>967</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1">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968</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1"/>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1"/>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1"/>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1"/>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1"/>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1"/>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1"/>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499</v>
      </c>
      <c r="AQ373" s="452"/>
      <c r="AR373" s="440"/>
      <c r="AS373" s="440"/>
      <c r="AT373" s="440"/>
    </row>
    <row r="374" spans="1:46" outlineLevel="2" x14ac:dyDescent="0.25">
      <c r="A374" s="440"/>
      <c r="B374" s="449"/>
      <c r="C374" s="442">
        <f>INT($C$239)+2</f>
        <v>3</v>
      </c>
      <c r="D374" s="471"/>
      <c r="E374" s="529"/>
      <c r="F374" s="529"/>
      <c r="G374" s="471"/>
      <c r="H374" s="545" t="s">
        <v>696</v>
      </c>
      <c r="I374" s="499" t="s">
        <v>698</v>
      </c>
      <c r="J374" s="602"/>
      <c r="K374" s="603">
        <f>COUNTA($H375:$H$395)</f>
        <v>20</v>
      </c>
      <c r="L374" s="603">
        <f>COUNTA($I$375:$I$395)/K374</f>
        <v>1</v>
      </c>
      <c r="M374" s="479">
        <v>-9</v>
      </c>
      <c r="N374" s="499" t="s">
        <v>699</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2">INT($C$239)+3</f>
        <v>4</v>
      </c>
      <c r="D375" s="471"/>
      <c r="E375" s="529"/>
      <c r="F375" s="529"/>
      <c r="G375" s="471"/>
      <c r="H375" s="492" t="str">
        <f t="shared" ref="H375:H384" si="43">H$258</f>
        <v>May</v>
      </c>
      <c r="I375" s="498" t="s">
        <v>977</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2"/>
        <v>4</v>
      </c>
      <c r="D376" s="471"/>
      <c r="E376" s="529"/>
      <c r="F376" s="529"/>
      <c r="G376" s="471"/>
      <c r="H376" s="492" t="str">
        <f t="shared" si="43"/>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2"/>
        <v>4</v>
      </c>
      <c r="D377" s="471"/>
      <c r="E377" s="529"/>
      <c r="F377" s="529"/>
      <c r="G377" s="471"/>
      <c r="H377" s="492" t="str">
        <f t="shared" si="43"/>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2"/>
        <v>4</v>
      </c>
      <c r="D378" s="471"/>
      <c r="E378" s="529"/>
      <c r="F378" s="529"/>
      <c r="G378" s="471"/>
      <c r="H378" s="492" t="str">
        <f t="shared" si="43"/>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2"/>
        <v>4</v>
      </c>
      <c r="D379" s="471"/>
      <c r="E379" s="529"/>
      <c r="F379" s="529"/>
      <c r="G379" s="471"/>
      <c r="H379" s="492" t="str">
        <f t="shared" si="43"/>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2"/>
        <v>4</v>
      </c>
      <c r="D380" s="471"/>
      <c r="E380" s="529"/>
      <c r="F380" s="529"/>
      <c r="G380" s="471"/>
      <c r="H380" s="492" t="str">
        <f t="shared" si="43"/>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2"/>
        <v>4</v>
      </c>
      <c r="D381" s="471"/>
      <c r="E381" s="529"/>
      <c r="F381" s="529"/>
      <c r="G381" s="471"/>
      <c r="H381" s="492" t="str">
        <f t="shared" si="43"/>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2"/>
        <v>4</v>
      </c>
      <c r="D382" s="471"/>
      <c r="E382" s="529"/>
      <c r="F382" s="529"/>
      <c r="G382" s="471"/>
      <c r="H382" s="492" t="str">
        <f t="shared" si="43"/>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2"/>
        <v>4</v>
      </c>
      <c r="D383" s="471"/>
      <c r="E383" s="529"/>
      <c r="F383" s="529"/>
      <c r="G383" s="471"/>
      <c r="H383" s="492" t="str">
        <f t="shared" si="43"/>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2"/>
        <v>4</v>
      </c>
      <c r="D384" s="471"/>
      <c r="E384" s="529"/>
      <c r="F384" s="529"/>
      <c r="G384" s="471"/>
      <c r="H384" s="492" t="str">
        <f t="shared" si="43"/>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2"/>
        <v>4</v>
      </c>
      <c r="D385" s="471"/>
      <c r="E385" s="529"/>
      <c r="F385" s="529"/>
      <c r="G385" s="471"/>
      <c r="H385" s="492" t="str">
        <f t="shared" ref="H385:H394" si="44">H$259</f>
        <v>July</v>
      </c>
      <c r="I385" s="498" t="s">
        <v>977</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2"/>
        <v>4</v>
      </c>
      <c r="D386" s="471"/>
      <c r="E386" s="529"/>
      <c r="F386" s="529"/>
      <c r="G386" s="471"/>
      <c r="H386" s="492" t="str">
        <f t="shared" si="44"/>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2"/>
        <v>4</v>
      </c>
      <c r="D387" s="471"/>
      <c r="E387" s="529"/>
      <c r="F387" s="529"/>
      <c r="G387" s="471"/>
      <c r="H387" s="492" t="str">
        <f t="shared" si="44"/>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2"/>
        <v>4</v>
      </c>
      <c r="D388" s="471"/>
      <c r="E388" s="529"/>
      <c r="F388" s="529"/>
      <c r="G388" s="471"/>
      <c r="H388" s="492" t="str">
        <f t="shared" si="44"/>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2"/>
        <v>4</v>
      </c>
      <c r="D389" s="471"/>
      <c r="E389" s="529"/>
      <c r="F389" s="529"/>
      <c r="G389" s="471"/>
      <c r="H389" s="492" t="str">
        <f t="shared" si="44"/>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2"/>
        <v>4</v>
      </c>
      <c r="D390" s="471"/>
      <c r="E390" s="529"/>
      <c r="F390" s="529"/>
      <c r="G390" s="471"/>
      <c r="H390" s="492" t="str">
        <f t="shared" si="44"/>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2"/>
        <v>4</v>
      </c>
      <c r="D391" s="471"/>
      <c r="E391" s="529"/>
      <c r="F391" s="529"/>
      <c r="G391" s="471"/>
      <c r="H391" s="492" t="str">
        <f t="shared" si="44"/>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2"/>
        <v>4</v>
      </c>
      <c r="D392" s="471"/>
      <c r="E392" s="529"/>
      <c r="F392" s="529"/>
      <c r="G392" s="471"/>
      <c r="H392" s="492" t="str">
        <f t="shared" si="44"/>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2"/>
        <v>4</v>
      </c>
      <c r="D393" s="471"/>
      <c r="E393" s="529"/>
      <c r="F393" s="529"/>
      <c r="G393" s="471"/>
      <c r="H393" s="492" t="str">
        <f t="shared" si="44"/>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2"/>
        <v>4</v>
      </c>
      <c r="D394" s="471"/>
      <c r="E394" s="529"/>
      <c r="F394" s="529"/>
      <c r="G394" s="471"/>
      <c r="H394" s="492" t="str">
        <f t="shared" si="44"/>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499</v>
      </c>
      <c r="AQ395" s="452"/>
      <c r="AR395" s="440"/>
      <c r="AS395" s="440"/>
      <c r="AT395" s="440"/>
    </row>
    <row r="396" spans="1:46" outlineLevel="2" x14ac:dyDescent="0.25">
      <c r="A396" s="440"/>
      <c r="B396" s="449"/>
      <c r="C396" s="442">
        <f>INT($C$239)+2</f>
        <v>3</v>
      </c>
      <c r="D396" s="471"/>
      <c r="E396" s="529"/>
      <c r="F396" s="529"/>
      <c r="G396" s="471"/>
      <c r="H396" s="545" t="s">
        <v>696</v>
      </c>
      <c r="I396" s="499" t="s">
        <v>700</v>
      </c>
      <c r="J396" s="499"/>
      <c r="K396" s="606">
        <f>COUNTA($H397:$H$405)</f>
        <v>2</v>
      </c>
      <c r="L396" s="603">
        <f>COUNTA($I$397:$I$405)/K396</f>
        <v>4</v>
      </c>
      <c r="M396" s="574"/>
      <c r="N396" s="479">
        <v>-14</v>
      </c>
      <c r="O396" s="499" t="s">
        <v>701</v>
      </c>
      <c r="P396" s="499"/>
      <c r="Q396" s="499"/>
      <c r="R396" s="479" t="e">
        <f>i_a0_pos</f>
        <v>#NAME?</v>
      </c>
      <c r="S396" s="499" t="s">
        <v>702</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45">INT($C$239)+3</f>
        <v>4</v>
      </c>
      <c r="D397" s="471"/>
      <c r="E397" s="529"/>
      <c r="F397" s="529"/>
      <c r="G397" s="471"/>
      <c r="H397" s="492" t="str">
        <f>H$258</f>
        <v>May</v>
      </c>
      <c r="I397" s="498" t="s">
        <v>703</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45"/>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45"/>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45"/>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45"/>
        <v>4</v>
      </c>
      <c r="D401" s="471"/>
      <c r="E401" s="529"/>
      <c r="F401" s="529"/>
      <c r="G401" s="471"/>
      <c r="H401" s="492" t="str">
        <f>H$259</f>
        <v>July</v>
      </c>
      <c r="I401" s="498" t="s">
        <v>703</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45"/>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45"/>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45"/>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499</v>
      </c>
      <c r="AQ405" s="452"/>
      <c r="AR405" s="440"/>
      <c r="AS405" s="440"/>
      <c r="AT405" s="440"/>
    </row>
    <row r="406" spans="1:46" outlineLevel="2" x14ac:dyDescent="0.25">
      <c r="A406" s="440"/>
      <c r="B406" s="449"/>
      <c r="C406" s="442">
        <f>INT($C$239)+2</f>
        <v>3</v>
      </c>
      <c r="D406" s="471"/>
      <c r="E406" s="529"/>
      <c r="F406" s="529"/>
      <c r="G406" s="471"/>
      <c r="H406" s="545" t="s">
        <v>696</v>
      </c>
      <c r="I406" s="499" t="s">
        <v>704</v>
      </c>
      <c r="J406" s="499"/>
      <c r="K406" s="606">
        <f>COUNTA($H407:$H$415)</f>
        <v>2</v>
      </c>
      <c r="L406" s="603">
        <f>COUNTA($I$407:$I$415)/K406</f>
        <v>4</v>
      </c>
      <c r="M406" s="479">
        <v>-13</v>
      </c>
      <c r="N406" s="499" t="s">
        <v>705</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46">INT($C$239)+3</f>
        <v>4</v>
      </c>
      <c r="D407" s="471"/>
      <c r="E407" s="529"/>
      <c r="F407" s="529"/>
      <c r="G407" s="471"/>
      <c r="H407" s="492" t="str">
        <f>H$258</f>
        <v>May</v>
      </c>
      <c r="I407" s="498" t="s">
        <v>703</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46"/>
        <v>4</v>
      </c>
      <c r="D408" s="471"/>
      <c r="E408" s="529"/>
      <c r="F408" s="529"/>
      <c r="G408" s="471"/>
      <c r="H408" s="492"/>
      <c r="I408" s="498" t="s">
        <v>706</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46"/>
        <v>4</v>
      </c>
      <c r="D409" s="471"/>
      <c r="E409" s="529"/>
      <c r="F409" s="529"/>
      <c r="G409" s="471"/>
      <c r="H409" s="492"/>
      <c r="I409" s="498" t="s">
        <v>707</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46"/>
        <v>4</v>
      </c>
      <c r="D410" s="471"/>
      <c r="E410" s="529"/>
      <c r="F410" s="529"/>
      <c r="G410" s="471"/>
      <c r="H410" s="492"/>
      <c r="I410" s="498" t="s">
        <v>708</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46"/>
        <v>4</v>
      </c>
      <c r="D411" s="471"/>
      <c r="E411" s="529"/>
      <c r="F411" s="529"/>
      <c r="G411" s="471"/>
      <c r="H411" s="492" t="str">
        <f>H$259</f>
        <v>July</v>
      </c>
      <c r="I411" s="498" t="s">
        <v>703</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46"/>
        <v>4</v>
      </c>
      <c r="D412" s="471"/>
      <c r="E412" s="529"/>
      <c r="F412" s="529"/>
      <c r="G412" s="471"/>
      <c r="H412" s="492"/>
      <c r="I412" s="498" t="s">
        <v>706</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46"/>
        <v>4</v>
      </c>
      <c r="D413" s="471"/>
      <c r="E413" s="529"/>
      <c r="F413" s="529"/>
      <c r="G413" s="471"/>
      <c r="H413" s="492"/>
      <c r="I413" s="498" t="s">
        <v>707</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46"/>
        <v>4</v>
      </c>
      <c r="D414" s="471"/>
      <c r="E414" s="529"/>
      <c r="F414" s="529"/>
      <c r="G414" s="471"/>
      <c r="H414" s="492"/>
      <c r="I414" s="498" t="s">
        <v>708</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499</v>
      </c>
      <c r="AQ415" s="452"/>
      <c r="AR415" s="440"/>
      <c r="AS415" s="440"/>
      <c r="AT415" s="440"/>
    </row>
    <row r="416" spans="1:46" outlineLevel="2" x14ac:dyDescent="0.25">
      <c r="A416" s="440"/>
      <c r="B416" s="449"/>
      <c r="C416" s="442">
        <f>INT($C$239)+2</f>
        <v>3</v>
      </c>
      <c r="D416" s="471"/>
      <c r="E416" s="529"/>
      <c r="F416" s="529"/>
      <c r="G416" s="471"/>
      <c r="H416" s="545" t="s">
        <v>696</v>
      </c>
      <c r="I416" s="499" t="s">
        <v>709</v>
      </c>
      <c r="J416" s="499"/>
      <c r="K416" s="492">
        <f>COUNTA($H417:$H$431)</f>
        <v>2</v>
      </c>
      <c r="L416" s="492">
        <f>COUNTA($I$417:$I$431)/K416</f>
        <v>7</v>
      </c>
      <c r="M416" s="479">
        <v>-12</v>
      </c>
      <c r="N416" s="499" t="s">
        <v>705</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47">INT($C$239)+3</f>
        <v>4</v>
      </c>
      <c r="D417" s="471"/>
      <c r="E417" s="529"/>
      <c r="F417" s="529"/>
      <c r="G417" s="471"/>
      <c r="H417" s="492" t="str">
        <f>H$258</f>
        <v>May</v>
      </c>
      <c r="I417" s="498" t="s">
        <v>703</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47"/>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47"/>
        <v>4</v>
      </c>
      <c r="D419" s="471"/>
      <c r="E419" s="529"/>
      <c r="F419" s="529"/>
      <c r="G419" s="471"/>
      <c r="H419" s="476"/>
      <c r="I419" s="498" t="s">
        <v>710</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47"/>
        <v>4</v>
      </c>
      <c r="D420" s="471"/>
      <c r="E420" s="529"/>
      <c r="F420" s="529"/>
      <c r="G420" s="471"/>
      <c r="H420" s="476"/>
      <c r="I420" s="498" t="s">
        <v>711</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47"/>
        <v>4</v>
      </c>
      <c r="D421" s="471"/>
      <c r="E421" s="529"/>
      <c r="F421" s="529"/>
      <c r="G421" s="471"/>
      <c r="H421" s="476"/>
      <c r="I421" s="498" t="s">
        <v>712</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47"/>
        <v>4</v>
      </c>
      <c r="D422" s="471"/>
      <c r="E422" s="529"/>
      <c r="F422" s="529"/>
      <c r="G422" s="471"/>
      <c r="H422" s="476"/>
      <c r="I422" s="498" t="s">
        <v>713</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47"/>
        <v>4</v>
      </c>
      <c r="D423" s="471"/>
      <c r="E423" s="529"/>
      <c r="F423" s="529"/>
      <c r="G423" s="471"/>
      <c r="H423" s="476"/>
      <c r="I423" s="498" t="s">
        <v>678</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47"/>
        <v>4</v>
      </c>
      <c r="D424" s="471"/>
      <c r="E424" s="529"/>
      <c r="F424" s="529"/>
      <c r="G424" s="471"/>
      <c r="H424" s="492" t="str">
        <f>H$259</f>
        <v>July</v>
      </c>
      <c r="I424" s="498" t="s">
        <v>703</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47"/>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47"/>
        <v>4</v>
      </c>
      <c r="D426" s="471"/>
      <c r="E426" s="529"/>
      <c r="F426" s="529"/>
      <c r="G426" s="471"/>
      <c r="H426" s="476"/>
      <c r="I426" s="498" t="s">
        <v>710</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47"/>
        <v>4</v>
      </c>
      <c r="D427" s="471"/>
      <c r="E427" s="529"/>
      <c r="F427" s="529"/>
      <c r="G427" s="471"/>
      <c r="H427" s="476"/>
      <c r="I427" s="498" t="s">
        <v>711</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47"/>
        <v>4</v>
      </c>
      <c r="D428" s="471"/>
      <c r="E428" s="529"/>
      <c r="F428" s="529"/>
      <c r="G428" s="471"/>
      <c r="H428" s="476"/>
      <c r="I428" s="498" t="s">
        <v>712</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47"/>
        <v>4</v>
      </c>
      <c r="D429" s="471"/>
      <c r="E429" s="529"/>
      <c r="F429" s="529"/>
      <c r="G429" s="471"/>
      <c r="H429" s="476"/>
      <c r="I429" s="498" t="s">
        <v>713</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47"/>
        <v>4</v>
      </c>
      <c r="D430" s="471"/>
      <c r="E430" s="529"/>
      <c r="F430" s="529"/>
      <c r="G430" s="471"/>
      <c r="H430" s="476"/>
      <c r="I430" s="498" t="s">
        <v>678</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499</v>
      </c>
      <c r="AQ431" s="452"/>
      <c r="AR431" s="440"/>
      <c r="AS431" s="440"/>
      <c r="AT431" s="440"/>
    </row>
    <row r="432" spans="1:46" outlineLevel="2" x14ac:dyDescent="0.25">
      <c r="A432" s="440"/>
      <c r="B432" s="449"/>
      <c r="C432" s="442">
        <f>INT($C$239)+2</f>
        <v>3</v>
      </c>
      <c r="D432" s="471"/>
      <c r="E432" s="529"/>
      <c r="F432" s="529"/>
      <c r="G432" s="471"/>
      <c r="H432" s="545" t="s">
        <v>696</v>
      </c>
      <c r="I432" s="499" t="s">
        <v>714</v>
      </c>
      <c r="J432" s="499"/>
      <c r="K432" s="606">
        <f>COUNTA($H433:$H$449)</f>
        <v>2</v>
      </c>
      <c r="L432" s="603">
        <f>COUNTA($I$433:$I$449)/K432</f>
        <v>8</v>
      </c>
      <c r="M432" s="479">
        <v>-7</v>
      </c>
      <c r="N432" s="499"/>
      <c r="O432" s="499"/>
      <c r="P432" s="499"/>
      <c r="Q432" s="499"/>
      <c r="R432" s="499" t="s">
        <v>715</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48">INT($C$239)+3</f>
        <v>4</v>
      </c>
      <c r="D433" s="471"/>
      <c r="E433" s="529"/>
      <c r="F433" s="529"/>
      <c r="G433" s="471"/>
      <c r="H433" s="492" t="str">
        <f>H$258</f>
        <v>May</v>
      </c>
      <c r="I433" s="498" t="s">
        <v>651</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48"/>
        <v>4</v>
      </c>
      <c r="D434" s="471"/>
      <c r="E434" s="529"/>
      <c r="F434" s="529"/>
      <c r="G434" s="471"/>
      <c r="H434" s="492"/>
      <c r="I434" s="498" t="s">
        <v>652</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48"/>
        <v>4</v>
      </c>
      <c r="D435" s="471"/>
      <c r="E435" s="529"/>
      <c r="F435" s="529"/>
      <c r="G435" s="471"/>
      <c r="H435" s="492"/>
      <c r="I435" s="498" t="s">
        <v>653</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48"/>
        <v>4</v>
      </c>
      <c r="D436" s="471"/>
      <c r="E436" s="529"/>
      <c r="F436" s="529"/>
      <c r="G436" s="471"/>
      <c r="H436" s="492"/>
      <c r="I436" s="498" t="s">
        <v>638</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48"/>
        <v>4</v>
      </c>
      <c r="D437" s="471"/>
      <c r="E437" s="529"/>
      <c r="F437" s="529"/>
      <c r="G437" s="471"/>
      <c r="H437" s="492"/>
      <c r="I437" s="498" t="s">
        <v>639</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48"/>
        <v>4</v>
      </c>
      <c r="D438" s="471"/>
      <c r="E438" s="529"/>
      <c r="F438" s="529"/>
      <c r="G438" s="471"/>
      <c r="H438" s="492"/>
      <c r="I438" s="498" t="s">
        <v>640</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48"/>
        <v>4</v>
      </c>
      <c r="D439" s="471"/>
      <c r="E439" s="529"/>
      <c r="F439" s="529"/>
      <c r="G439" s="471"/>
      <c r="H439" s="492"/>
      <c r="I439" s="498" t="s">
        <v>641</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48"/>
        <v>4</v>
      </c>
      <c r="D440" s="471"/>
      <c r="E440" s="529"/>
      <c r="F440" s="529"/>
      <c r="G440" s="471"/>
      <c r="H440" s="492"/>
      <c r="I440" s="498" t="s">
        <v>642</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48"/>
        <v>4</v>
      </c>
      <c r="D441" s="471"/>
      <c r="E441" s="529"/>
      <c r="F441" s="529"/>
      <c r="G441" s="471"/>
      <c r="H441" s="492" t="str">
        <f>H$259</f>
        <v>July</v>
      </c>
      <c r="I441" s="498" t="s">
        <v>651</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48"/>
        <v>4</v>
      </c>
      <c r="D442" s="471"/>
      <c r="E442" s="529"/>
      <c r="F442" s="529"/>
      <c r="G442" s="471"/>
      <c r="H442" s="492"/>
      <c r="I442" s="498" t="s">
        <v>652</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48"/>
        <v>4</v>
      </c>
      <c r="D443" s="471"/>
      <c r="E443" s="529"/>
      <c r="F443" s="529"/>
      <c r="G443" s="471"/>
      <c r="H443" s="492"/>
      <c r="I443" s="498" t="s">
        <v>653</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48"/>
        <v>4</v>
      </c>
      <c r="D444" s="471"/>
      <c r="E444" s="529"/>
      <c r="F444" s="529"/>
      <c r="G444" s="471"/>
      <c r="H444" s="492"/>
      <c r="I444" s="498" t="s">
        <v>638</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48"/>
        <v>4</v>
      </c>
      <c r="D445" s="471"/>
      <c r="E445" s="529"/>
      <c r="F445" s="529"/>
      <c r="G445" s="471"/>
      <c r="H445" s="492"/>
      <c r="I445" s="498" t="s">
        <v>639</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48"/>
        <v>4</v>
      </c>
      <c r="D446" s="471"/>
      <c r="E446" s="529"/>
      <c r="F446" s="529"/>
      <c r="G446" s="471"/>
      <c r="H446" s="492"/>
      <c r="I446" s="498" t="s">
        <v>640</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48"/>
        <v>4</v>
      </c>
      <c r="D447" s="471"/>
      <c r="E447" s="529"/>
      <c r="F447" s="529"/>
      <c r="G447" s="471"/>
      <c r="H447" s="492"/>
      <c r="I447" s="498" t="s">
        <v>641</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48"/>
        <v>4</v>
      </c>
      <c r="D448" s="471"/>
      <c r="E448" s="529"/>
      <c r="F448" s="529"/>
      <c r="G448" s="471"/>
      <c r="H448" s="492"/>
      <c r="I448" s="498" t="s">
        <v>642</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499</v>
      </c>
      <c r="AQ449" s="452"/>
      <c r="AR449" s="440"/>
      <c r="AS449" s="440"/>
      <c r="AT449" s="440"/>
    </row>
    <row r="450" spans="1:46" outlineLevel="2" x14ac:dyDescent="0.25">
      <c r="A450" s="440"/>
      <c r="B450" s="449"/>
      <c r="C450" s="442">
        <f>INT($C$239)+2</f>
        <v>3</v>
      </c>
      <c r="D450" s="471"/>
      <c r="E450" s="529"/>
      <c r="F450" s="529"/>
      <c r="G450" s="471"/>
      <c r="H450" s="545" t="s">
        <v>696</v>
      </c>
      <c r="I450" s="499" t="s">
        <v>716</v>
      </c>
      <c r="J450" s="499"/>
      <c r="K450" s="606">
        <f>COUNTA($H451:$H$461)</f>
        <v>2</v>
      </c>
      <c r="L450" s="603">
        <f>COUNTA($I$451:$I$461)/K450</f>
        <v>5</v>
      </c>
      <c r="M450" s="479">
        <v>-4</v>
      </c>
      <c r="N450" s="499"/>
      <c r="O450" s="499"/>
      <c r="P450" s="499"/>
      <c r="Q450" s="499"/>
      <c r="R450" s="499" t="s">
        <v>715</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49">INT($C$239)+3</f>
        <v>4</v>
      </c>
      <c r="D451" s="471"/>
      <c r="E451" s="529"/>
      <c r="F451" s="529"/>
      <c r="G451" s="471"/>
      <c r="H451" s="492" t="str">
        <f>H$258</f>
        <v>May</v>
      </c>
      <c r="I451" s="498" t="s">
        <v>703</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49"/>
        <v>4</v>
      </c>
      <c r="D452" s="471"/>
      <c r="E452" s="529"/>
      <c r="F452" s="529"/>
      <c r="G452" s="471"/>
      <c r="H452" s="492"/>
      <c r="I452" s="498" t="s">
        <v>717</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49"/>
        <v>4</v>
      </c>
      <c r="D453" s="471"/>
      <c r="E453" s="529"/>
      <c r="F453" s="529"/>
      <c r="G453" s="471"/>
      <c r="H453" s="492"/>
      <c r="I453" s="498" t="s">
        <v>677</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49"/>
        <v>4</v>
      </c>
      <c r="D454" s="471"/>
      <c r="E454" s="529"/>
      <c r="F454" s="529"/>
      <c r="G454" s="471"/>
      <c r="H454" s="492"/>
      <c r="I454" s="498" t="s">
        <v>713</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49"/>
        <v>4</v>
      </c>
      <c r="D455" s="471"/>
      <c r="E455" s="529"/>
      <c r="F455" s="529"/>
      <c r="G455" s="471"/>
      <c r="H455" s="492"/>
      <c r="I455" s="498" t="s">
        <v>678</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49"/>
        <v>4</v>
      </c>
      <c r="D456" s="471"/>
      <c r="E456" s="529"/>
      <c r="F456" s="529"/>
      <c r="G456" s="471"/>
      <c r="H456" s="492" t="str">
        <f>H$259</f>
        <v>July</v>
      </c>
      <c r="I456" s="498" t="s">
        <v>703</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49"/>
        <v>4</v>
      </c>
      <c r="D457" s="471"/>
      <c r="E457" s="529"/>
      <c r="F457" s="529"/>
      <c r="G457" s="471"/>
      <c r="H457" s="492"/>
      <c r="I457" s="498" t="s">
        <v>717</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49"/>
        <v>4</v>
      </c>
      <c r="D458" s="471"/>
      <c r="E458" s="529"/>
      <c r="F458" s="529"/>
      <c r="G458" s="471"/>
      <c r="H458" s="492"/>
      <c r="I458" s="498" t="s">
        <v>677</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49"/>
        <v>4</v>
      </c>
      <c r="D459" s="471"/>
      <c r="E459" s="529"/>
      <c r="F459" s="529"/>
      <c r="G459" s="471"/>
      <c r="H459" s="492"/>
      <c r="I459" s="498" t="s">
        <v>713</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49"/>
        <v>4</v>
      </c>
      <c r="D460" s="471"/>
      <c r="E460" s="529"/>
      <c r="F460" s="529"/>
      <c r="G460" s="471"/>
      <c r="H460" s="492"/>
      <c r="I460" s="498" t="s">
        <v>678</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499</v>
      </c>
      <c r="AQ461" s="452"/>
      <c r="AR461" s="440"/>
      <c r="AS461" s="440"/>
      <c r="AT461" s="440"/>
    </row>
    <row r="462" spans="1:46" outlineLevel="2" x14ac:dyDescent="0.25">
      <c r="A462" s="440"/>
      <c r="B462" s="449"/>
      <c r="C462" s="442">
        <f>INT($C$239)+2</f>
        <v>3</v>
      </c>
      <c r="D462" s="471"/>
      <c r="E462" s="529"/>
      <c r="F462" s="529"/>
      <c r="G462" s="471"/>
      <c r="H462" s="545" t="s">
        <v>696</v>
      </c>
      <c r="I462" s="499" t="s">
        <v>718</v>
      </c>
      <c r="J462" s="499"/>
      <c r="K462" s="606">
        <f>COUNTA($H463:$H$471)</f>
        <v>2</v>
      </c>
      <c r="L462" s="603">
        <f>COUNTA($I$463:$I$471)/K462</f>
        <v>4</v>
      </c>
      <c r="M462" s="479">
        <v>-3</v>
      </c>
      <c r="N462" s="499"/>
      <c r="O462" s="499"/>
      <c r="P462" s="499"/>
      <c r="Q462" s="499"/>
      <c r="R462" s="499" t="s">
        <v>715</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0">INT($C$239)+3</f>
        <v>4</v>
      </c>
      <c r="D463" s="471"/>
      <c r="E463" s="529"/>
      <c r="F463" s="529"/>
      <c r="G463" s="471"/>
      <c r="H463" s="492" t="str">
        <f>H$258</f>
        <v>May</v>
      </c>
      <c r="I463" s="498" t="s">
        <v>703</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0"/>
        <v>4</v>
      </c>
      <c r="D464" s="471"/>
      <c r="E464" s="529"/>
      <c r="F464" s="529"/>
      <c r="G464" s="471"/>
      <c r="H464" s="492"/>
      <c r="I464" s="498" t="s">
        <v>719</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0"/>
        <v>4</v>
      </c>
      <c r="D465" s="471"/>
      <c r="E465" s="529"/>
      <c r="F465" s="529"/>
      <c r="G465" s="471"/>
      <c r="H465" s="492"/>
      <c r="I465" s="498" t="s">
        <v>720</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0"/>
        <v>4</v>
      </c>
      <c r="D466" s="471"/>
      <c r="E466" s="529"/>
      <c r="F466" s="529"/>
      <c r="G466" s="471"/>
      <c r="H466" s="492"/>
      <c r="I466" s="498" t="s">
        <v>721</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0"/>
        <v>4</v>
      </c>
      <c r="D467" s="471"/>
      <c r="E467" s="529"/>
      <c r="F467" s="529"/>
      <c r="G467" s="471"/>
      <c r="H467" s="492" t="str">
        <f>H$259</f>
        <v>July</v>
      </c>
      <c r="I467" s="498" t="s">
        <v>703</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0"/>
        <v>4</v>
      </c>
      <c r="D468" s="471"/>
      <c r="E468" s="529"/>
      <c r="F468" s="529"/>
      <c r="G468" s="471"/>
      <c r="H468" s="492"/>
      <c r="I468" s="498" t="s">
        <v>719</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0"/>
        <v>4</v>
      </c>
      <c r="D469" s="471"/>
      <c r="E469" s="529"/>
      <c r="F469" s="529"/>
      <c r="G469" s="471"/>
      <c r="H469" s="492"/>
      <c r="I469" s="498" t="s">
        <v>720</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0"/>
        <v>4</v>
      </c>
      <c r="D470" s="471"/>
      <c r="E470" s="529"/>
      <c r="F470" s="529"/>
      <c r="G470" s="471"/>
      <c r="H470" s="492"/>
      <c r="I470" s="498" t="s">
        <v>721</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499</v>
      </c>
      <c r="AQ471" s="452"/>
      <c r="AR471" s="440"/>
      <c r="AS471" s="440"/>
      <c r="AT471" s="440"/>
    </row>
    <row r="472" spans="1:46" outlineLevel="1" x14ac:dyDescent="0.25">
      <c r="A472" s="440"/>
      <c r="B472" s="449"/>
      <c r="C472" s="442">
        <f>INT($C$239)+1</f>
        <v>2</v>
      </c>
      <c r="D472" s="471"/>
      <c r="E472" s="529"/>
      <c r="F472" s="529"/>
      <c r="G472" s="471"/>
      <c r="H472" s="532" t="s">
        <v>722</v>
      </c>
      <c r="I472" s="489" t="s">
        <v>723</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495</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1">INT($C$239)+2</f>
        <v>3</v>
      </c>
      <c r="D474" s="471"/>
      <c r="E474" s="529"/>
      <c r="F474" s="529"/>
      <c r="G474" s="471"/>
      <c r="H474" s="492" t="str">
        <f>"Birth: "&amp;H$258</f>
        <v>Birth: May</v>
      </c>
      <c r="I474" s="498" t="s">
        <v>618</v>
      </c>
      <c r="J474" s="498"/>
      <c r="K474" s="538">
        <f t="shared" ref="K474:Q474" si="52">K258</f>
        <v>43600</v>
      </c>
      <c r="L474" s="538">
        <f t="shared" si="52"/>
        <v>43600</v>
      </c>
      <c r="M474" s="538">
        <f t="shared" si="52"/>
        <v>43600</v>
      </c>
      <c r="N474" s="538">
        <f t="shared" si="52"/>
        <v>43600</v>
      </c>
      <c r="O474" s="538">
        <f t="shared" si="52"/>
        <v>43600</v>
      </c>
      <c r="P474" s="538">
        <f t="shared" si="52"/>
        <v>43600</v>
      </c>
      <c r="Q474" s="538">
        <f t="shared" si="52"/>
        <v>43570</v>
      </c>
      <c r="R474" s="608">
        <f>R266</f>
        <v>43600</v>
      </c>
      <c r="S474" s="608">
        <f>S266</f>
        <v>43570</v>
      </c>
      <c r="T474" s="608">
        <f>T266</f>
        <v>43570</v>
      </c>
      <c r="U474" s="608">
        <f>U266</f>
        <v>43570</v>
      </c>
      <c r="V474" s="476" t="s">
        <v>724</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1"/>
        <v>3</v>
      </c>
      <c r="D475" s="471"/>
      <c r="E475" s="529"/>
      <c r="F475" s="529"/>
      <c r="G475" s="471"/>
      <c r="H475" s="545"/>
      <c r="I475" s="498" t="s">
        <v>725</v>
      </c>
      <c r="J475" s="498"/>
      <c r="K475" s="609">
        <f t="shared" ref="K475:U475" si="53">K474+INDEX($R$308:$U$308,1,K$247+1)</f>
        <v>43691</v>
      </c>
      <c r="L475" s="609">
        <f t="shared" si="53"/>
        <v>43691</v>
      </c>
      <c r="M475" s="609">
        <f t="shared" si="53"/>
        <v>43691</v>
      </c>
      <c r="N475" s="609">
        <f t="shared" si="53"/>
        <v>43691</v>
      </c>
      <c r="O475" s="609">
        <f t="shared" si="53"/>
        <v>43691</v>
      </c>
      <c r="P475" s="609">
        <f t="shared" si="53"/>
        <v>43691</v>
      </c>
      <c r="Q475" s="609">
        <f t="shared" si="53"/>
        <v>43670</v>
      </c>
      <c r="R475" s="609">
        <f t="shared" si="53"/>
        <v>43691</v>
      </c>
      <c r="S475" s="609">
        <f t="shared" si="53"/>
        <v>43670</v>
      </c>
      <c r="T475" s="609">
        <f t="shared" si="53"/>
        <v>43680</v>
      </c>
      <c r="U475" s="609">
        <f t="shared" si="53"/>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1"/>
        <v>3</v>
      </c>
      <c r="D476" s="471"/>
      <c r="E476" s="529"/>
      <c r="F476" s="529"/>
      <c r="G476" s="471"/>
      <c r="H476" s="492" t="str">
        <f>"Birth: "&amp;H$259</f>
        <v>Birth: July</v>
      </c>
      <c r="I476" s="498" t="s">
        <v>618</v>
      </c>
      <c r="J476" s="498"/>
      <c r="K476" s="542">
        <f t="shared" ref="K476:Q476" si="54">K259</f>
        <v>43669</v>
      </c>
      <c r="L476" s="542">
        <f t="shared" si="54"/>
        <v>43669</v>
      </c>
      <c r="M476" s="542">
        <f t="shared" si="54"/>
        <v>43669</v>
      </c>
      <c r="N476" s="542">
        <f t="shared" si="54"/>
        <v>43669</v>
      </c>
      <c r="O476" s="542">
        <f t="shared" si="54"/>
        <v>43669</v>
      </c>
      <c r="P476" s="542">
        <f t="shared" si="54"/>
        <v>43669</v>
      </c>
      <c r="Q476" s="542">
        <f t="shared" si="54"/>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1"/>
        <v>3</v>
      </c>
      <c r="D477" s="471"/>
      <c r="E477" s="529"/>
      <c r="F477" s="529"/>
      <c r="G477" s="471"/>
      <c r="H477" s="545"/>
      <c r="I477" s="498" t="s">
        <v>725</v>
      </c>
      <c r="J477" s="498"/>
      <c r="K477" s="610">
        <f t="shared" ref="K477:U477" si="55">K476+INDEX($R$308:$U$308,1,K$247+1)</f>
        <v>43760</v>
      </c>
      <c r="L477" s="610">
        <f t="shared" si="55"/>
        <v>43760</v>
      </c>
      <c r="M477" s="609">
        <f t="shared" si="55"/>
        <v>43760</v>
      </c>
      <c r="N477" s="609">
        <f t="shared" si="55"/>
        <v>43760</v>
      </c>
      <c r="O477" s="609">
        <f t="shared" si="55"/>
        <v>43760</v>
      </c>
      <c r="P477" s="609">
        <f t="shared" si="55"/>
        <v>43760</v>
      </c>
      <c r="Q477" s="609">
        <f t="shared" si="55"/>
        <v>43717</v>
      </c>
      <c r="R477" s="609">
        <f t="shared" si="55"/>
        <v>43760</v>
      </c>
      <c r="S477" s="609">
        <f t="shared" si="55"/>
        <v>43717</v>
      </c>
      <c r="T477" s="609">
        <f t="shared" si="55"/>
        <v>43727</v>
      </c>
      <c r="U477" s="609">
        <f t="shared" si="55"/>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1"/>
        <v>3</v>
      </c>
      <c r="D478" s="471"/>
      <c r="E478" s="529"/>
      <c r="F478" s="529"/>
      <c r="G478" s="471"/>
      <c r="H478" s="545" t="s">
        <v>628</v>
      </c>
      <c r="I478" s="499" t="s">
        <v>726</v>
      </c>
      <c r="J478" s="602" t="s">
        <v>727</v>
      </c>
      <c r="K478" s="603">
        <f>COUNTA($H$479:$H$527)</f>
        <v>2</v>
      </c>
      <c r="L478" s="603">
        <f>COUNTA($I$479:$I$527)/K478</f>
        <v>8</v>
      </c>
      <c r="M478" s="547">
        <f>COUNTA($J$479:$J$527)/(L478*K478)</f>
        <v>3</v>
      </c>
      <c r="N478" s="611" t="s">
        <v>728</v>
      </c>
      <c r="O478" s="612"/>
      <c r="P478" s="612"/>
      <c r="Q478" s="612"/>
      <c r="R478" s="612"/>
      <c r="S478" s="612"/>
      <c r="T478" s="612"/>
      <c r="U478" s="585"/>
      <c r="V478" s="492" t="s">
        <v>729</v>
      </c>
      <c r="W478" s="476"/>
      <c r="X478" s="498" t="s">
        <v>730</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1"/>
        <v>3</v>
      </c>
      <c r="D479" s="471"/>
      <c r="E479" s="529"/>
      <c r="F479" s="529"/>
      <c r="G479" s="471"/>
      <c r="H479" s="492" t="str">
        <f>H$258</f>
        <v>May</v>
      </c>
      <c r="I479" s="492">
        <v>0</v>
      </c>
      <c r="J479" s="519" t="s">
        <v>606</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56">R479&lt;(MAX(R$263:R$270)+MAX($I$308*R$308,$I$309*R$309,$I$310*R$310))</f>
        <v>0</v>
      </c>
      <c r="Y479" s="476" t="b">
        <f t="shared" si="56"/>
        <v>0</v>
      </c>
      <c r="Z479" s="476" t="b">
        <f t="shared" si="56"/>
        <v>1</v>
      </c>
      <c r="AA479" s="476" t="b">
        <f t="shared" si="56"/>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1"/>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56"/>
        <v>0</v>
      </c>
      <c r="Y480" s="476" t="b">
        <f t="shared" si="56"/>
        <v>0</v>
      </c>
      <c r="Z480" s="476" t="b">
        <f t="shared" si="56"/>
        <v>1</v>
      </c>
      <c r="AA480" s="476" t="b">
        <f t="shared" si="56"/>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1"/>
        <v>3</v>
      </c>
      <c r="D481" s="471"/>
      <c r="E481" s="529"/>
      <c r="F481" s="529"/>
      <c r="G481" s="471"/>
      <c r="H481" s="492"/>
      <c r="I481" s="492"/>
      <c r="J481" s="519" t="s">
        <v>969</v>
      </c>
      <c r="K481" s="476"/>
      <c r="L481" s="476"/>
      <c r="M481" s="476"/>
      <c r="N481" s="476"/>
      <c r="O481" s="476"/>
      <c r="P481" s="476"/>
      <c r="Q481" s="476"/>
      <c r="R481" s="614">
        <v>43753</v>
      </c>
      <c r="S481" s="614">
        <v>43753</v>
      </c>
      <c r="T481" s="614">
        <v>43753</v>
      </c>
      <c r="U481" s="614">
        <v>43753</v>
      </c>
      <c r="V481" s="520">
        <v>0.5</v>
      </c>
      <c r="W481" s="476"/>
      <c r="X481" s="476" t="b">
        <f t="shared" si="56"/>
        <v>0</v>
      </c>
      <c r="Y481" s="476" t="b">
        <f t="shared" si="56"/>
        <v>0</v>
      </c>
      <c r="Z481" s="476" t="b">
        <f t="shared" si="56"/>
        <v>1</v>
      </c>
      <c r="AA481" s="476" t="b">
        <f t="shared" si="56"/>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731</v>
      </c>
      <c r="K482" s="575">
        <f>DATE(YEAR(K479)+1,MONTH(K479),DAY(K479))</f>
        <v>44119</v>
      </c>
      <c r="L482" s="575">
        <f>DATE(YEAR(L479)+1,MONTH(L479),DAY(L479))</f>
        <v>44119</v>
      </c>
      <c r="M482" s="575">
        <f>DATE(YEAR(M479)+1,MONTH(M479),DAY(M479))</f>
        <v>44119</v>
      </c>
      <c r="N482" s="476"/>
      <c r="O482" s="476"/>
      <c r="P482" s="476"/>
      <c r="Q482" s="476"/>
      <c r="R482" s="575">
        <f t="shared" ref="R482:U502" si="57">DATE(YEAR(R479)+1,MONTH(R479),DAY(R479))</f>
        <v>44119</v>
      </c>
      <c r="S482" s="575">
        <f t="shared" si="57"/>
        <v>44119</v>
      </c>
      <c r="T482" s="575">
        <f t="shared" si="57"/>
        <v>44119</v>
      </c>
      <c r="U482" s="575">
        <f t="shared" si="57"/>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720</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57"/>
        <v>44119</v>
      </c>
      <c r="S483" s="575">
        <f t="shared" si="57"/>
        <v>44119</v>
      </c>
      <c r="T483" s="575">
        <f t="shared" si="57"/>
        <v>44119</v>
      </c>
      <c r="U483" s="575">
        <f t="shared" si="57"/>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721</v>
      </c>
      <c r="K484" s="476"/>
      <c r="L484" s="476"/>
      <c r="M484" s="476"/>
      <c r="N484" s="476"/>
      <c r="O484" s="476"/>
      <c r="P484" s="476"/>
      <c r="Q484" s="476"/>
      <c r="R484" s="575">
        <f t="shared" si="57"/>
        <v>44119</v>
      </c>
      <c r="S484" s="575">
        <f t="shared" si="57"/>
        <v>44119</v>
      </c>
      <c r="T484" s="575">
        <f t="shared" si="57"/>
        <v>44119</v>
      </c>
      <c r="U484" s="575">
        <f t="shared" si="57"/>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58">INT($C$239+3)</f>
        <v>4</v>
      </c>
      <c r="D485" s="471"/>
      <c r="E485" s="529"/>
      <c r="F485" s="529"/>
      <c r="G485" s="471"/>
      <c r="H485" s="476"/>
      <c r="I485" s="492">
        <v>2</v>
      </c>
      <c r="J485" s="492" t="s">
        <v>731</v>
      </c>
      <c r="K485" s="575">
        <f>DATE(YEAR(K482)+1,MONTH(K482),DAY(K482))</f>
        <v>44484</v>
      </c>
      <c r="L485" s="575">
        <f>DATE(YEAR(L482)+1,MONTH(L482),DAY(L482))</f>
        <v>44484</v>
      </c>
      <c r="M485" s="575">
        <f>DATE(YEAR(M482)+1,MONTH(M482),DAY(M482))</f>
        <v>44484</v>
      </c>
      <c r="N485" s="476"/>
      <c r="O485" s="476"/>
      <c r="P485" s="476"/>
      <c r="Q485" s="476"/>
      <c r="R485" s="575">
        <f t="shared" si="57"/>
        <v>44484</v>
      </c>
      <c r="S485" s="575">
        <f t="shared" si="57"/>
        <v>44484</v>
      </c>
      <c r="T485" s="575">
        <f t="shared" si="57"/>
        <v>44484</v>
      </c>
      <c r="U485" s="575">
        <f t="shared" si="57"/>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58"/>
        <v>4</v>
      </c>
      <c r="D486" s="471"/>
      <c r="E486" s="529"/>
      <c r="F486" s="529"/>
      <c r="G486" s="471"/>
      <c r="H486" s="476"/>
      <c r="I486" s="492"/>
      <c r="J486" s="492" t="s">
        <v>720</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57"/>
        <v>44484</v>
      </c>
      <c r="S486" s="575">
        <f t="shared" si="57"/>
        <v>44484</v>
      </c>
      <c r="T486" s="575">
        <f t="shared" si="57"/>
        <v>44484</v>
      </c>
      <c r="U486" s="575">
        <f t="shared" si="57"/>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58"/>
        <v>4</v>
      </c>
      <c r="D487" s="471"/>
      <c r="E487" s="529"/>
      <c r="F487" s="529"/>
      <c r="G487" s="471"/>
      <c r="H487" s="476"/>
      <c r="I487" s="492"/>
      <c r="J487" s="492" t="s">
        <v>721</v>
      </c>
      <c r="K487" s="476"/>
      <c r="L487" s="476"/>
      <c r="M487" s="476"/>
      <c r="N487" s="476"/>
      <c r="O487" s="476"/>
      <c r="P487" s="476"/>
      <c r="Q487" s="476"/>
      <c r="R487" s="575">
        <f t="shared" si="57"/>
        <v>44484</v>
      </c>
      <c r="S487" s="575">
        <f t="shared" si="57"/>
        <v>44484</v>
      </c>
      <c r="T487" s="575">
        <f t="shared" si="57"/>
        <v>44484</v>
      </c>
      <c r="U487" s="575">
        <f t="shared" si="57"/>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58"/>
        <v>4</v>
      </c>
      <c r="D488" s="471"/>
      <c r="E488" s="529"/>
      <c r="F488" s="529"/>
      <c r="G488" s="471"/>
      <c r="H488" s="476"/>
      <c r="I488" s="492">
        <v>3</v>
      </c>
      <c r="J488" s="492" t="s">
        <v>731</v>
      </c>
      <c r="K488" s="575">
        <f>DATE(YEAR(K485)+1,MONTH(K485),DAY(K485))</f>
        <v>44849</v>
      </c>
      <c r="L488" s="575">
        <f>DATE(YEAR(L485)+1,MONTH(L485),DAY(L485))</f>
        <v>44849</v>
      </c>
      <c r="M488" s="575">
        <f>DATE(YEAR(M485)+1,MONTH(M485),DAY(M485))</f>
        <v>44849</v>
      </c>
      <c r="N488" s="476"/>
      <c r="O488" s="476"/>
      <c r="P488" s="476"/>
      <c r="Q488" s="476"/>
      <c r="R488" s="575">
        <f t="shared" si="57"/>
        <v>44849</v>
      </c>
      <c r="S488" s="575">
        <f t="shared" si="57"/>
        <v>44849</v>
      </c>
      <c r="T488" s="575">
        <f t="shared" si="57"/>
        <v>44849</v>
      </c>
      <c r="U488" s="575">
        <f t="shared" si="57"/>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58"/>
        <v>4</v>
      </c>
      <c r="D489" s="471"/>
      <c r="E489" s="529"/>
      <c r="F489" s="529"/>
      <c r="G489" s="471"/>
      <c r="H489" s="476"/>
      <c r="I489" s="492"/>
      <c r="J489" s="492" t="s">
        <v>720</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57"/>
        <v>44849</v>
      </c>
      <c r="S489" s="575">
        <f t="shared" si="57"/>
        <v>44849</v>
      </c>
      <c r="T489" s="575">
        <f t="shared" si="57"/>
        <v>44849</v>
      </c>
      <c r="U489" s="575">
        <f t="shared" si="57"/>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58"/>
        <v>4</v>
      </c>
      <c r="D490" s="471"/>
      <c r="E490" s="529"/>
      <c r="F490" s="529"/>
      <c r="G490" s="471"/>
      <c r="H490" s="476"/>
      <c r="I490" s="492"/>
      <c r="J490" s="492" t="s">
        <v>721</v>
      </c>
      <c r="K490" s="476"/>
      <c r="L490" s="476"/>
      <c r="M490" s="476"/>
      <c r="N490" s="476"/>
      <c r="O490" s="476"/>
      <c r="P490" s="476"/>
      <c r="Q490" s="476"/>
      <c r="R490" s="575">
        <f t="shared" si="57"/>
        <v>44849</v>
      </c>
      <c r="S490" s="575">
        <f t="shared" si="57"/>
        <v>44849</v>
      </c>
      <c r="T490" s="575">
        <f t="shared" si="57"/>
        <v>44849</v>
      </c>
      <c r="U490" s="575">
        <f t="shared" si="57"/>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58"/>
        <v>4</v>
      </c>
      <c r="D491" s="471"/>
      <c r="E491" s="529"/>
      <c r="F491" s="529"/>
      <c r="G491" s="471"/>
      <c r="H491" s="476"/>
      <c r="I491" s="492">
        <v>4</v>
      </c>
      <c r="J491" s="492" t="s">
        <v>731</v>
      </c>
      <c r="K491" s="575">
        <f>DATE(YEAR(K488)+1,MONTH(K488),DAY(K488))</f>
        <v>45214</v>
      </c>
      <c r="L491" s="575">
        <f>DATE(YEAR(L488)+1,MONTH(L488),DAY(L488))</f>
        <v>45214</v>
      </c>
      <c r="M491" s="575">
        <f>DATE(YEAR(M488)+1,MONTH(M488),DAY(M488))</f>
        <v>45214</v>
      </c>
      <c r="N491" s="476"/>
      <c r="O491" s="476"/>
      <c r="P491" s="476"/>
      <c r="Q491" s="476"/>
      <c r="R491" s="575">
        <f t="shared" si="57"/>
        <v>45214</v>
      </c>
      <c r="S491" s="575">
        <f t="shared" si="57"/>
        <v>45214</v>
      </c>
      <c r="T491" s="575">
        <f t="shared" si="57"/>
        <v>45214</v>
      </c>
      <c r="U491" s="575">
        <f t="shared" si="57"/>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58"/>
        <v>4</v>
      </c>
      <c r="D492" s="471"/>
      <c r="E492" s="529"/>
      <c r="F492" s="529"/>
      <c r="G492" s="471"/>
      <c r="H492" s="476"/>
      <c r="I492" s="492"/>
      <c r="J492" s="492" t="s">
        <v>720</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57"/>
        <v>45214</v>
      </c>
      <c r="S492" s="575">
        <f t="shared" si="57"/>
        <v>45214</v>
      </c>
      <c r="T492" s="575">
        <f t="shared" si="57"/>
        <v>45214</v>
      </c>
      <c r="U492" s="575">
        <f t="shared" si="57"/>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58"/>
        <v>4</v>
      </c>
      <c r="D493" s="471"/>
      <c r="E493" s="529"/>
      <c r="F493" s="529"/>
      <c r="G493" s="471"/>
      <c r="H493" s="476"/>
      <c r="I493" s="492"/>
      <c r="J493" s="492" t="s">
        <v>721</v>
      </c>
      <c r="K493" s="476"/>
      <c r="L493" s="476"/>
      <c r="M493" s="476"/>
      <c r="N493" s="476"/>
      <c r="O493" s="476"/>
      <c r="P493" s="476"/>
      <c r="Q493" s="476"/>
      <c r="R493" s="575">
        <f t="shared" si="57"/>
        <v>45214</v>
      </c>
      <c r="S493" s="575">
        <f t="shared" si="57"/>
        <v>45214</v>
      </c>
      <c r="T493" s="575">
        <f t="shared" si="57"/>
        <v>45214</v>
      </c>
      <c r="U493" s="575">
        <f t="shared" si="57"/>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58"/>
        <v>4</v>
      </c>
      <c r="D494" s="471"/>
      <c r="E494" s="529"/>
      <c r="F494" s="529"/>
      <c r="G494" s="471"/>
      <c r="H494" s="476"/>
      <c r="I494" s="492">
        <v>5</v>
      </c>
      <c r="J494" s="492" t="s">
        <v>731</v>
      </c>
      <c r="K494" s="575">
        <f>DATE(YEAR(K491)+1,MONTH(K491),DAY(K491))</f>
        <v>45580</v>
      </c>
      <c r="L494" s="575">
        <f>DATE(YEAR(L491)+1,MONTH(L491),DAY(L491))</f>
        <v>45580</v>
      </c>
      <c r="M494" s="575">
        <f>DATE(YEAR(M491)+1,MONTH(M491),DAY(M491))</f>
        <v>45580</v>
      </c>
      <c r="N494" s="476"/>
      <c r="O494" s="476"/>
      <c r="P494" s="476"/>
      <c r="Q494" s="476"/>
      <c r="R494" s="575">
        <f t="shared" si="57"/>
        <v>45580</v>
      </c>
      <c r="S494" s="575">
        <f t="shared" si="57"/>
        <v>45580</v>
      </c>
      <c r="T494" s="575">
        <f t="shared" si="57"/>
        <v>45580</v>
      </c>
      <c r="U494" s="575">
        <f t="shared" si="57"/>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58"/>
        <v>4</v>
      </c>
      <c r="D495" s="471"/>
      <c r="E495" s="529"/>
      <c r="F495" s="529"/>
      <c r="G495" s="471"/>
      <c r="H495" s="476"/>
      <c r="I495" s="492"/>
      <c r="J495" s="492" t="s">
        <v>720</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57"/>
        <v>45580</v>
      </c>
      <c r="S495" s="575">
        <f t="shared" si="57"/>
        <v>45580</v>
      </c>
      <c r="T495" s="575">
        <f t="shared" si="57"/>
        <v>45580</v>
      </c>
      <c r="U495" s="575">
        <f t="shared" si="57"/>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58"/>
        <v>4</v>
      </c>
      <c r="D496" s="471"/>
      <c r="E496" s="529"/>
      <c r="F496" s="529"/>
      <c r="G496" s="471"/>
      <c r="H496" s="476"/>
      <c r="I496" s="492"/>
      <c r="J496" s="492" t="s">
        <v>721</v>
      </c>
      <c r="K496" s="476"/>
      <c r="L496" s="476"/>
      <c r="M496" s="476"/>
      <c r="N496" s="476"/>
      <c r="O496" s="476"/>
      <c r="P496" s="476"/>
      <c r="Q496" s="476"/>
      <c r="R496" s="575">
        <f t="shared" si="57"/>
        <v>45580</v>
      </c>
      <c r="S496" s="575">
        <f t="shared" si="57"/>
        <v>45580</v>
      </c>
      <c r="T496" s="575">
        <f t="shared" si="57"/>
        <v>45580</v>
      </c>
      <c r="U496" s="575">
        <f t="shared" si="57"/>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58"/>
        <v>4</v>
      </c>
      <c r="D497" s="471"/>
      <c r="E497" s="529"/>
      <c r="F497" s="529"/>
      <c r="G497" s="471"/>
      <c r="H497" s="476"/>
      <c r="I497" s="492">
        <v>6</v>
      </c>
      <c r="J497" s="492" t="s">
        <v>731</v>
      </c>
      <c r="K497" s="575">
        <f>DATE(YEAR(K494)+1,MONTH(K494),DAY(K494))</f>
        <v>45945</v>
      </c>
      <c r="L497" s="575">
        <f>DATE(YEAR(L494)+1,MONTH(L494),DAY(L494))</f>
        <v>45945</v>
      </c>
      <c r="M497" s="575">
        <f>DATE(YEAR(M494)+1,MONTH(M494),DAY(M494))</f>
        <v>45945</v>
      </c>
      <c r="N497" s="476"/>
      <c r="O497" s="476"/>
      <c r="P497" s="476"/>
      <c r="Q497" s="476"/>
      <c r="R497" s="575">
        <f t="shared" si="57"/>
        <v>45945</v>
      </c>
      <c r="S497" s="575">
        <f t="shared" si="57"/>
        <v>45945</v>
      </c>
      <c r="T497" s="575">
        <f t="shared" si="57"/>
        <v>45945</v>
      </c>
      <c r="U497" s="575">
        <f t="shared" si="57"/>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58"/>
        <v>4</v>
      </c>
      <c r="D498" s="471"/>
      <c r="E498" s="529"/>
      <c r="F498" s="529"/>
      <c r="G498" s="471"/>
      <c r="H498" s="476"/>
      <c r="I498" s="492"/>
      <c r="J498" s="492" t="s">
        <v>720</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57"/>
        <v>45945</v>
      </c>
      <c r="S498" s="575">
        <f t="shared" si="57"/>
        <v>45945</v>
      </c>
      <c r="T498" s="575">
        <f t="shared" si="57"/>
        <v>45945</v>
      </c>
      <c r="U498" s="575">
        <f t="shared" si="57"/>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58"/>
        <v>4</v>
      </c>
      <c r="D499" s="471"/>
      <c r="E499" s="529"/>
      <c r="F499" s="529"/>
      <c r="G499" s="471"/>
      <c r="H499" s="476"/>
      <c r="I499" s="492"/>
      <c r="J499" s="492" t="s">
        <v>721</v>
      </c>
      <c r="K499" s="476"/>
      <c r="L499" s="476"/>
      <c r="M499" s="476"/>
      <c r="N499" s="476"/>
      <c r="O499" s="476"/>
      <c r="P499" s="476"/>
      <c r="Q499" s="476"/>
      <c r="R499" s="575">
        <f t="shared" si="57"/>
        <v>45945</v>
      </c>
      <c r="S499" s="575">
        <f t="shared" si="57"/>
        <v>45945</v>
      </c>
      <c r="T499" s="575">
        <f t="shared" si="57"/>
        <v>45945</v>
      </c>
      <c r="U499" s="575">
        <f t="shared" si="57"/>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58"/>
        <v>4</v>
      </c>
      <c r="D500" s="471"/>
      <c r="E500" s="529"/>
      <c r="F500" s="529"/>
      <c r="G500" s="471"/>
      <c r="H500" s="476"/>
      <c r="I500" s="492">
        <v>7</v>
      </c>
      <c r="J500" s="492" t="s">
        <v>731</v>
      </c>
      <c r="K500" s="575">
        <f>DATE(YEAR(K497)+1,MONTH(K497),DAY(K497))</f>
        <v>46310</v>
      </c>
      <c r="L500" s="575">
        <f>DATE(YEAR(L497)+1,MONTH(L497),DAY(L497))</f>
        <v>46310</v>
      </c>
      <c r="M500" s="575">
        <f>DATE(YEAR(M497)+1,MONTH(M497),DAY(M497))</f>
        <v>46310</v>
      </c>
      <c r="N500" s="476"/>
      <c r="O500" s="476"/>
      <c r="P500" s="476"/>
      <c r="Q500" s="476"/>
      <c r="R500" s="575">
        <f t="shared" si="57"/>
        <v>46310</v>
      </c>
      <c r="S500" s="575">
        <f t="shared" si="57"/>
        <v>46310</v>
      </c>
      <c r="T500" s="575">
        <f t="shared" si="57"/>
        <v>46310</v>
      </c>
      <c r="U500" s="575">
        <f t="shared" si="57"/>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58"/>
        <v>4</v>
      </c>
      <c r="D501" s="471"/>
      <c r="E501" s="529"/>
      <c r="F501" s="529"/>
      <c r="G501" s="471"/>
      <c r="H501" s="476"/>
      <c r="I501" s="492"/>
      <c r="J501" s="492" t="s">
        <v>720</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57"/>
        <v>46310</v>
      </c>
      <c r="S501" s="575">
        <f t="shared" si="57"/>
        <v>46310</v>
      </c>
      <c r="T501" s="575">
        <f t="shared" si="57"/>
        <v>46310</v>
      </c>
      <c r="U501" s="575">
        <f t="shared" si="57"/>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58"/>
        <v>4</v>
      </c>
      <c r="D502" s="471"/>
      <c r="E502" s="529"/>
      <c r="F502" s="529"/>
      <c r="G502" s="471"/>
      <c r="H502" s="476"/>
      <c r="I502" s="492"/>
      <c r="J502" s="492" t="s">
        <v>721</v>
      </c>
      <c r="K502" s="476"/>
      <c r="L502" s="476"/>
      <c r="M502" s="476"/>
      <c r="N502" s="476"/>
      <c r="O502" s="476"/>
      <c r="P502" s="476"/>
      <c r="Q502" s="476"/>
      <c r="R502" s="575">
        <f t="shared" si="57"/>
        <v>46310</v>
      </c>
      <c r="S502" s="575">
        <f t="shared" si="57"/>
        <v>46310</v>
      </c>
      <c r="T502" s="575">
        <f t="shared" si="57"/>
        <v>46310</v>
      </c>
      <c r="U502" s="575">
        <f t="shared" si="57"/>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58"/>
        <v>4</v>
      </c>
      <c r="D503" s="471"/>
      <c r="E503" s="529"/>
      <c r="F503" s="529"/>
      <c r="G503" s="471"/>
      <c r="H503" s="492" t="str">
        <f>H$259</f>
        <v>July</v>
      </c>
      <c r="I503" s="492">
        <v>0</v>
      </c>
      <c r="J503" s="492" t="s">
        <v>731</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59">R503&lt;(MAX(R$271:R$278)+MAX($I$308*R$308,$I$309*R$309,$I$310*R$310))</f>
        <v>0</v>
      </c>
      <c r="Y503" s="476" t="b">
        <f t="shared" si="59"/>
        <v>0</v>
      </c>
      <c r="Z503" s="476" t="b">
        <f t="shared" si="59"/>
        <v>0</v>
      </c>
      <c r="AA503" s="476" t="b">
        <f t="shared" si="59"/>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58"/>
        <v>4</v>
      </c>
      <c r="D504" s="471"/>
      <c r="E504" s="529"/>
      <c r="F504" s="529"/>
      <c r="G504" s="471"/>
      <c r="H504" s="492"/>
      <c r="I504" s="492"/>
      <c r="J504" s="492" t="s">
        <v>720</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59"/>
        <v>0</v>
      </c>
      <c r="Y504" s="476" t="b">
        <f t="shared" si="59"/>
        <v>0</v>
      </c>
      <c r="Z504" s="476" t="b">
        <f t="shared" si="59"/>
        <v>0</v>
      </c>
      <c r="AA504" s="476" t="b">
        <f t="shared" si="59"/>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58"/>
        <v>4</v>
      </c>
      <c r="D505" s="471"/>
      <c r="E505" s="529"/>
      <c r="F505" s="529"/>
      <c r="G505" s="471"/>
      <c r="H505" s="492"/>
      <c r="I505" s="492"/>
      <c r="J505" s="492" t="s">
        <v>721</v>
      </c>
      <c r="K505" s="476"/>
      <c r="L505" s="476"/>
      <c r="M505" s="476"/>
      <c r="N505" s="476"/>
      <c r="O505" s="476"/>
      <c r="P505" s="476"/>
      <c r="Q505" s="476"/>
      <c r="R505" s="614">
        <v>43845</v>
      </c>
      <c r="S505" s="614">
        <v>43845</v>
      </c>
      <c r="T505" s="614">
        <v>43845</v>
      </c>
      <c r="U505" s="614">
        <v>43845</v>
      </c>
      <c r="V505" s="476"/>
      <c r="W505" s="476"/>
      <c r="X505" s="476" t="b">
        <f t="shared" si="59"/>
        <v>0</v>
      </c>
      <c r="Y505" s="476" t="b">
        <f t="shared" si="59"/>
        <v>0</v>
      </c>
      <c r="Z505" s="476" t="b">
        <f t="shared" si="59"/>
        <v>0</v>
      </c>
      <c r="AA505" s="476" t="b">
        <f t="shared" si="59"/>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58"/>
        <v>4</v>
      </c>
      <c r="D506" s="471"/>
      <c r="E506" s="529"/>
      <c r="F506" s="529"/>
      <c r="G506" s="471"/>
      <c r="H506" s="476"/>
      <c r="I506" s="492">
        <v>1</v>
      </c>
      <c r="J506" s="492" t="s">
        <v>731</v>
      </c>
      <c r="K506" s="575">
        <f>DATE(YEAR(K503)+1,MONTH(K503),DAY(K503))</f>
        <v>44211</v>
      </c>
      <c r="L506" s="575">
        <f>DATE(YEAR(L503)+1,MONTH(L503),DAY(L503))</f>
        <v>44211</v>
      </c>
      <c r="M506" s="575">
        <f>DATE(YEAR(M503)+1,MONTH(M503),DAY(M503))</f>
        <v>44211</v>
      </c>
      <c r="N506" s="476"/>
      <c r="O506" s="476"/>
      <c r="P506" s="476"/>
      <c r="Q506" s="476"/>
      <c r="R506" s="575">
        <f t="shared" ref="R506:U526" si="60">DATE(YEAR(R503)+1,MONTH(R503),DAY(R503))</f>
        <v>44211</v>
      </c>
      <c r="S506" s="575">
        <f t="shared" si="60"/>
        <v>44211</v>
      </c>
      <c r="T506" s="575">
        <f t="shared" si="60"/>
        <v>44211</v>
      </c>
      <c r="U506" s="575">
        <f t="shared" si="60"/>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58"/>
        <v>4</v>
      </c>
      <c r="D507" s="471"/>
      <c r="E507" s="529"/>
      <c r="F507" s="529"/>
      <c r="G507" s="471"/>
      <c r="H507" s="476"/>
      <c r="I507" s="492"/>
      <c r="J507" s="492" t="s">
        <v>720</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0"/>
        <v>44211</v>
      </c>
      <c r="S507" s="575">
        <f t="shared" si="60"/>
        <v>44211</v>
      </c>
      <c r="T507" s="575">
        <f t="shared" si="60"/>
        <v>44211</v>
      </c>
      <c r="U507" s="575">
        <f t="shared" si="60"/>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58"/>
        <v>4</v>
      </c>
      <c r="D508" s="471"/>
      <c r="E508" s="529"/>
      <c r="F508" s="529"/>
      <c r="G508" s="471"/>
      <c r="H508" s="476"/>
      <c r="I508" s="492"/>
      <c r="J508" s="492" t="s">
        <v>721</v>
      </c>
      <c r="K508" s="476"/>
      <c r="L508" s="476"/>
      <c r="M508" s="476"/>
      <c r="N508" s="476"/>
      <c r="O508" s="476"/>
      <c r="P508" s="476"/>
      <c r="Q508" s="476"/>
      <c r="R508" s="575">
        <f t="shared" si="60"/>
        <v>44211</v>
      </c>
      <c r="S508" s="575">
        <f t="shared" si="60"/>
        <v>44211</v>
      </c>
      <c r="T508" s="575">
        <f t="shared" si="60"/>
        <v>44211</v>
      </c>
      <c r="U508" s="575">
        <f t="shared" si="60"/>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58"/>
        <v>4</v>
      </c>
      <c r="D509" s="471"/>
      <c r="E509" s="529"/>
      <c r="F509" s="529"/>
      <c r="G509" s="471"/>
      <c r="H509" s="476"/>
      <c r="I509" s="492">
        <v>2</v>
      </c>
      <c r="J509" s="492" t="s">
        <v>731</v>
      </c>
      <c r="K509" s="575">
        <f>DATE(YEAR(K506)+1,MONTH(K506),DAY(K506))</f>
        <v>44576</v>
      </c>
      <c r="L509" s="575">
        <f>DATE(YEAR(L506)+1,MONTH(L506),DAY(L506))</f>
        <v>44576</v>
      </c>
      <c r="M509" s="575">
        <f>DATE(YEAR(M506)+1,MONTH(M506),DAY(M506))</f>
        <v>44576</v>
      </c>
      <c r="N509" s="476"/>
      <c r="O509" s="476"/>
      <c r="P509" s="476"/>
      <c r="Q509" s="476"/>
      <c r="R509" s="575">
        <f t="shared" si="60"/>
        <v>44576</v>
      </c>
      <c r="S509" s="575">
        <f t="shared" si="60"/>
        <v>44576</v>
      </c>
      <c r="T509" s="575">
        <f t="shared" si="60"/>
        <v>44576</v>
      </c>
      <c r="U509" s="575">
        <f t="shared" si="60"/>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58"/>
        <v>4</v>
      </c>
      <c r="D510" s="471"/>
      <c r="E510" s="529"/>
      <c r="F510" s="529"/>
      <c r="G510" s="471"/>
      <c r="H510" s="476"/>
      <c r="I510" s="492"/>
      <c r="J510" s="492" t="s">
        <v>720</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0"/>
        <v>44576</v>
      </c>
      <c r="S510" s="575">
        <f t="shared" si="60"/>
        <v>44576</v>
      </c>
      <c r="T510" s="575">
        <f t="shared" si="60"/>
        <v>44576</v>
      </c>
      <c r="U510" s="575">
        <f t="shared" si="60"/>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58"/>
        <v>4</v>
      </c>
      <c r="D511" s="471"/>
      <c r="E511" s="529"/>
      <c r="F511" s="529"/>
      <c r="G511" s="471"/>
      <c r="H511" s="476"/>
      <c r="I511" s="492"/>
      <c r="J511" s="492" t="s">
        <v>721</v>
      </c>
      <c r="K511" s="476"/>
      <c r="L511" s="476"/>
      <c r="M511" s="476"/>
      <c r="N511" s="476"/>
      <c r="O511" s="476"/>
      <c r="P511" s="476"/>
      <c r="Q511" s="476"/>
      <c r="R511" s="575">
        <f t="shared" si="60"/>
        <v>44576</v>
      </c>
      <c r="S511" s="575">
        <f t="shared" si="60"/>
        <v>44576</v>
      </c>
      <c r="T511" s="575">
        <f t="shared" si="60"/>
        <v>44576</v>
      </c>
      <c r="U511" s="575">
        <f t="shared" si="60"/>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58"/>
        <v>4</v>
      </c>
      <c r="D512" s="471"/>
      <c r="E512" s="529"/>
      <c r="F512" s="529"/>
      <c r="G512" s="471"/>
      <c r="H512" s="476"/>
      <c r="I512" s="492">
        <v>3</v>
      </c>
      <c r="J512" s="492" t="s">
        <v>731</v>
      </c>
      <c r="K512" s="575">
        <f>DATE(YEAR(K509)+1,MONTH(K509),DAY(K509))</f>
        <v>44941</v>
      </c>
      <c r="L512" s="575">
        <f>DATE(YEAR(L509)+1,MONTH(L509),DAY(L509))</f>
        <v>44941</v>
      </c>
      <c r="M512" s="575">
        <f>DATE(YEAR(M509)+1,MONTH(M509),DAY(M509))</f>
        <v>44941</v>
      </c>
      <c r="N512" s="476"/>
      <c r="O512" s="476"/>
      <c r="P512" s="476"/>
      <c r="Q512" s="476"/>
      <c r="R512" s="575">
        <f t="shared" si="60"/>
        <v>44941</v>
      </c>
      <c r="S512" s="575">
        <f t="shared" si="60"/>
        <v>44941</v>
      </c>
      <c r="T512" s="575">
        <f t="shared" si="60"/>
        <v>44941</v>
      </c>
      <c r="U512" s="575">
        <f t="shared" si="60"/>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58"/>
        <v>4</v>
      </c>
      <c r="D513" s="471"/>
      <c r="E513" s="529"/>
      <c r="F513" s="529"/>
      <c r="G513" s="471"/>
      <c r="H513" s="476"/>
      <c r="I513" s="492"/>
      <c r="J513" s="492" t="s">
        <v>720</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0"/>
        <v>44941</v>
      </c>
      <c r="S513" s="575">
        <f t="shared" si="60"/>
        <v>44941</v>
      </c>
      <c r="T513" s="575">
        <f t="shared" si="60"/>
        <v>44941</v>
      </c>
      <c r="U513" s="575">
        <f t="shared" si="60"/>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58"/>
        <v>4</v>
      </c>
      <c r="D514" s="471"/>
      <c r="E514" s="529"/>
      <c r="F514" s="529"/>
      <c r="G514" s="471"/>
      <c r="H514" s="476"/>
      <c r="I514" s="492"/>
      <c r="J514" s="492" t="s">
        <v>721</v>
      </c>
      <c r="K514" s="476"/>
      <c r="L514" s="476"/>
      <c r="M514" s="476"/>
      <c r="N514" s="476"/>
      <c r="O514" s="476"/>
      <c r="P514" s="476"/>
      <c r="Q514" s="476"/>
      <c r="R514" s="575">
        <f t="shared" si="60"/>
        <v>44941</v>
      </c>
      <c r="S514" s="575">
        <f t="shared" si="60"/>
        <v>44941</v>
      </c>
      <c r="T514" s="575">
        <f t="shared" si="60"/>
        <v>44941</v>
      </c>
      <c r="U514" s="575">
        <f t="shared" si="60"/>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58"/>
        <v>4</v>
      </c>
      <c r="D515" s="471"/>
      <c r="E515" s="529"/>
      <c r="F515" s="529"/>
      <c r="G515" s="471"/>
      <c r="H515" s="476"/>
      <c r="I515" s="492">
        <v>4</v>
      </c>
      <c r="J515" s="492" t="s">
        <v>731</v>
      </c>
      <c r="K515" s="575">
        <f>DATE(YEAR(K512)+1,MONTH(K512),DAY(K512))</f>
        <v>45306</v>
      </c>
      <c r="L515" s="575">
        <f>DATE(YEAR(L512)+1,MONTH(L512),DAY(L512))</f>
        <v>45306</v>
      </c>
      <c r="M515" s="575">
        <f>DATE(YEAR(M512)+1,MONTH(M512),DAY(M512))</f>
        <v>45306</v>
      </c>
      <c r="N515" s="476"/>
      <c r="O515" s="476"/>
      <c r="P515" s="476"/>
      <c r="Q515" s="476"/>
      <c r="R515" s="575">
        <f t="shared" si="60"/>
        <v>45306</v>
      </c>
      <c r="S515" s="575">
        <f t="shared" si="60"/>
        <v>45306</v>
      </c>
      <c r="T515" s="575">
        <f t="shared" si="60"/>
        <v>45306</v>
      </c>
      <c r="U515" s="575">
        <f t="shared" si="60"/>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58"/>
        <v>4</v>
      </c>
      <c r="D516" s="471"/>
      <c r="E516" s="529"/>
      <c r="F516" s="529"/>
      <c r="G516" s="471"/>
      <c r="H516" s="476"/>
      <c r="I516" s="492"/>
      <c r="J516" s="492" t="s">
        <v>720</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0"/>
        <v>45306</v>
      </c>
      <c r="S516" s="575">
        <f t="shared" si="60"/>
        <v>45306</v>
      </c>
      <c r="T516" s="575">
        <f t="shared" si="60"/>
        <v>45306</v>
      </c>
      <c r="U516" s="575">
        <f t="shared" si="60"/>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58"/>
        <v>4</v>
      </c>
      <c r="D517" s="471"/>
      <c r="E517" s="529"/>
      <c r="F517" s="529"/>
      <c r="G517" s="471"/>
      <c r="H517" s="476"/>
      <c r="I517" s="492"/>
      <c r="J517" s="492" t="s">
        <v>721</v>
      </c>
      <c r="K517" s="476"/>
      <c r="L517" s="476"/>
      <c r="M517" s="476"/>
      <c r="N517" s="476"/>
      <c r="O517" s="476"/>
      <c r="P517" s="476"/>
      <c r="Q517" s="476"/>
      <c r="R517" s="575">
        <f t="shared" si="60"/>
        <v>45306</v>
      </c>
      <c r="S517" s="575">
        <f t="shared" si="60"/>
        <v>45306</v>
      </c>
      <c r="T517" s="575">
        <f t="shared" si="60"/>
        <v>45306</v>
      </c>
      <c r="U517" s="575">
        <f t="shared" si="60"/>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1">INT($C$239)+3</f>
        <v>4</v>
      </c>
      <c r="D518" s="471"/>
      <c r="E518" s="529"/>
      <c r="F518" s="529"/>
      <c r="G518" s="471"/>
      <c r="H518" s="476"/>
      <c r="I518" s="492">
        <v>5</v>
      </c>
      <c r="J518" s="492" t="s">
        <v>731</v>
      </c>
      <c r="K518" s="575">
        <f>DATE(YEAR(K515)+1,MONTH(K515),DAY(K515))</f>
        <v>45672</v>
      </c>
      <c r="L518" s="575">
        <f>DATE(YEAR(L515)+1,MONTH(L515),DAY(L515))</f>
        <v>45672</v>
      </c>
      <c r="M518" s="575">
        <f>DATE(YEAR(M515)+1,MONTH(M515),DAY(M515))</f>
        <v>45672</v>
      </c>
      <c r="N518" s="476"/>
      <c r="O518" s="476"/>
      <c r="P518" s="476"/>
      <c r="Q518" s="476"/>
      <c r="R518" s="575">
        <f t="shared" si="60"/>
        <v>45672</v>
      </c>
      <c r="S518" s="575">
        <f t="shared" si="60"/>
        <v>45672</v>
      </c>
      <c r="T518" s="575">
        <f t="shared" si="60"/>
        <v>45672</v>
      </c>
      <c r="U518" s="575">
        <f t="shared" si="60"/>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1"/>
        <v>4</v>
      </c>
      <c r="D519" s="471"/>
      <c r="E519" s="529"/>
      <c r="F519" s="529"/>
      <c r="G519" s="471"/>
      <c r="H519" s="476"/>
      <c r="I519" s="492"/>
      <c r="J519" s="492" t="s">
        <v>720</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0"/>
        <v>45672</v>
      </c>
      <c r="S519" s="575">
        <f t="shared" si="60"/>
        <v>45672</v>
      </c>
      <c r="T519" s="575">
        <f t="shared" si="60"/>
        <v>45672</v>
      </c>
      <c r="U519" s="575">
        <f t="shared" si="60"/>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1"/>
        <v>4</v>
      </c>
      <c r="D520" s="471"/>
      <c r="E520" s="529"/>
      <c r="F520" s="529"/>
      <c r="G520" s="471"/>
      <c r="H520" s="476"/>
      <c r="I520" s="492"/>
      <c r="J520" s="492" t="s">
        <v>721</v>
      </c>
      <c r="K520" s="476"/>
      <c r="L520" s="476"/>
      <c r="M520" s="476"/>
      <c r="N520" s="476"/>
      <c r="O520" s="476"/>
      <c r="P520" s="476"/>
      <c r="Q520" s="476"/>
      <c r="R520" s="575">
        <f t="shared" si="60"/>
        <v>45672</v>
      </c>
      <c r="S520" s="575">
        <f t="shared" si="60"/>
        <v>45672</v>
      </c>
      <c r="T520" s="575">
        <f t="shared" si="60"/>
        <v>45672</v>
      </c>
      <c r="U520" s="575">
        <f t="shared" si="60"/>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1"/>
        <v>4</v>
      </c>
      <c r="D521" s="471"/>
      <c r="E521" s="529"/>
      <c r="F521" s="529"/>
      <c r="G521" s="471"/>
      <c r="H521" s="476"/>
      <c r="I521" s="492">
        <v>6</v>
      </c>
      <c r="J521" s="492" t="s">
        <v>731</v>
      </c>
      <c r="K521" s="575">
        <f>DATE(YEAR(K518)+1,MONTH(K518),DAY(K518))</f>
        <v>46037</v>
      </c>
      <c r="L521" s="575">
        <f>DATE(YEAR(L518)+1,MONTH(L518),DAY(L518))</f>
        <v>46037</v>
      </c>
      <c r="M521" s="575">
        <f>DATE(YEAR(M518)+1,MONTH(M518),DAY(M518))</f>
        <v>46037</v>
      </c>
      <c r="N521" s="476"/>
      <c r="O521" s="476"/>
      <c r="P521" s="476"/>
      <c r="Q521" s="476"/>
      <c r="R521" s="575">
        <f t="shared" si="60"/>
        <v>46037</v>
      </c>
      <c r="S521" s="575">
        <f t="shared" si="60"/>
        <v>46037</v>
      </c>
      <c r="T521" s="575">
        <f t="shared" si="60"/>
        <v>46037</v>
      </c>
      <c r="U521" s="575">
        <f t="shared" si="60"/>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1"/>
        <v>4</v>
      </c>
      <c r="D522" s="471"/>
      <c r="E522" s="529"/>
      <c r="F522" s="529"/>
      <c r="G522" s="471"/>
      <c r="H522" s="476"/>
      <c r="I522" s="492"/>
      <c r="J522" s="492" t="s">
        <v>720</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0"/>
        <v>46037</v>
      </c>
      <c r="S522" s="575">
        <f t="shared" si="60"/>
        <v>46037</v>
      </c>
      <c r="T522" s="575">
        <f t="shared" si="60"/>
        <v>46037</v>
      </c>
      <c r="U522" s="575">
        <f t="shared" si="60"/>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1"/>
        <v>4</v>
      </c>
      <c r="D523" s="471"/>
      <c r="E523" s="529"/>
      <c r="F523" s="529"/>
      <c r="G523" s="471"/>
      <c r="H523" s="476"/>
      <c r="I523" s="492"/>
      <c r="J523" s="492" t="s">
        <v>721</v>
      </c>
      <c r="K523" s="476"/>
      <c r="L523" s="476"/>
      <c r="M523" s="476"/>
      <c r="N523" s="476"/>
      <c r="O523" s="476"/>
      <c r="P523" s="476"/>
      <c r="Q523" s="476"/>
      <c r="R523" s="575">
        <f t="shared" si="60"/>
        <v>46037</v>
      </c>
      <c r="S523" s="575">
        <f t="shared" si="60"/>
        <v>46037</v>
      </c>
      <c r="T523" s="575">
        <f t="shared" si="60"/>
        <v>46037</v>
      </c>
      <c r="U523" s="575">
        <f t="shared" si="60"/>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1"/>
        <v>4</v>
      </c>
      <c r="D524" s="471"/>
      <c r="E524" s="529"/>
      <c r="F524" s="529"/>
      <c r="G524" s="471"/>
      <c r="H524" s="476"/>
      <c r="I524" s="492">
        <v>7</v>
      </c>
      <c r="J524" s="492" t="s">
        <v>731</v>
      </c>
      <c r="K524" s="575">
        <f>DATE(YEAR(K521)+1,MONTH(K521),DAY(K521))</f>
        <v>46402</v>
      </c>
      <c r="L524" s="575">
        <f>DATE(YEAR(L521)+1,MONTH(L521),DAY(L521))</f>
        <v>46402</v>
      </c>
      <c r="M524" s="575">
        <f>DATE(YEAR(M521)+1,MONTH(M521),DAY(M521))</f>
        <v>46402</v>
      </c>
      <c r="N524" s="476"/>
      <c r="O524" s="476"/>
      <c r="P524" s="476"/>
      <c r="Q524" s="476"/>
      <c r="R524" s="575">
        <f t="shared" si="60"/>
        <v>46402</v>
      </c>
      <c r="S524" s="575">
        <f t="shared" si="60"/>
        <v>46402</v>
      </c>
      <c r="T524" s="575">
        <f t="shared" si="60"/>
        <v>46402</v>
      </c>
      <c r="U524" s="575">
        <f t="shared" si="60"/>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1"/>
        <v>4</v>
      </c>
      <c r="D525" s="471"/>
      <c r="E525" s="529"/>
      <c r="F525" s="529"/>
      <c r="G525" s="471"/>
      <c r="H525" s="476"/>
      <c r="I525" s="492"/>
      <c r="J525" s="492" t="s">
        <v>720</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0"/>
        <v>46402</v>
      </c>
      <c r="S525" s="575">
        <f t="shared" si="60"/>
        <v>46402</v>
      </c>
      <c r="T525" s="575">
        <f t="shared" si="60"/>
        <v>46402</v>
      </c>
      <c r="U525" s="575">
        <f t="shared" si="60"/>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1"/>
        <v>4</v>
      </c>
      <c r="D526" s="471"/>
      <c r="E526" s="529"/>
      <c r="F526" s="529"/>
      <c r="G526" s="471"/>
      <c r="H526" s="476"/>
      <c r="I526" s="492"/>
      <c r="J526" s="492" t="s">
        <v>721</v>
      </c>
      <c r="K526" s="476"/>
      <c r="L526" s="476"/>
      <c r="M526" s="476"/>
      <c r="N526" s="476"/>
      <c r="O526" s="476"/>
      <c r="P526" s="476"/>
      <c r="Q526" s="476"/>
      <c r="R526" s="575">
        <f t="shared" si="60"/>
        <v>46402</v>
      </c>
      <c r="S526" s="575">
        <f t="shared" si="60"/>
        <v>46402</v>
      </c>
      <c r="T526" s="575">
        <f t="shared" si="60"/>
        <v>46402</v>
      </c>
      <c r="U526" s="575">
        <f t="shared" si="60"/>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499</v>
      </c>
      <c r="AQ527" s="452"/>
      <c r="AR527" s="440"/>
      <c r="AS527" s="440"/>
      <c r="AT527" s="440"/>
    </row>
    <row r="528" spans="1:46" outlineLevel="2" x14ac:dyDescent="0.25">
      <c r="A528" s="440"/>
      <c r="B528" s="449"/>
      <c r="C528" s="442">
        <f>INT($C$239)+2</f>
        <v>3</v>
      </c>
      <c r="D528" s="471"/>
      <c r="E528" s="529"/>
      <c r="F528" s="529"/>
      <c r="G528" s="471"/>
      <c r="H528" s="545"/>
      <c r="I528" s="499" t="s">
        <v>726</v>
      </c>
      <c r="J528" s="499"/>
      <c r="K528" s="499" t="s">
        <v>732</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2">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2"/>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2"/>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2"/>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2"/>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2"/>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2"/>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2"/>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499</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486</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488</v>
      </c>
      <c r="F547" s="526">
        <v>1</v>
      </c>
      <c r="G547" s="462"/>
      <c r="H547" s="463" t="s">
        <v>733</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530</v>
      </c>
      <c r="L551" s="530"/>
      <c r="M551" s="530"/>
      <c r="N551" s="530" t="s">
        <v>531</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606</v>
      </c>
      <c r="M552" s="519" t="s">
        <v>4</v>
      </c>
      <c r="N552" s="519" t="s">
        <v>631</v>
      </c>
      <c r="O552" s="519" t="s">
        <v>632</v>
      </c>
      <c r="P552" s="519" t="s">
        <v>633</v>
      </c>
      <c r="Q552" s="519" t="s">
        <v>634</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492</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493</v>
      </c>
      <c r="C555" s="442">
        <f>INT(MAX($C$557:$C$597))+1</f>
        <v>5</v>
      </c>
      <c r="D555" s="471" t="s">
        <v>494</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734</v>
      </c>
      <c r="I556" s="489" t="s">
        <v>735</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495</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736</v>
      </c>
      <c r="I558" s="478" t="s">
        <v>530</v>
      </c>
      <c r="J558" s="479">
        <v>1</v>
      </c>
      <c r="K558" s="476">
        <f>J558</f>
        <v>1</v>
      </c>
      <c r="L558" s="478" t="s">
        <v>531</v>
      </c>
      <c r="M558" s="479">
        <f>COUNTA($H$559:$H$578)</f>
        <v>2</v>
      </c>
      <c r="N558" s="476">
        <f>M558+3</f>
        <v>5</v>
      </c>
      <c r="O558" s="476" t="s">
        <v>737</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738</v>
      </c>
      <c r="I559" s="499" t="s">
        <v>726</v>
      </c>
      <c r="J559" s="499"/>
      <c r="K559" s="499" t="s">
        <v>739</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63">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63"/>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63"/>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63"/>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63"/>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63"/>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63"/>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63"/>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499</v>
      </c>
      <c r="AQ568" s="452"/>
      <c r="AR568" s="440"/>
      <c r="AS568" s="440"/>
      <c r="AT568" s="440"/>
    </row>
    <row r="569" spans="1:46" outlineLevel="2" x14ac:dyDescent="0.25">
      <c r="A569" s="440"/>
      <c r="B569" s="449"/>
      <c r="C569" s="442">
        <f>INT($C$546)+2</f>
        <v>3</v>
      </c>
      <c r="D569" s="471"/>
      <c r="E569" s="529"/>
      <c r="F569" s="529"/>
      <c r="G569" s="471"/>
      <c r="H569" s="545" t="s">
        <v>740</v>
      </c>
      <c r="I569" s="499" t="s">
        <v>629</v>
      </c>
      <c r="J569" s="499"/>
      <c r="K569" s="476"/>
      <c r="L569" s="476"/>
      <c r="M569" s="476"/>
      <c r="N569" s="499" t="s">
        <v>741</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64">INT($C$546)+3</f>
        <v>4</v>
      </c>
      <c r="D570" s="471"/>
      <c r="E570" s="529"/>
      <c r="F570" s="529"/>
      <c r="G570" s="471"/>
      <c r="H570" s="476"/>
      <c r="I570" s="476">
        <v>0</v>
      </c>
      <c r="J570" s="476" t="s">
        <v>651</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64"/>
        <v>4</v>
      </c>
      <c r="D571" s="471"/>
      <c r="E571" s="529"/>
      <c r="F571" s="529"/>
      <c r="G571" s="471"/>
      <c r="H571" s="476"/>
      <c r="I571" s="476">
        <v>1</v>
      </c>
      <c r="J571" s="476" t="s">
        <v>652</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64"/>
        <v>4</v>
      </c>
      <c r="D572" s="471"/>
      <c r="E572" s="529"/>
      <c r="F572" s="529"/>
      <c r="G572" s="471"/>
      <c r="H572" s="476"/>
      <c r="I572" s="476">
        <v>2</v>
      </c>
      <c r="J572" s="476" t="s">
        <v>653</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64"/>
        <v>4</v>
      </c>
      <c r="D573" s="471"/>
      <c r="E573" s="529"/>
      <c r="F573" s="529"/>
      <c r="G573" s="471"/>
      <c r="H573" s="476"/>
      <c r="I573" s="476">
        <v>3</v>
      </c>
      <c r="J573" s="476" t="s">
        <v>638</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64"/>
        <v>4</v>
      </c>
      <c r="D574" s="471"/>
      <c r="E574" s="529"/>
      <c r="F574" s="529"/>
      <c r="G574" s="471"/>
      <c r="H574" s="476"/>
      <c r="I574" s="476">
        <v>4</v>
      </c>
      <c r="J574" s="476" t="s">
        <v>639</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64"/>
        <v>4</v>
      </c>
      <c r="D575" s="471"/>
      <c r="E575" s="529"/>
      <c r="F575" s="529"/>
      <c r="G575" s="471"/>
      <c r="H575" s="476"/>
      <c r="I575" s="476">
        <v>5</v>
      </c>
      <c r="J575" s="476" t="s">
        <v>640</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64"/>
        <v>4</v>
      </c>
      <c r="D576" s="471"/>
      <c r="E576" s="529"/>
      <c r="F576" s="529"/>
      <c r="G576" s="471"/>
      <c r="H576" s="476"/>
      <c r="I576" s="476">
        <v>6</v>
      </c>
      <c r="J576" s="476" t="s">
        <v>641</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64"/>
        <v>4</v>
      </c>
      <c r="D577" s="471"/>
      <c r="E577" s="529"/>
      <c r="F577" s="529"/>
      <c r="G577" s="471"/>
      <c r="H577" s="476"/>
      <c r="I577" s="476">
        <v>7</v>
      </c>
      <c r="J577" s="476" t="s">
        <v>642</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499</v>
      </c>
      <c r="AQ578" s="452"/>
      <c r="AR578" s="440"/>
      <c r="AS578" s="440"/>
      <c r="AT578" s="440"/>
    </row>
    <row r="579" spans="1:46" outlineLevel="1" x14ac:dyDescent="0.25">
      <c r="A579" s="440"/>
      <c r="B579" s="449"/>
      <c r="C579" s="442">
        <f>INT($C$546)+1</f>
        <v>2</v>
      </c>
      <c r="D579" s="471"/>
      <c r="E579" s="529"/>
      <c r="F579" s="529"/>
      <c r="G579" s="471"/>
      <c r="H579" s="532" t="s">
        <v>742</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495</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736</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696</v>
      </c>
      <c r="I582" s="499" t="s">
        <v>743</v>
      </c>
      <c r="J582" s="499"/>
      <c r="K582" s="499" t="s">
        <v>744</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65">INT($C$546)+3</f>
        <v>4</v>
      </c>
      <c r="D583" s="471"/>
      <c r="E583" s="529">
        <v>0</v>
      </c>
      <c r="F583" s="529"/>
      <c r="G583" s="471"/>
      <c r="H583" s="492" t="str">
        <f>H$258</f>
        <v>May</v>
      </c>
      <c r="I583" s="620">
        <v>2</v>
      </c>
      <c r="J583" s="620"/>
      <c r="K583" s="575">
        <f t="shared" ref="K583:M584" si="66">INDEX(i_date_shear_sixg0,($E583*i_s_len+$I583)*i_x_len+1,0)</f>
        <v>44484</v>
      </c>
      <c r="L583" s="575">
        <f t="shared" si="66"/>
        <v>44484</v>
      </c>
      <c r="M583" s="575">
        <f t="shared" si="66"/>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65"/>
        <v>4</v>
      </c>
      <c r="D584" s="471"/>
      <c r="E584" s="529">
        <v>1</v>
      </c>
      <c r="F584" s="529"/>
      <c r="G584" s="471"/>
      <c r="H584" s="492" t="str">
        <f>H$259</f>
        <v>July</v>
      </c>
      <c r="I584" s="620">
        <v>2</v>
      </c>
      <c r="J584" s="620"/>
      <c r="K584" s="575">
        <f t="shared" si="66"/>
        <v>44576</v>
      </c>
      <c r="L584" s="575">
        <f t="shared" si="66"/>
        <v>44576</v>
      </c>
      <c r="M584" s="575">
        <f t="shared" si="66"/>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65"/>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65"/>
        <v>4</v>
      </c>
      <c r="D586" s="471"/>
      <c r="E586" s="529"/>
      <c r="F586" s="529"/>
      <c r="G586" s="471"/>
      <c r="H586" s="476"/>
      <c r="I586" s="499" t="s">
        <v>745</v>
      </c>
      <c r="J586" s="498"/>
      <c r="K586" s="499" t="s">
        <v>746</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65"/>
        <v>4</v>
      </c>
      <c r="D587" s="471"/>
      <c r="E587" s="529">
        <v>0</v>
      </c>
      <c r="F587" s="529"/>
      <c r="G587" s="471"/>
      <c r="H587" s="492" t="str">
        <f>H$258</f>
        <v>May</v>
      </c>
      <c r="I587" s="620">
        <v>5</v>
      </c>
      <c r="J587" s="620"/>
      <c r="K587" s="575">
        <f t="shared" ref="K587:M588" si="67">INDEX(i_date_shear_sixg0,($E587*i_s_len+$I587)*i_x_len+1,0)</f>
        <v>45580</v>
      </c>
      <c r="L587" s="575">
        <f t="shared" si="67"/>
        <v>45580</v>
      </c>
      <c r="M587" s="575">
        <f t="shared" si="67"/>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65"/>
        <v>4</v>
      </c>
      <c r="D588" s="471"/>
      <c r="E588" s="529">
        <v>1</v>
      </c>
      <c r="F588" s="529"/>
      <c r="G588" s="471"/>
      <c r="H588" s="492" t="str">
        <f>H$259</f>
        <v>July</v>
      </c>
      <c r="I588" s="620">
        <v>5</v>
      </c>
      <c r="J588" s="620"/>
      <c r="K588" s="575">
        <f t="shared" si="67"/>
        <v>45672</v>
      </c>
      <c r="L588" s="575">
        <f t="shared" si="67"/>
        <v>45672</v>
      </c>
      <c r="M588" s="575">
        <f t="shared" si="67"/>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65"/>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65"/>
        <v>4</v>
      </c>
      <c r="D590" s="471"/>
      <c r="E590" s="529"/>
      <c r="F590" s="529"/>
      <c r="G590" s="471"/>
      <c r="H590" s="476"/>
      <c r="I590" s="476"/>
      <c r="J590" s="476"/>
      <c r="K590" s="499" t="s">
        <v>883</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65"/>
        <v>4</v>
      </c>
      <c r="D591" s="471"/>
      <c r="E591" s="529"/>
      <c r="F591" s="529"/>
      <c r="G591" s="471"/>
      <c r="H591" s="492" t="str">
        <f>H$258</f>
        <v>May</v>
      </c>
      <c r="I591" s="476"/>
      <c r="J591" s="476"/>
      <c r="K591" s="689">
        <v>1550</v>
      </c>
      <c r="L591" s="689">
        <v>1550</v>
      </c>
      <c r="M591" s="689">
        <v>1550</v>
      </c>
      <c r="N591" s="476"/>
      <c r="O591" s="476" t="s">
        <v>895</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65"/>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65"/>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65"/>
        <v>4</v>
      </c>
      <c r="D594" s="471"/>
      <c r="E594" s="529"/>
      <c r="F594" s="529"/>
      <c r="G594" s="471"/>
      <c r="H594" s="476"/>
      <c r="I594" s="476"/>
      <c r="J594" s="476"/>
      <c r="K594" s="499" t="s">
        <v>747</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65"/>
        <v>4</v>
      </c>
      <c r="D595" s="471"/>
      <c r="E595" s="529"/>
      <c r="F595" s="529"/>
      <c r="G595" s="471"/>
      <c r="H595" s="492" t="str">
        <f>H$258</f>
        <v>May</v>
      </c>
      <c r="I595" s="476"/>
      <c r="J595" s="476"/>
      <c r="K595" s="621">
        <f t="shared" ref="K595:M596" si="68">(K587-K583)/30.5</f>
        <v>35.934426229508198</v>
      </c>
      <c r="L595" s="621">
        <f t="shared" si="68"/>
        <v>35.934426229508198</v>
      </c>
      <c r="M595" s="621">
        <f t="shared" si="68"/>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65"/>
        <v>4</v>
      </c>
      <c r="D596" s="471"/>
      <c r="E596" s="529"/>
      <c r="F596" s="529"/>
      <c r="G596" s="471"/>
      <c r="H596" s="492" t="str">
        <f>H$259</f>
        <v>July</v>
      </c>
      <c r="I596" s="476"/>
      <c r="J596" s="476"/>
      <c r="K596" s="621">
        <f t="shared" si="68"/>
        <v>35.934426229508198</v>
      </c>
      <c r="L596" s="621">
        <f t="shared" si="68"/>
        <v>35.934426229508198</v>
      </c>
      <c r="M596" s="621">
        <f t="shared" si="68"/>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499</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486</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488</v>
      </c>
      <c r="F607" s="526">
        <v>1</v>
      </c>
      <c r="G607" s="462"/>
      <c r="H607" s="622" t="s">
        <v>748</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533</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607</v>
      </c>
      <c r="L612" s="519" t="s">
        <v>608</v>
      </c>
      <c r="M612" s="519" t="s">
        <v>609</v>
      </c>
      <c r="N612" s="519" t="s">
        <v>610</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492</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493</v>
      </c>
      <c r="C615" s="442">
        <f>INT(MAX($C$625:$C$655))+1</f>
        <v>6</v>
      </c>
      <c r="D615" s="471" t="s">
        <v>494</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749</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495</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750</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751</v>
      </c>
      <c r="J619" s="588" t="s">
        <v>752</v>
      </c>
      <c r="K619" s="546"/>
      <c r="L619" s="546"/>
      <c r="M619" s="546"/>
      <c r="N619" s="546"/>
      <c r="O619" s="546"/>
      <c r="P619" s="546"/>
      <c r="Q619" s="546"/>
      <c r="R619" s="546"/>
      <c r="S619" s="546"/>
      <c r="T619" s="546"/>
      <c r="U619" s="546"/>
      <c r="V619" s="546"/>
      <c r="W619" s="476"/>
      <c r="X619" s="476"/>
      <c r="Y619" s="476"/>
      <c r="Z619" s="476"/>
      <c r="AA619" s="476"/>
      <c r="AB619" s="476"/>
      <c r="AC619" s="476"/>
      <c r="AD619" s="498" t="s">
        <v>753</v>
      </c>
      <c r="AE619" s="498"/>
      <c r="AF619" s="498"/>
      <c r="AG619" s="498"/>
      <c r="AH619" s="498" t="s">
        <v>754</v>
      </c>
      <c r="AI619" s="498"/>
      <c r="AJ619" s="498"/>
      <c r="AK619" s="498"/>
      <c r="AL619" s="498" t="s">
        <v>755</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756</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69">K620</f>
        <v>0</v>
      </c>
      <c r="AE620" s="627">
        <f t="shared" si="69"/>
        <v>0</v>
      </c>
      <c r="AF620" s="627">
        <f t="shared" si="69"/>
        <v>0</v>
      </c>
      <c r="AG620" s="627">
        <f t="shared" si="69"/>
        <v>0</v>
      </c>
      <c r="AH620" s="627">
        <f t="shared" si="69"/>
        <v>0</v>
      </c>
      <c r="AI620" s="627">
        <f t="shared" si="69"/>
        <v>0</v>
      </c>
      <c r="AJ620" s="627">
        <f t="shared" si="69"/>
        <v>0</v>
      </c>
      <c r="AK620" s="627">
        <f t="shared" si="69"/>
        <v>0</v>
      </c>
      <c r="AL620" s="627">
        <f t="shared" si="69"/>
        <v>0</v>
      </c>
      <c r="AM620" s="627">
        <f t="shared" si="69"/>
        <v>0</v>
      </c>
      <c r="AN620" s="627">
        <f t="shared" si="69"/>
        <v>0</v>
      </c>
      <c r="AO620" s="627">
        <f t="shared" si="69"/>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757</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69"/>
        <v>0</v>
      </c>
      <c r="AE621" s="627">
        <f t="shared" si="69"/>
        <v>0</v>
      </c>
      <c r="AF621" s="627">
        <f t="shared" si="69"/>
        <v>0</v>
      </c>
      <c r="AG621" s="627">
        <f t="shared" si="69"/>
        <v>0</v>
      </c>
      <c r="AH621" s="627">
        <f t="shared" si="69"/>
        <v>0</v>
      </c>
      <c r="AI621" s="627">
        <f t="shared" si="69"/>
        <v>0</v>
      </c>
      <c r="AJ621" s="627">
        <f t="shared" si="69"/>
        <v>0</v>
      </c>
      <c r="AK621" s="627">
        <f t="shared" si="69"/>
        <v>0</v>
      </c>
      <c r="AL621" s="627">
        <f t="shared" si="69"/>
        <v>0</v>
      </c>
      <c r="AM621" s="627">
        <f t="shared" si="69"/>
        <v>0</v>
      </c>
      <c r="AN621" s="627">
        <f t="shared" si="69"/>
        <v>0</v>
      </c>
      <c r="AO621" s="627">
        <f t="shared" si="69"/>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758</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69"/>
        <v>0</v>
      </c>
      <c r="AE622" s="627">
        <f t="shared" si="69"/>
        <v>0</v>
      </c>
      <c r="AF622" s="627">
        <f t="shared" si="69"/>
        <v>0</v>
      </c>
      <c r="AG622" s="627">
        <f t="shared" si="69"/>
        <v>0</v>
      </c>
      <c r="AH622" s="627">
        <f t="shared" si="69"/>
        <v>0</v>
      </c>
      <c r="AI622" s="627">
        <f t="shared" si="69"/>
        <v>0</v>
      </c>
      <c r="AJ622" s="627">
        <f t="shared" si="69"/>
        <v>0</v>
      </c>
      <c r="AK622" s="627">
        <f t="shared" si="69"/>
        <v>0</v>
      </c>
      <c r="AL622" s="627">
        <f t="shared" si="69"/>
        <v>0</v>
      </c>
      <c r="AM622" s="627">
        <f t="shared" si="69"/>
        <v>0</v>
      </c>
      <c r="AN622" s="627">
        <f t="shared" si="69"/>
        <v>0</v>
      </c>
      <c r="AO622" s="627">
        <f t="shared" si="69"/>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499</v>
      </c>
      <c r="AQ623" s="452"/>
      <c r="AR623" s="440"/>
      <c r="AS623" s="440"/>
      <c r="AT623" s="440"/>
    </row>
    <row r="624" spans="1:46" outlineLevel="1" x14ac:dyDescent="0.25">
      <c r="A624" s="440"/>
      <c r="B624" s="449"/>
      <c r="C624" s="442">
        <f>INT($C$606)+1</f>
        <v>2</v>
      </c>
      <c r="D624" s="471"/>
      <c r="E624" s="529"/>
      <c r="F624" s="529"/>
      <c r="G624" s="471"/>
      <c r="H624" s="532" t="s">
        <v>759</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495</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760</v>
      </c>
      <c r="O626" s="476"/>
      <c r="P626" s="476"/>
      <c r="Q626" s="476"/>
      <c r="R626" s="476"/>
      <c r="S626" s="476"/>
      <c r="T626" s="476"/>
      <c r="U626" s="476"/>
      <c r="V626" s="476"/>
      <c r="W626" s="476"/>
      <c r="X626" s="476"/>
      <c r="Y626" s="476"/>
      <c r="Z626" s="476"/>
      <c r="AA626" s="476"/>
      <c r="AB626" s="476"/>
      <c r="AC626" s="476"/>
      <c r="AD626" s="623" t="s">
        <v>750</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761</v>
      </c>
      <c r="I627" s="588" t="s">
        <v>751</v>
      </c>
      <c r="J627" s="588" t="s">
        <v>752</v>
      </c>
      <c r="K627" s="546" t="s">
        <v>762</v>
      </c>
      <c r="L627" s="546"/>
      <c r="M627" s="546"/>
      <c r="N627" s="546"/>
      <c r="O627" s="546" t="s">
        <v>763</v>
      </c>
      <c r="P627" s="546"/>
      <c r="Q627" s="546"/>
      <c r="R627" s="546"/>
      <c r="S627" s="546" t="s">
        <v>764</v>
      </c>
      <c r="T627" s="546"/>
      <c r="U627" s="546"/>
      <c r="V627" s="546"/>
      <c r="W627" s="476"/>
      <c r="X627" s="476"/>
      <c r="Y627" s="476"/>
      <c r="Z627" s="476"/>
      <c r="AA627" s="476"/>
      <c r="AB627" s="476"/>
      <c r="AC627" s="476"/>
      <c r="AD627" s="628" t="s">
        <v>753</v>
      </c>
      <c r="AE627" s="628"/>
      <c r="AF627" s="628"/>
      <c r="AG627" s="628"/>
      <c r="AH627" s="628" t="s">
        <v>754</v>
      </c>
      <c r="AI627" s="628"/>
      <c r="AJ627" s="628"/>
      <c r="AK627" s="628"/>
      <c r="AL627" s="628" t="s">
        <v>755</v>
      </c>
      <c r="AM627" s="628"/>
      <c r="AN627" s="628"/>
      <c r="AO627" s="628"/>
      <c r="AP627" s="471"/>
      <c r="AQ627" s="452"/>
      <c r="AR627" s="440"/>
      <c r="AS627" s="440"/>
      <c r="AT627" s="440"/>
    </row>
    <row r="628" spans="1:46" outlineLevel="4" x14ac:dyDescent="0.25">
      <c r="A628" s="440"/>
      <c r="B628" s="449"/>
      <c r="C628" s="442">
        <f t="shared" ref="C628:C636" si="70">INT($C$606)+4</f>
        <v>5</v>
      </c>
      <c r="D628" s="471"/>
      <c r="E628" s="529"/>
      <c r="F628" s="529"/>
      <c r="G628" s="471"/>
      <c r="H628" s="625" t="s">
        <v>765</v>
      </c>
      <c r="I628" s="626">
        <v>0</v>
      </c>
      <c r="J628" s="626" t="s">
        <v>766</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1">IF(K628="",3650,K628)</f>
        <v>3650</v>
      </c>
      <c r="AE628" s="631">
        <f t="shared" ref="AE628:AE636" si="72">IF(L628="",3650,L628)</f>
        <v>3650</v>
      </c>
      <c r="AF628" s="631">
        <f t="shared" ref="AF628:AF636" si="73">IF(M628="",3650,M628)</f>
        <v>3650</v>
      </c>
      <c r="AG628" s="631">
        <f t="shared" ref="AG628:AG636" si="74">IF(N628="",3650,N628)</f>
        <v>3650</v>
      </c>
      <c r="AH628" s="631">
        <f t="shared" ref="AH628:AH654" si="75">IF(O628="",1000,O628)</f>
        <v>1000</v>
      </c>
      <c r="AI628" s="631">
        <f t="shared" ref="AI628:AI654" si="76">IF(P628="",1000,P628)</f>
        <v>1000</v>
      </c>
      <c r="AJ628" s="631">
        <f t="shared" ref="AJ628:AJ654" si="77">IF(Q628="",1000,Q628)</f>
        <v>1000</v>
      </c>
      <c r="AK628" s="631">
        <f t="shared" ref="AK628:AK654" si="78">IF(R628="",1000,R628)</f>
        <v>1000</v>
      </c>
      <c r="AL628" s="631">
        <f t="shared" ref="AL628:AL654" si="79">S628</f>
        <v>0</v>
      </c>
      <c r="AM628" s="631">
        <f t="shared" ref="AM628:AM654" si="80">T628</f>
        <v>0</v>
      </c>
      <c r="AN628" s="631">
        <f t="shared" ref="AN628:AN654" si="81">U628</f>
        <v>0</v>
      </c>
      <c r="AO628" s="631">
        <f t="shared" ref="AO628:AO654" si="82">V628</f>
        <v>0</v>
      </c>
      <c r="AP628" s="471"/>
      <c r="AQ628" s="452"/>
      <c r="AR628" s="440"/>
      <c r="AS628" s="440"/>
      <c r="AT628" s="440"/>
    </row>
    <row r="629" spans="1:46" outlineLevel="4" x14ac:dyDescent="0.25">
      <c r="A629" s="440"/>
      <c r="B629" s="449"/>
      <c r="C629" s="442">
        <f t="shared" si="70"/>
        <v>5</v>
      </c>
      <c r="D629" s="471"/>
      <c r="E629" s="529"/>
      <c r="F629" s="529"/>
      <c r="G629" s="471"/>
      <c r="H629" s="492" t="s">
        <v>767</v>
      </c>
      <c r="I629" s="498"/>
      <c r="J629" s="492" t="s">
        <v>768</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1"/>
        <v>3650</v>
      </c>
      <c r="AE629" s="627">
        <f t="shared" si="72"/>
        <v>3650</v>
      </c>
      <c r="AF629" s="627">
        <f t="shared" si="73"/>
        <v>3650</v>
      </c>
      <c r="AG629" s="627">
        <f t="shared" si="74"/>
        <v>3650</v>
      </c>
      <c r="AH629" s="627">
        <f t="shared" si="75"/>
        <v>1000</v>
      </c>
      <c r="AI629" s="627">
        <f t="shared" si="76"/>
        <v>1000</v>
      </c>
      <c r="AJ629" s="627">
        <f t="shared" si="77"/>
        <v>1000</v>
      </c>
      <c r="AK629" s="627">
        <f t="shared" si="78"/>
        <v>1000</v>
      </c>
      <c r="AL629" s="627">
        <f t="shared" si="79"/>
        <v>0</v>
      </c>
      <c r="AM629" s="627">
        <f t="shared" si="80"/>
        <v>0</v>
      </c>
      <c r="AN629" s="627">
        <f t="shared" si="81"/>
        <v>0</v>
      </c>
      <c r="AO629" s="627">
        <f t="shared" si="82"/>
        <v>0</v>
      </c>
      <c r="AP629" s="471"/>
      <c r="AQ629" s="452"/>
      <c r="AR629" s="440"/>
      <c r="AS629" s="440"/>
      <c r="AT629" s="440"/>
    </row>
    <row r="630" spans="1:46" outlineLevel="4" x14ac:dyDescent="0.25">
      <c r="A630" s="440"/>
      <c r="B630" s="449"/>
      <c r="C630" s="442">
        <f t="shared" si="70"/>
        <v>5</v>
      </c>
      <c r="D630" s="471"/>
      <c r="E630" s="529"/>
      <c r="F630" s="529"/>
      <c r="G630" s="471"/>
      <c r="H630" s="492" t="s">
        <v>769</v>
      </c>
      <c r="I630" s="498"/>
      <c r="J630" s="492" t="s">
        <v>768</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1"/>
        <v>3650</v>
      </c>
      <c r="AE630" s="627">
        <f t="shared" si="72"/>
        <v>3650</v>
      </c>
      <c r="AF630" s="627">
        <f t="shared" si="73"/>
        <v>3650</v>
      </c>
      <c r="AG630" s="627">
        <f t="shared" si="74"/>
        <v>3650</v>
      </c>
      <c r="AH630" s="627">
        <f t="shared" si="75"/>
        <v>1000</v>
      </c>
      <c r="AI630" s="627">
        <f t="shared" si="76"/>
        <v>1000</v>
      </c>
      <c r="AJ630" s="627">
        <f t="shared" si="77"/>
        <v>1000</v>
      </c>
      <c r="AK630" s="627">
        <f t="shared" si="78"/>
        <v>1000</v>
      </c>
      <c r="AL630" s="627">
        <f t="shared" si="79"/>
        <v>0</v>
      </c>
      <c r="AM630" s="627">
        <f t="shared" si="80"/>
        <v>0</v>
      </c>
      <c r="AN630" s="627">
        <f t="shared" si="81"/>
        <v>0</v>
      </c>
      <c r="AO630" s="627">
        <f t="shared" si="82"/>
        <v>0</v>
      </c>
      <c r="AP630" s="471"/>
      <c r="AQ630" s="452"/>
      <c r="AR630" s="440"/>
      <c r="AS630" s="440"/>
      <c r="AT630" s="440"/>
    </row>
    <row r="631" spans="1:46" outlineLevel="4" x14ac:dyDescent="0.25">
      <c r="A631" s="440"/>
      <c r="B631" s="449"/>
      <c r="C631" s="442">
        <f t="shared" si="70"/>
        <v>5</v>
      </c>
      <c r="D631" s="471"/>
      <c r="E631" s="529"/>
      <c r="F631" s="529"/>
      <c r="G631" s="471"/>
      <c r="H631" s="492">
        <v>3</v>
      </c>
      <c r="I631" s="498"/>
      <c r="J631" s="492" t="s">
        <v>768</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1"/>
        <v>3650</v>
      </c>
      <c r="AE631" s="627">
        <f t="shared" si="72"/>
        <v>3650</v>
      </c>
      <c r="AF631" s="627">
        <f t="shared" si="73"/>
        <v>3650</v>
      </c>
      <c r="AG631" s="627">
        <f t="shared" si="74"/>
        <v>3650</v>
      </c>
      <c r="AH631" s="627">
        <f t="shared" si="75"/>
        <v>1000</v>
      </c>
      <c r="AI631" s="627">
        <f t="shared" si="76"/>
        <v>1000</v>
      </c>
      <c r="AJ631" s="627">
        <f t="shared" si="77"/>
        <v>1000</v>
      </c>
      <c r="AK631" s="627">
        <f t="shared" si="78"/>
        <v>1000</v>
      </c>
      <c r="AL631" s="627">
        <f t="shared" si="79"/>
        <v>0</v>
      </c>
      <c r="AM631" s="627">
        <f t="shared" si="80"/>
        <v>0</v>
      </c>
      <c r="AN631" s="627">
        <f t="shared" si="81"/>
        <v>0</v>
      </c>
      <c r="AO631" s="627">
        <f t="shared" si="82"/>
        <v>0</v>
      </c>
      <c r="AP631" s="471"/>
      <c r="AQ631" s="452"/>
      <c r="AR631" s="440"/>
      <c r="AS631" s="440"/>
      <c r="AT631" s="440"/>
    </row>
    <row r="632" spans="1:46" outlineLevel="4" x14ac:dyDescent="0.25">
      <c r="A632" s="440"/>
      <c r="B632" s="449"/>
      <c r="C632" s="442">
        <f t="shared" si="70"/>
        <v>5</v>
      </c>
      <c r="D632" s="471"/>
      <c r="E632" s="529"/>
      <c r="F632" s="529"/>
      <c r="G632" s="471"/>
      <c r="H632" s="492">
        <v>4</v>
      </c>
      <c r="I632" s="498"/>
      <c r="J632" s="492" t="s">
        <v>768</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1"/>
        <v>3650</v>
      </c>
      <c r="AE632" s="627">
        <f t="shared" si="72"/>
        <v>3650</v>
      </c>
      <c r="AF632" s="627">
        <f t="shared" si="73"/>
        <v>3650</v>
      </c>
      <c r="AG632" s="627">
        <f t="shared" si="74"/>
        <v>3650</v>
      </c>
      <c r="AH632" s="627">
        <f t="shared" si="75"/>
        <v>1000</v>
      </c>
      <c r="AI632" s="627">
        <f t="shared" si="76"/>
        <v>1000</v>
      </c>
      <c r="AJ632" s="627">
        <f t="shared" si="77"/>
        <v>1000</v>
      </c>
      <c r="AK632" s="627">
        <f t="shared" si="78"/>
        <v>1000</v>
      </c>
      <c r="AL632" s="627">
        <f t="shared" si="79"/>
        <v>0</v>
      </c>
      <c r="AM632" s="627">
        <f t="shared" si="80"/>
        <v>0</v>
      </c>
      <c r="AN632" s="627">
        <f t="shared" si="81"/>
        <v>0</v>
      </c>
      <c r="AO632" s="627">
        <f t="shared" si="82"/>
        <v>0</v>
      </c>
      <c r="AP632" s="471"/>
      <c r="AQ632" s="452"/>
      <c r="AR632" s="440"/>
      <c r="AS632" s="440"/>
      <c r="AT632" s="440"/>
    </row>
    <row r="633" spans="1:46" outlineLevel="4" x14ac:dyDescent="0.25">
      <c r="A633" s="440"/>
      <c r="B633" s="449"/>
      <c r="C633" s="442">
        <f t="shared" si="70"/>
        <v>5</v>
      </c>
      <c r="D633" s="471"/>
      <c r="E633" s="529"/>
      <c r="F633" s="529"/>
      <c r="G633" s="471"/>
      <c r="H633" s="492">
        <v>5</v>
      </c>
      <c r="I633" s="498"/>
      <c r="J633" s="492" t="s">
        <v>768</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1"/>
        <v>3650</v>
      </c>
      <c r="AE633" s="627">
        <f t="shared" si="72"/>
        <v>3650</v>
      </c>
      <c r="AF633" s="627">
        <f t="shared" si="73"/>
        <v>3650</v>
      </c>
      <c r="AG633" s="627">
        <f t="shared" si="74"/>
        <v>3650</v>
      </c>
      <c r="AH633" s="627">
        <f t="shared" si="75"/>
        <v>1000</v>
      </c>
      <c r="AI633" s="627">
        <f t="shared" si="76"/>
        <v>1000</v>
      </c>
      <c r="AJ633" s="627">
        <f t="shared" si="77"/>
        <v>1000</v>
      </c>
      <c r="AK633" s="627">
        <f t="shared" si="78"/>
        <v>1000</v>
      </c>
      <c r="AL633" s="627">
        <f t="shared" si="79"/>
        <v>0</v>
      </c>
      <c r="AM633" s="627">
        <f t="shared" si="80"/>
        <v>0</v>
      </c>
      <c r="AN633" s="627">
        <f t="shared" si="81"/>
        <v>0</v>
      </c>
      <c r="AO633" s="627">
        <f t="shared" si="82"/>
        <v>0</v>
      </c>
      <c r="AP633" s="471"/>
      <c r="AQ633" s="452"/>
      <c r="AR633" s="440"/>
      <c r="AS633" s="440"/>
      <c r="AT633" s="440"/>
    </row>
    <row r="634" spans="1:46" outlineLevel="4" x14ac:dyDescent="0.25">
      <c r="A634" s="440"/>
      <c r="B634" s="449"/>
      <c r="C634" s="442">
        <f t="shared" si="70"/>
        <v>5</v>
      </c>
      <c r="D634" s="471"/>
      <c r="E634" s="529"/>
      <c r="F634" s="529"/>
      <c r="G634" s="471"/>
      <c r="H634" s="492">
        <v>6</v>
      </c>
      <c r="I634" s="498"/>
      <c r="J634" s="492" t="s">
        <v>768</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1"/>
        <v>3650</v>
      </c>
      <c r="AE634" s="627">
        <f t="shared" si="72"/>
        <v>3650</v>
      </c>
      <c r="AF634" s="627">
        <f t="shared" si="73"/>
        <v>3650</v>
      </c>
      <c r="AG634" s="627">
        <f t="shared" si="74"/>
        <v>3650</v>
      </c>
      <c r="AH634" s="627">
        <f t="shared" si="75"/>
        <v>1000</v>
      </c>
      <c r="AI634" s="627">
        <f t="shared" si="76"/>
        <v>1000</v>
      </c>
      <c r="AJ634" s="627">
        <f t="shared" si="77"/>
        <v>1000</v>
      </c>
      <c r="AK634" s="627">
        <f t="shared" si="78"/>
        <v>1000</v>
      </c>
      <c r="AL634" s="627">
        <f t="shared" si="79"/>
        <v>0</v>
      </c>
      <c r="AM634" s="627">
        <f t="shared" si="80"/>
        <v>0</v>
      </c>
      <c r="AN634" s="627">
        <f t="shared" si="81"/>
        <v>0</v>
      </c>
      <c r="AO634" s="627">
        <f t="shared" si="82"/>
        <v>0</v>
      </c>
      <c r="AP634" s="471"/>
      <c r="AQ634" s="452"/>
      <c r="AR634" s="440"/>
      <c r="AS634" s="440"/>
      <c r="AT634" s="440"/>
    </row>
    <row r="635" spans="1:46" outlineLevel="4" x14ac:dyDescent="0.25">
      <c r="A635" s="440"/>
      <c r="B635" s="449"/>
      <c r="C635" s="442">
        <f t="shared" si="70"/>
        <v>5</v>
      </c>
      <c r="D635" s="471"/>
      <c r="E635" s="529"/>
      <c r="F635" s="529"/>
      <c r="G635" s="471"/>
      <c r="H635" s="492">
        <v>7</v>
      </c>
      <c r="I635" s="498"/>
      <c r="J635" s="492" t="s">
        <v>768</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1"/>
        <v>3650</v>
      </c>
      <c r="AE635" s="627">
        <f t="shared" si="72"/>
        <v>3650</v>
      </c>
      <c r="AF635" s="627">
        <f t="shared" si="73"/>
        <v>3650</v>
      </c>
      <c r="AG635" s="627">
        <f t="shared" si="74"/>
        <v>3650</v>
      </c>
      <c r="AH635" s="627">
        <f t="shared" si="75"/>
        <v>1000</v>
      </c>
      <c r="AI635" s="627">
        <f t="shared" si="76"/>
        <v>1000</v>
      </c>
      <c r="AJ635" s="627">
        <f t="shared" si="77"/>
        <v>1000</v>
      </c>
      <c r="AK635" s="627">
        <f t="shared" si="78"/>
        <v>1000</v>
      </c>
      <c r="AL635" s="627">
        <f t="shared" si="79"/>
        <v>0</v>
      </c>
      <c r="AM635" s="627">
        <f t="shared" si="80"/>
        <v>0</v>
      </c>
      <c r="AN635" s="627">
        <f t="shared" si="81"/>
        <v>0</v>
      </c>
      <c r="AO635" s="627">
        <f t="shared" si="82"/>
        <v>0</v>
      </c>
      <c r="AP635" s="471"/>
      <c r="AQ635" s="452"/>
      <c r="AR635" s="440"/>
      <c r="AS635" s="440"/>
      <c r="AT635" s="440"/>
    </row>
    <row r="636" spans="1:46" outlineLevel="4" x14ac:dyDescent="0.25">
      <c r="A636" s="440"/>
      <c r="B636" s="449"/>
      <c r="C636" s="442">
        <f t="shared" si="70"/>
        <v>5</v>
      </c>
      <c r="D636" s="471"/>
      <c r="E636" s="529"/>
      <c r="F636" s="529"/>
      <c r="G636" s="471"/>
      <c r="H636" s="633">
        <v>8</v>
      </c>
      <c r="I636" s="634"/>
      <c r="J636" s="633" t="s">
        <v>768</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1"/>
        <v>3650</v>
      </c>
      <c r="AE636" s="637">
        <f t="shared" si="72"/>
        <v>3650</v>
      </c>
      <c r="AF636" s="637">
        <f t="shared" si="73"/>
        <v>3650</v>
      </c>
      <c r="AG636" s="637">
        <f t="shared" si="74"/>
        <v>3650</v>
      </c>
      <c r="AH636" s="637">
        <f t="shared" si="75"/>
        <v>1000</v>
      </c>
      <c r="AI636" s="637">
        <f t="shared" si="76"/>
        <v>1000</v>
      </c>
      <c r="AJ636" s="637">
        <f t="shared" si="77"/>
        <v>1000</v>
      </c>
      <c r="AK636" s="637">
        <f t="shared" si="78"/>
        <v>1000</v>
      </c>
      <c r="AL636" s="637">
        <f t="shared" si="79"/>
        <v>0</v>
      </c>
      <c r="AM636" s="637">
        <f t="shared" si="80"/>
        <v>0</v>
      </c>
      <c r="AN636" s="637">
        <f t="shared" si="81"/>
        <v>0</v>
      </c>
      <c r="AO636" s="637">
        <f t="shared" si="82"/>
        <v>0</v>
      </c>
      <c r="AP636" s="471"/>
      <c r="AQ636" s="452"/>
      <c r="AR636" s="440"/>
      <c r="AS636" s="440"/>
      <c r="AT636" s="440"/>
    </row>
    <row r="637" spans="1:46" ht="15" customHeight="1" outlineLevel="3" x14ac:dyDescent="0.25">
      <c r="A637" s="440"/>
      <c r="B637" s="449"/>
      <c r="C637" s="442">
        <f t="shared" ref="C637:C654" si="83">INT($C$606)+3</f>
        <v>4</v>
      </c>
      <c r="D637" s="471"/>
      <c r="E637" s="529"/>
      <c r="F637" s="529"/>
      <c r="G637" s="471"/>
      <c r="H637" s="625" t="s">
        <v>765</v>
      </c>
      <c r="I637" s="626">
        <v>1</v>
      </c>
      <c r="J637" s="626" t="s">
        <v>770</v>
      </c>
      <c r="K637" s="629">
        <v>30</v>
      </c>
      <c r="L637" s="629">
        <v>30</v>
      </c>
      <c r="M637" s="629">
        <v>30</v>
      </c>
      <c r="N637" s="629">
        <v>30</v>
      </c>
      <c r="O637" s="630"/>
      <c r="P637" s="630"/>
      <c r="Q637" s="630"/>
      <c r="R637" s="630"/>
      <c r="S637" s="630">
        <v>1</v>
      </c>
      <c r="T637" s="630">
        <v>1</v>
      </c>
      <c r="U637" s="630">
        <v>1</v>
      </c>
      <c r="V637" s="630">
        <v>1</v>
      </c>
      <c r="W637" s="845" t="s">
        <v>771</v>
      </c>
      <c r="X637" s="846"/>
      <c r="Y637" s="846"/>
      <c r="Z637" s="846"/>
      <c r="AA637" s="847"/>
      <c r="AB637" s="745"/>
      <c r="AC637" s="745"/>
      <c r="AD637" s="638">
        <f t="shared" ref="AD637:AD645" si="84">IF(K637="",0,K637)</f>
        <v>30</v>
      </c>
      <c r="AE637" s="638">
        <f t="shared" ref="AE637:AE645" si="85">IF(L637="",0,L637)</f>
        <v>30</v>
      </c>
      <c r="AF637" s="638">
        <f t="shared" ref="AF637:AF645" si="86">IF(M637="",0,M637)</f>
        <v>30</v>
      </c>
      <c r="AG637" s="638">
        <f t="shared" ref="AG637:AG645" si="87">IF(N637="",0,N637)</f>
        <v>30</v>
      </c>
      <c r="AH637" s="631">
        <f t="shared" si="75"/>
        <v>1000</v>
      </c>
      <c r="AI637" s="631">
        <f t="shared" si="76"/>
        <v>1000</v>
      </c>
      <c r="AJ637" s="631">
        <f t="shared" si="77"/>
        <v>1000</v>
      </c>
      <c r="AK637" s="631">
        <f t="shared" si="78"/>
        <v>1000</v>
      </c>
      <c r="AL637" s="631">
        <f t="shared" si="79"/>
        <v>1</v>
      </c>
      <c r="AM637" s="631">
        <f t="shared" si="80"/>
        <v>1</v>
      </c>
      <c r="AN637" s="631">
        <f t="shared" si="81"/>
        <v>1</v>
      </c>
      <c r="AO637" s="631">
        <f t="shared" si="82"/>
        <v>1</v>
      </c>
      <c r="AP637" s="471"/>
      <c r="AQ637" s="452"/>
      <c r="AR637" s="440"/>
      <c r="AS637" s="440"/>
      <c r="AT637" s="440"/>
    </row>
    <row r="638" spans="1:46" outlineLevel="3" x14ac:dyDescent="0.25">
      <c r="A638" s="440"/>
      <c r="B638" s="449"/>
      <c r="C638" s="442">
        <f t="shared" si="83"/>
        <v>4</v>
      </c>
      <c r="D638" s="471"/>
      <c r="E638" s="529"/>
      <c r="F638" s="529"/>
      <c r="G638" s="471"/>
      <c r="H638" s="492" t="s">
        <v>767</v>
      </c>
      <c r="I638" s="498"/>
      <c r="J638" s="498" t="s">
        <v>772</v>
      </c>
      <c r="K638" s="632">
        <v>90</v>
      </c>
      <c r="L638" s="632">
        <v>90</v>
      </c>
      <c r="M638" s="632">
        <v>90</v>
      </c>
      <c r="N638" s="632">
        <v>90</v>
      </c>
      <c r="O638" s="619">
        <v>35</v>
      </c>
      <c r="P638" s="619">
        <v>35</v>
      </c>
      <c r="Q638" s="619">
        <v>35</v>
      </c>
      <c r="R638" s="619">
        <v>35</v>
      </c>
      <c r="S638" s="619">
        <v>3</v>
      </c>
      <c r="T638" s="619">
        <v>3</v>
      </c>
      <c r="U638" s="619">
        <v>3</v>
      </c>
      <c r="V638" s="619">
        <v>3</v>
      </c>
      <c r="W638" s="848"/>
      <c r="X638" s="849"/>
      <c r="Y638" s="849"/>
      <c r="Z638" s="849"/>
      <c r="AA638" s="850"/>
      <c r="AB638" s="745"/>
      <c r="AC638" s="745"/>
      <c r="AD638" s="638">
        <f t="shared" si="84"/>
        <v>90</v>
      </c>
      <c r="AE638" s="638">
        <f t="shared" si="85"/>
        <v>90</v>
      </c>
      <c r="AF638" s="638">
        <f t="shared" si="86"/>
        <v>90</v>
      </c>
      <c r="AG638" s="638">
        <f t="shared" si="87"/>
        <v>90</v>
      </c>
      <c r="AH638" s="627">
        <f t="shared" si="75"/>
        <v>35</v>
      </c>
      <c r="AI638" s="627">
        <f t="shared" si="76"/>
        <v>35</v>
      </c>
      <c r="AJ638" s="627">
        <f t="shared" si="77"/>
        <v>35</v>
      </c>
      <c r="AK638" s="627">
        <f t="shared" si="78"/>
        <v>35</v>
      </c>
      <c r="AL638" s="627">
        <f t="shared" si="79"/>
        <v>3</v>
      </c>
      <c r="AM638" s="627">
        <f t="shared" si="80"/>
        <v>3</v>
      </c>
      <c r="AN638" s="627">
        <f t="shared" si="81"/>
        <v>3</v>
      </c>
      <c r="AO638" s="627">
        <f t="shared" si="82"/>
        <v>3</v>
      </c>
      <c r="AP638" s="471"/>
      <c r="AQ638" s="452"/>
      <c r="AR638" s="440"/>
      <c r="AS638" s="440"/>
      <c r="AT638" s="440"/>
    </row>
    <row r="639" spans="1:46" outlineLevel="3" x14ac:dyDescent="0.25">
      <c r="A639" s="440"/>
      <c r="B639" s="449"/>
      <c r="C639" s="442">
        <f t="shared" si="83"/>
        <v>4</v>
      </c>
      <c r="D639" s="471"/>
      <c r="E639" s="529"/>
      <c r="F639" s="529"/>
      <c r="G639" s="471"/>
      <c r="H639" s="492" t="s">
        <v>769</v>
      </c>
      <c r="I639" s="498"/>
      <c r="J639" s="498" t="s">
        <v>773</v>
      </c>
      <c r="K639" s="632">
        <v>180</v>
      </c>
      <c r="L639" s="632">
        <v>180</v>
      </c>
      <c r="M639" s="632">
        <v>180</v>
      </c>
      <c r="N639" s="632">
        <v>180</v>
      </c>
      <c r="O639" s="619"/>
      <c r="P639" s="619"/>
      <c r="Q639" s="619"/>
      <c r="R639" s="619"/>
      <c r="S639" s="619">
        <v>1</v>
      </c>
      <c r="T639" s="619">
        <v>1</v>
      </c>
      <c r="U639" s="619">
        <v>1</v>
      </c>
      <c r="V639" s="619">
        <v>1</v>
      </c>
      <c r="W639" s="848"/>
      <c r="X639" s="849"/>
      <c r="Y639" s="849"/>
      <c r="Z639" s="849"/>
      <c r="AA639" s="850"/>
      <c r="AB639" s="745"/>
      <c r="AC639" s="745"/>
      <c r="AD639" s="638">
        <f t="shared" si="84"/>
        <v>180</v>
      </c>
      <c r="AE639" s="638">
        <f t="shared" si="85"/>
        <v>180</v>
      </c>
      <c r="AF639" s="638">
        <f t="shared" si="86"/>
        <v>180</v>
      </c>
      <c r="AG639" s="638">
        <f t="shared" si="87"/>
        <v>180</v>
      </c>
      <c r="AH639" s="627">
        <f t="shared" si="75"/>
        <v>1000</v>
      </c>
      <c r="AI639" s="627">
        <f t="shared" si="76"/>
        <v>1000</v>
      </c>
      <c r="AJ639" s="627">
        <f t="shared" si="77"/>
        <v>1000</v>
      </c>
      <c r="AK639" s="627">
        <f t="shared" si="78"/>
        <v>1000</v>
      </c>
      <c r="AL639" s="627">
        <f t="shared" si="79"/>
        <v>1</v>
      </c>
      <c r="AM639" s="627">
        <f t="shared" si="80"/>
        <v>1</v>
      </c>
      <c r="AN639" s="627">
        <f t="shared" si="81"/>
        <v>1</v>
      </c>
      <c r="AO639" s="627">
        <f t="shared" si="82"/>
        <v>1</v>
      </c>
      <c r="AP639" s="471"/>
      <c r="AQ639" s="452"/>
      <c r="AR639" s="440"/>
      <c r="AS639" s="440"/>
      <c r="AT639" s="440"/>
    </row>
    <row r="640" spans="1:46" outlineLevel="3" x14ac:dyDescent="0.25">
      <c r="A640" s="440"/>
      <c r="B640" s="449"/>
      <c r="C640" s="442">
        <f t="shared" si="83"/>
        <v>4</v>
      </c>
      <c r="D640" s="471"/>
      <c r="E640" s="529"/>
      <c r="F640" s="529"/>
      <c r="G640" s="471"/>
      <c r="H640" s="492">
        <v>3</v>
      </c>
      <c r="I640" s="498"/>
      <c r="J640" s="492" t="s">
        <v>768</v>
      </c>
      <c r="K640" s="632">
        <v>180</v>
      </c>
      <c r="L640" s="632">
        <v>180</v>
      </c>
      <c r="M640" s="632">
        <v>180</v>
      </c>
      <c r="N640" s="632">
        <v>180</v>
      </c>
      <c r="O640" s="619"/>
      <c r="P640" s="619"/>
      <c r="Q640" s="619"/>
      <c r="R640" s="619"/>
      <c r="S640" s="619">
        <v>1</v>
      </c>
      <c r="T640" s="619">
        <v>1</v>
      </c>
      <c r="U640" s="619">
        <v>1</v>
      </c>
      <c r="V640" s="619">
        <v>1</v>
      </c>
      <c r="W640" s="848"/>
      <c r="X640" s="849"/>
      <c r="Y640" s="849"/>
      <c r="Z640" s="849"/>
      <c r="AA640" s="850"/>
      <c r="AB640" s="745"/>
      <c r="AC640" s="745"/>
      <c r="AD640" s="638">
        <f t="shared" si="84"/>
        <v>180</v>
      </c>
      <c r="AE640" s="638">
        <f t="shared" si="85"/>
        <v>180</v>
      </c>
      <c r="AF640" s="638">
        <f t="shared" si="86"/>
        <v>180</v>
      </c>
      <c r="AG640" s="638">
        <f t="shared" si="87"/>
        <v>180</v>
      </c>
      <c r="AH640" s="627">
        <f t="shared" si="75"/>
        <v>1000</v>
      </c>
      <c r="AI640" s="627">
        <f t="shared" si="76"/>
        <v>1000</v>
      </c>
      <c r="AJ640" s="627">
        <f t="shared" si="77"/>
        <v>1000</v>
      </c>
      <c r="AK640" s="627">
        <f t="shared" si="78"/>
        <v>1000</v>
      </c>
      <c r="AL640" s="627">
        <f t="shared" si="79"/>
        <v>1</v>
      </c>
      <c r="AM640" s="627">
        <f t="shared" si="80"/>
        <v>1</v>
      </c>
      <c r="AN640" s="627">
        <f t="shared" si="81"/>
        <v>1</v>
      </c>
      <c r="AO640" s="627">
        <f t="shared" si="82"/>
        <v>1</v>
      </c>
      <c r="AP640" s="471"/>
      <c r="AQ640" s="452"/>
      <c r="AR640" s="440"/>
      <c r="AS640" s="440"/>
      <c r="AT640" s="440"/>
    </row>
    <row r="641" spans="1:46" outlineLevel="3" x14ac:dyDescent="0.25">
      <c r="A641" s="440"/>
      <c r="B641" s="449"/>
      <c r="C641" s="442">
        <f t="shared" si="83"/>
        <v>4</v>
      </c>
      <c r="D641" s="471"/>
      <c r="E641" s="529"/>
      <c r="F641" s="529"/>
      <c r="G641" s="471"/>
      <c r="H641" s="492">
        <v>4</v>
      </c>
      <c r="I641" s="498"/>
      <c r="J641" s="492" t="s">
        <v>768</v>
      </c>
      <c r="K641" s="632">
        <v>180</v>
      </c>
      <c r="L641" s="632">
        <v>180</v>
      </c>
      <c r="M641" s="632">
        <v>180</v>
      </c>
      <c r="N641" s="632">
        <v>180</v>
      </c>
      <c r="O641" s="619"/>
      <c r="P641" s="619"/>
      <c r="Q641" s="619"/>
      <c r="R641" s="619"/>
      <c r="S641" s="619">
        <v>1</v>
      </c>
      <c r="T641" s="619">
        <v>1</v>
      </c>
      <c r="U641" s="619">
        <v>1</v>
      </c>
      <c r="V641" s="619">
        <v>1</v>
      </c>
      <c r="W641" s="848"/>
      <c r="X641" s="849"/>
      <c r="Y641" s="849"/>
      <c r="Z641" s="849"/>
      <c r="AA641" s="850"/>
      <c r="AB641" s="745"/>
      <c r="AC641" s="745"/>
      <c r="AD641" s="638">
        <f t="shared" si="84"/>
        <v>180</v>
      </c>
      <c r="AE641" s="638">
        <f t="shared" si="85"/>
        <v>180</v>
      </c>
      <c r="AF641" s="638">
        <f t="shared" si="86"/>
        <v>180</v>
      </c>
      <c r="AG641" s="638">
        <f t="shared" si="87"/>
        <v>180</v>
      </c>
      <c r="AH641" s="627">
        <f t="shared" si="75"/>
        <v>1000</v>
      </c>
      <c r="AI641" s="627">
        <f t="shared" si="76"/>
        <v>1000</v>
      </c>
      <c r="AJ641" s="627">
        <f t="shared" si="77"/>
        <v>1000</v>
      </c>
      <c r="AK641" s="627">
        <f t="shared" si="78"/>
        <v>1000</v>
      </c>
      <c r="AL641" s="627">
        <f t="shared" si="79"/>
        <v>1</v>
      </c>
      <c r="AM641" s="627">
        <f t="shared" si="80"/>
        <v>1</v>
      </c>
      <c r="AN641" s="627">
        <f t="shared" si="81"/>
        <v>1</v>
      </c>
      <c r="AO641" s="627">
        <f t="shared" si="82"/>
        <v>1</v>
      </c>
      <c r="AP641" s="471"/>
      <c r="AQ641" s="452"/>
      <c r="AR641" s="440"/>
      <c r="AS641" s="440"/>
      <c r="AT641" s="440"/>
    </row>
    <row r="642" spans="1:46" outlineLevel="3" x14ac:dyDescent="0.25">
      <c r="A642" s="440"/>
      <c r="B642" s="449"/>
      <c r="C642" s="442">
        <f t="shared" si="83"/>
        <v>4</v>
      </c>
      <c r="D642" s="471"/>
      <c r="E642" s="529"/>
      <c r="F642" s="529"/>
      <c r="G642" s="471"/>
      <c r="H642" s="492">
        <v>5</v>
      </c>
      <c r="I642" s="498"/>
      <c r="J642" s="492" t="s">
        <v>768</v>
      </c>
      <c r="K642" s="632">
        <v>180</v>
      </c>
      <c r="L642" s="632">
        <v>180</v>
      </c>
      <c r="M642" s="632">
        <v>180</v>
      </c>
      <c r="N642" s="632">
        <v>180</v>
      </c>
      <c r="O642" s="619"/>
      <c r="P642" s="619"/>
      <c r="Q642" s="619"/>
      <c r="R642" s="619"/>
      <c r="S642" s="619">
        <v>1</v>
      </c>
      <c r="T642" s="619">
        <v>1</v>
      </c>
      <c r="U642" s="619">
        <v>1</v>
      </c>
      <c r="V642" s="619">
        <v>1</v>
      </c>
      <c r="W642" s="848"/>
      <c r="X642" s="849"/>
      <c r="Y642" s="849"/>
      <c r="Z642" s="849"/>
      <c r="AA642" s="850"/>
      <c r="AB642" s="745"/>
      <c r="AC642" s="745"/>
      <c r="AD642" s="638">
        <f t="shared" si="84"/>
        <v>180</v>
      </c>
      <c r="AE642" s="638">
        <f t="shared" si="85"/>
        <v>180</v>
      </c>
      <c r="AF642" s="638">
        <f t="shared" si="86"/>
        <v>180</v>
      </c>
      <c r="AG642" s="638">
        <f t="shared" si="87"/>
        <v>180</v>
      </c>
      <c r="AH642" s="627">
        <f t="shared" si="75"/>
        <v>1000</v>
      </c>
      <c r="AI642" s="627">
        <f t="shared" si="76"/>
        <v>1000</v>
      </c>
      <c r="AJ642" s="627">
        <f t="shared" si="77"/>
        <v>1000</v>
      </c>
      <c r="AK642" s="627">
        <f t="shared" si="78"/>
        <v>1000</v>
      </c>
      <c r="AL642" s="627">
        <f t="shared" si="79"/>
        <v>1</v>
      </c>
      <c r="AM642" s="627">
        <f t="shared" si="80"/>
        <v>1</v>
      </c>
      <c r="AN642" s="627">
        <f t="shared" si="81"/>
        <v>1</v>
      </c>
      <c r="AO642" s="627">
        <f t="shared" si="82"/>
        <v>1</v>
      </c>
      <c r="AP642" s="471"/>
      <c r="AQ642" s="452"/>
      <c r="AR642" s="440"/>
      <c r="AS642" s="440"/>
      <c r="AT642" s="440"/>
    </row>
    <row r="643" spans="1:46" outlineLevel="3" x14ac:dyDescent="0.25">
      <c r="A643" s="440"/>
      <c r="B643" s="449"/>
      <c r="C643" s="442">
        <f t="shared" si="83"/>
        <v>4</v>
      </c>
      <c r="D643" s="471"/>
      <c r="E643" s="529"/>
      <c r="F643" s="529"/>
      <c r="G643" s="471"/>
      <c r="H643" s="492">
        <v>6</v>
      </c>
      <c r="I643" s="498"/>
      <c r="J643" s="492" t="s">
        <v>768</v>
      </c>
      <c r="K643" s="632">
        <v>180</v>
      </c>
      <c r="L643" s="632">
        <v>180</v>
      </c>
      <c r="M643" s="632">
        <v>180</v>
      </c>
      <c r="N643" s="632">
        <v>180</v>
      </c>
      <c r="O643" s="619"/>
      <c r="P643" s="619"/>
      <c r="Q643" s="619"/>
      <c r="R643" s="619"/>
      <c r="S643" s="619">
        <v>1</v>
      </c>
      <c r="T643" s="619">
        <v>1</v>
      </c>
      <c r="U643" s="619">
        <v>1</v>
      </c>
      <c r="V643" s="619">
        <v>1</v>
      </c>
      <c r="W643" s="848"/>
      <c r="X643" s="849"/>
      <c r="Y643" s="849"/>
      <c r="Z643" s="849"/>
      <c r="AA643" s="850"/>
      <c r="AB643" s="745"/>
      <c r="AC643" s="745"/>
      <c r="AD643" s="638">
        <f t="shared" si="84"/>
        <v>180</v>
      </c>
      <c r="AE643" s="638">
        <f t="shared" si="85"/>
        <v>180</v>
      </c>
      <c r="AF643" s="638">
        <f t="shared" si="86"/>
        <v>180</v>
      </c>
      <c r="AG643" s="638">
        <f t="shared" si="87"/>
        <v>180</v>
      </c>
      <c r="AH643" s="627">
        <f t="shared" si="75"/>
        <v>1000</v>
      </c>
      <c r="AI643" s="627">
        <f t="shared" si="76"/>
        <v>1000</v>
      </c>
      <c r="AJ643" s="627">
        <f t="shared" si="77"/>
        <v>1000</v>
      </c>
      <c r="AK643" s="627">
        <f t="shared" si="78"/>
        <v>1000</v>
      </c>
      <c r="AL643" s="627">
        <f t="shared" si="79"/>
        <v>1</v>
      </c>
      <c r="AM643" s="627">
        <f t="shared" si="80"/>
        <v>1</v>
      </c>
      <c r="AN643" s="627">
        <f t="shared" si="81"/>
        <v>1</v>
      </c>
      <c r="AO643" s="627">
        <f t="shared" si="82"/>
        <v>1</v>
      </c>
      <c r="AP643" s="471"/>
      <c r="AQ643" s="452"/>
      <c r="AR643" s="440"/>
      <c r="AS643" s="440"/>
      <c r="AT643" s="440"/>
    </row>
    <row r="644" spans="1:46" outlineLevel="3" x14ac:dyDescent="0.25">
      <c r="A644" s="440"/>
      <c r="B644" s="449"/>
      <c r="C644" s="442">
        <f t="shared" si="83"/>
        <v>4</v>
      </c>
      <c r="D644" s="471"/>
      <c r="E644" s="529"/>
      <c r="F644" s="529"/>
      <c r="G644" s="471"/>
      <c r="H644" s="492">
        <v>7</v>
      </c>
      <c r="I644" s="498"/>
      <c r="J644" s="492" t="s">
        <v>768</v>
      </c>
      <c r="K644" s="632">
        <v>180</v>
      </c>
      <c r="L644" s="632">
        <v>180</v>
      </c>
      <c r="M644" s="632">
        <v>180</v>
      </c>
      <c r="N644" s="632">
        <v>180</v>
      </c>
      <c r="O644" s="619"/>
      <c r="P644" s="619"/>
      <c r="Q644" s="619"/>
      <c r="R644" s="619"/>
      <c r="S644" s="619">
        <v>1</v>
      </c>
      <c r="T644" s="619">
        <v>1</v>
      </c>
      <c r="U644" s="619">
        <v>1</v>
      </c>
      <c r="V644" s="619">
        <v>1</v>
      </c>
      <c r="W644" s="848"/>
      <c r="X644" s="849"/>
      <c r="Y644" s="849"/>
      <c r="Z644" s="849"/>
      <c r="AA644" s="850"/>
      <c r="AB644" s="745"/>
      <c r="AC644" s="745"/>
      <c r="AD644" s="638">
        <f t="shared" si="84"/>
        <v>180</v>
      </c>
      <c r="AE644" s="638">
        <f t="shared" si="85"/>
        <v>180</v>
      </c>
      <c r="AF644" s="638">
        <f t="shared" si="86"/>
        <v>180</v>
      </c>
      <c r="AG644" s="638">
        <f t="shared" si="87"/>
        <v>180</v>
      </c>
      <c r="AH644" s="627">
        <f t="shared" si="75"/>
        <v>1000</v>
      </c>
      <c r="AI644" s="627">
        <f t="shared" si="76"/>
        <v>1000</v>
      </c>
      <c r="AJ644" s="627">
        <f t="shared" si="77"/>
        <v>1000</v>
      </c>
      <c r="AK644" s="627">
        <f t="shared" si="78"/>
        <v>1000</v>
      </c>
      <c r="AL644" s="627">
        <f t="shared" si="79"/>
        <v>1</v>
      </c>
      <c r="AM644" s="627">
        <f t="shared" si="80"/>
        <v>1</v>
      </c>
      <c r="AN644" s="627">
        <f t="shared" si="81"/>
        <v>1</v>
      </c>
      <c r="AO644" s="627">
        <f t="shared" si="82"/>
        <v>1</v>
      </c>
      <c r="AP644" s="471"/>
      <c r="AQ644" s="452"/>
      <c r="AR644" s="440"/>
      <c r="AS644" s="440"/>
      <c r="AT644" s="440"/>
    </row>
    <row r="645" spans="1:46" outlineLevel="3" x14ac:dyDescent="0.25">
      <c r="A645" s="440"/>
      <c r="B645" s="449"/>
      <c r="C645" s="442">
        <f t="shared" si="83"/>
        <v>4</v>
      </c>
      <c r="D645" s="471"/>
      <c r="E645" s="529"/>
      <c r="F645" s="529"/>
      <c r="G645" s="471"/>
      <c r="H645" s="633">
        <v>8</v>
      </c>
      <c r="I645" s="634"/>
      <c r="J645" s="633" t="s">
        <v>768</v>
      </c>
      <c r="K645" s="635">
        <v>180</v>
      </c>
      <c r="L645" s="635">
        <v>180</v>
      </c>
      <c r="M645" s="635">
        <v>180</v>
      </c>
      <c r="N645" s="635">
        <v>180</v>
      </c>
      <c r="O645" s="636"/>
      <c r="P645" s="636"/>
      <c r="Q645" s="636"/>
      <c r="R645" s="636"/>
      <c r="S645" s="636">
        <v>1</v>
      </c>
      <c r="T645" s="636">
        <v>1</v>
      </c>
      <c r="U645" s="636">
        <v>1</v>
      </c>
      <c r="V645" s="636">
        <v>1</v>
      </c>
      <c r="W645" s="848"/>
      <c r="X645" s="849"/>
      <c r="Y645" s="849"/>
      <c r="Z645" s="849"/>
      <c r="AA645" s="850"/>
      <c r="AB645" s="745"/>
      <c r="AC645" s="745"/>
      <c r="AD645" s="638">
        <f t="shared" si="84"/>
        <v>180</v>
      </c>
      <c r="AE645" s="638">
        <f t="shared" si="85"/>
        <v>180</v>
      </c>
      <c r="AF645" s="638">
        <f t="shared" si="86"/>
        <v>180</v>
      </c>
      <c r="AG645" s="638">
        <f t="shared" si="87"/>
        <v>180</v>
      </c>
      <c r="AH645" s="637">
        <f t="shared" si="75"/>
        <v>1000</v>
      </c>
      <c r="AI645" s="637">
        <f t="shared" si="76"/>
        <v>1000</v>
      </c>
      <c r="AJ645" s="637">
        <f t="shared" si="77"/>
        <v>1000</v>
      </c>
      <c r="AK645" s="637">
        <f t="shared" si="78"/>
        <v>1000</v>
      </c>
      <c r="AL645" s="637">
        <f t="shared" si="79"/>
        <v>1</v>
      </c>
      <c r="AM645" s="637">
        <f t="shared" si="80"/>
        <v>1</v>
      </c>
      <c r="AN645" s="637">
        <f t="shared" si="81"/>
        <v>1</v>
      </c>
      <c r="AO645" s="637">
        <f t="shared" si="82"/>
        <v>1</v>
      </c>
      <c r="AP645" s="471"/>
      <c r="AQ645" s="452"/>
      <c r="AR645" s="440"/>
      <c r="AS645" s="440"/>
      <c r="AT645" s="440"/>
    </row>
    <row r="646" spans="1:46" outlineLevel="3" x14ac:dyDescent="0.25">
      <c r="A646" s="440"/>
      <c r="B646" s="449"/>
      <c r="C646" s="442">
        <f t="shared" si="83"/>
        <v>4</v>
      </c>
      <c r="D646" s="471"/>
      <c r="E646" s="529"/>
      <c r="F646" s="529"/>
      <c r="G646" s="471"/>
      <c r="H646" s="625" t="s">
        <v>765</v>
      </c>
      <c r="I646" s="626">
        <v>2</v>
      </c>
      <c r="J646" s="626" t="s">
        <v>774</v>
      </c>
      <c r="K646" s="629"/>
      <c r="L646" s="629"/>
      <c r="M646" s="629"/>
      <c r="N646" s="629"/>
      <c r="O646" s="630">
        <v>45</v>
      </c>
      <c r="P646" s="630">
        <v>45</v>
      </c>
      <c r="Q646" s="630">
        <v>45</v>
      </c>
      <c r="R646" s="630">
        <v>47</v>
      </c>
      <c r="S646" s="630">
        <v>3</v>
      </c>
      <c r="T646" s="630">
        <v>3</v>
      </c>
      <c r="U646" s="630">
        <v>3</v>
      </c>
      <c r="V646" s="630">
        <v>3</v>
      </c>
      <c r="W646" s="848"/>
      <c r="X646" s="849"/>
      <c r="Y646" s="849"/>
      <c r="Z646" s="849"/>
      <c r="AA646" s="850"/>
      <c r="AB646" s="745"/>
      <c r="AC646" s="745"/>
      <c r="AD646" s="639">
        <f t="shared" ref="AD646:AD654" si="88">IF(K646="",350,K646)</f>
        <v>350</v>
      </c>
      <c r="AE646" s="639">
        <f t="shared" ref="AE646:AE654" si="89">IF(L646="",350,L646)</f>
        <v>350</v>
      </c>
      <c r="AF646" s="639">
        <f t="shared" ref="AF646:AF654" si="90">IF(M646="",350,M646)</f>
        <v>350</v>
      </c>
      <c r="AG646" s="639">
        <f t="shared" ref="AG646:AG654" si="91">IF(N646="",350,N646)</f>
        <v>350</v>
      </c>
      <c r="AH646" s="631">
        <f t="shared" si="75"/>
        <v>45</v>
      </c>
      <c r="AI646" s="631">
        <f t="shared" si="76"/>
        <v>45</v>
      </c>
      <c r="AJ646" s="631">
        <f t="shared" si="77"/>
        <v>45</v>
      </c>
      <c r="AK646" s="631">
        <f t="shared" si="78"/>
        <v>47</v>
      </c>
      <c r="AL646" s="631">
        <f t="shared" si="79"/>
        <v>3</v>
      </c>
      <c r="AM646" s="631">
        <f t="shared" si="80"/>
        <v>3</v>
      </c>
      <c r="AN646" s="631">
        <f t="shared" si="81"/>
        <v>3</v>
      </c>
      <c r="AO646" s="631">
        <f t="shared" si="82"/>
        <v>3</v>
      </c>
      <c r="AP646" s="471"/>
      <c r="AQ646" s="452"/>
      <c r="AR646" s="440"/>
      <c r="AS646" s="440"/>
      <c r="AT646" s="440"/>
    </row>
    <row r="647" spans="1:46" outlineLevel="3" x14ac:dyDescent="0.25">
      <c r="A647" s="440"/>
      <c r="B647" s="449"/>
      <c r="C647" s="442">
        <f t="shared" si="83"/>
        <v>4</v>
      </c>
      <c r="D647" s="471"/>
      <c r="E647" s="529"/>
      <c r="F647" s="529"/>
      <c r="G647" s="471"/>
      <c r="H647" s="492" t="s">
        <v>767</v>
      </c>
      <c r="I647" s="498"/>
      <c r="J647" s="498" t="s">
        <v>774</v>
      </c>
      <c r="K647" s="632"/>
      <c r="L647" s="632"/>
      <c r="M647" s="632"/>
      <c r="N647" s="632"/>
      <c r="O647" s="619">
        <v>45</v>
      </c>
      <c r="P647" s="619">
        <v>45</v>
      </c>
      <c r="Q647" s="619">
        <v>45</v>
      </c>
      <c r="R647" s="619">
        <v>47</v>
      </c>
      <c r="S647" s="619">
        <v>3</v>
      </c>
      <c r="T647" s="619">
        <v>3</v>
      </c>
      <c r="U647" s="619">
        <v>3</v>
      </c>
      <c r="V647" s="619">
        <v>3</v>
      </c>
      <c r="W647" s="848"/>
      <c r="X647" s="849"/>
      <c r="Y647" s="849"/>
      <c r="Z647" s="849"/>
      <c r="AA647" s="850"/>
      <c r="AB647" s="745"/>
      <c r="AC647" s="745"/>
      <c r="AD647" s="639">
        <f t="shared" si="88"/>
        <v>350</v>
      </c>
      <c r="AE647" s="639">
        <f t="shared" si="89"/>
        <v>350</v>
      </c>
      <c r="AF647" s="639">
        <f t="shared" si="90"/>
        <v>350</v>
      </c>
      <c r="AG647" s="639">
        <f t="shared" si="91"/>
        <v>350</v>
      </c>
      <c r="AH647" s="627">
        <f t="shared" si="75"/>
        <v>45</v>
      </c>
      <c r="AI647" s="627">
        <f t="shared" si="76"/>
        <v>45</v>
      </c>
      <c r="AJ647" s="627">
        <f t="shared" si="77"/>
        <v>45</v>
      </c>
      <c r="AK647" s="627">
        <f t="shared" si="78"/>
        <v>47</v>
      </c>
      <c r="AL647" s="627">
        <f t="shared" si="79"/>
        <v>3</v>
      </c>
      <c r="AM647" s="627">
        <f t="shared" si="80"/>
        <v>3</v>
      </c>
      <c r="AN647" s="627">
        <f t="shared" si="81"/>
        <v>3</v>
      </c>
      <c r="AO647" s="627">
        <f t="shared" si="82"/>
        <v>3</v>
      </c>
      <c r="AP647" s="471"/>
      <c r="AQ647" s="452"/>
      <c r="AR647" s="440"/>
      <c r="AS647" s="440"/>
      <c r="AT647" s="440"/>
    </row>
    <row r="648" spans="1:46" outlineLevel="3" x14ac:dyDescent="0.25">
      <c r="A648" s="440"/>
      <c r="B648" s="449"/>
      <c r="C648" s="442">
        <f t="shared" si="83"/>
        <v>4</v>
      </c>
      <c r="D648" s="471"/>
      <c r="E648" s="529"/>
      <c r="F648" s="529"/>
      <c r="G648" s="471"/>
      <c r="H648" s="492" t="s">
        <v>769</v>
      </c>
      <c r="I648" s="498"/>
      <c r="J648" s="498" t="s">
        <v>775</v>
      </c>
      <c r="K648" s="632"/>
      <c r="L648" s="632"/>
      <c r="M648" s="632"/>
      <c r="N648" s="632"/>
      <c r="O648" s="619"/>
      <c r="P648" s="619"/>
      <c r="Q648" s="619"/>
      <c r="R648" s="619"/>
      <c r="S648" s="619">
        <v>1</v>
      </c>
      <c r="T648" s="619">
        <v>1</v>
      </c>
      <c r="U648" s="619">
        <v>1</v>
      </c>
      <c r="V648" s="619">
        <v>1</v>
      </c>
      <c r="W648" s="848"/>
      <c r="X648" s="849"/>
      <c r="Y648" s="849"/>
      <c r="Z648" s="849"/>
      <c r="AA648" s="850"/>
      <c r="AB648" s="745"/>
      <c r="AC648" s="745"/>
      <c r="AD648" s="639">
        <f t="shared" si="88"/>
        <v>350</v>
      </c>
      <c r="AE648" s="639">
        <f t="shared" si="89"/>
        <v>350</v>
      </c>
      <c r="AF648" s="639">
        <f t="shared" si="90"/>
        <v>350</v>
      </c>
      <c r="AG648" s="639">
        <f t="shared" si="91"/>
        <v>350</v>
      </c>
      <c r="AH648" s="627">
        <f t="shared" si="75"/>
        <v>1000</v>
      </c>
      <c r="AI648" s="627">
        <f t="shared" si="76"/>
        <v>1000</v>
      </c>
      <c r="AJ648" s="627">
        <f t="shared" si="77"/>
        <v>1000</v>
      </c>
      <c r="AK648" s="627">
        <f t="shared" si="78"/>
        <v>1000</v>
      </c>
      <c r="AL648" s="627">
        <f t="shared" si="79"/>
        <v>1</v>
      </c>
      <c r="AM648" s="627">
        <f t="shared" si="80"/>
        <v>1</v>
      </c>
      <c r="AN648" s="627">
        <f t="shared" si="81"/>
        <v>1</v>
      </c>
      <c r="AO648" s="627">
        <f t="shared" si="82"/>
        <v>1</v>
      </c>
      <c r="AP648" s="471"/>
      <c r="AQ648" s="452"/>
      <c r="AR648" s="440"/>
      <c r="AS648" s="440"/>
      <c r="AT648" s="440"/>
    </row>
    <row r="649" spans="1:46" outlineLevel="3" x14ac:dyDescent="0.25">
      <c r="A649" s="440"/>
      <c r="B649" s="449"/>
      <c r="C649" s="442">
        <f t="shared" si="83"/>
        <v>4</v>
      </c>
      <c r="D649" s="471"/>
      <c r="E649" s="529"/>
      <c r="F649" s="529"/>
      <c r="G649" s="471"/>
      <c r="H649" s="492">
        <v>3</v>
      </c>
      <c r="I649" s="498"/>
      <c r="J649" s="492" t="s">
        <v>768</v>
      </c>
      <c r="K649" s="632"/>
      <c r="L649" s="632"/>
      <c r="M649" s="632"/>
      <c r="N649" s="632"/>
      <c r="O649" s="619"/>
      <c r="P649" s="619"/>
      <c r="Q649" s="619"/>
      <c r="R649" s="619"/>
      <c r="S649" s="619">
        <v>1</v>
      </c>
      <c r="T649" s="619">
        <v>1</v>
      </c>
      <c r="U649" s="619">
        <v>1</v>
      </c>
      <c r="V649" s="619">
        <v>1</v>
      </c>
      <c r="W649" s="848"/>
      <c r="X649" s="849"/>
      <c r="Y649" s="849"/>
      <c r="Z649" s="849"/>
      <c r="AA649" s="850"/>
      <c r="AB649" s="745"/>
      <c r="AC649" s="745"/>
      <c r="AD649" s="639">
        <f t="shared" si="88"/>
        <v>350</v>
      </c>
      <c r="AE649" s="639">
        <f t="shared" si="89"/>
        <v>350</v>
      </c>
      <c r="AF649" s="639">
        <f t="shared" si="90"/>
        <v>350</v>
      </c>
      <c r="AG649" s="639">
        <f t="shared" si="91"/>
        <v>350</v>
      </c>
      <c r="AH649" s="627">
        <f t="shared" si="75"/>
        <v>1000</v>
      </c>
      <c r="AI649" s="627">
        <f t="shared" si="76"/>
        <v>1000</v>
      </c>
      <c r="AJ649" s="627">
        <f t="shared" si="77"/>
        <v>1000</v>
      </c>
      <c r="AK649" s="627">
        <f t="shared" si="78"/>
        <v>1000</v>
      </c>
      <c r="AL649" s="627">
        <f t="shared" si="79"/>
        <v>1</v>
      </c>
      <c r="AM649" s="627">
        <f t="shared" si="80"/>
        <v>1</v>
      </c>
      <c r="AN649" s="627">
        <f t="shared" si="81"/>
        <v>1</v>
      </c>
      <c r="AO649" s="627">
        <f t="shared" si="82"/>
        <v>1</v>
      </c>
      <c r="AP649" s="471"/>
      <c r="AQ649" s="452"/>
      <c r="AR649" s="440"/>
      <c r="AS649" s="440"/>
      <c r="AT649" s="440"/>
    </row>
    <row r="650" spans="1:46" outlineLevel="3" x14ac:dyDescent="0.25">
      <c r="A650" s="440"/>
      <c r="B650" s="449"/>
      <c r="C650" s="442">
        <f t="shared" si="83"/>
        <v>4</v>
      </c>
      <c r="D650" s="471"/>
      <c r="E650" s="529"/>
      <c r="F650" s="529"/>
      <c r="G650" s="471"/>
      <c r="H650" s="492">
        <v>4</v>
      </c>
      <c r="I650" s="498"/>
      <c r="J650" s="492" t="s">
        <v>768</v>
      </c>
      <c r="K650" s="632"/>
      <c r="L650" s="632"/>
      <c r="M650" s="632"/>
      <c r="N650" s="632"/>
      <c r="O650" s="619"/>
      <c r="P650" s="619"/>
      <c r="Q650" s="619"/>
      <c r="R650" s="619"/>
      <c r="S650" s="619">
        <v>1</v>
      </c>
      <c r="T650" s="619">
        <v>1</v>
      </c>
      <c r="U650" s="619">
        <v>1</v>
      </c>
      <c r="V650" s="619">
        <v>1</v>
      </c>
      <c r="W650" s="848"/>
      <c r="X650" s="849"/>
      <c r="Y650" s="849"/>
      <c r="Z650" s="849"/>
      <c r="AA650" s="850"/>
      <c r="AB650" s="745"/>
      <c r="AC650" s="745"/>
      <c r="AD650" s="639">
        <f t="shared" si="88"/>
        <v>350</v>
      </c>
      <c r="AE650" s="639">
        <f t="shared" si="89"/>
        <v>350</v>
      </c>
      <c r="AF650" s="639">
        <f t="shared" si="90"/>
        <v>350</v>
      </c>
      <c r="AG650" s="639">
        <f t="shared" si="91"/>
        <v>350</v>
      </c>
      <c r="AH650" s="627">
        <f t="shared" si="75"/>
        <v>1000</v>
      </c>
      <c r="AI650" s="627">
        <f t="shared" si="76"/>
        <v>1000</v>
      </c>
      <c r="AJ650" s="627">
        <f t="shared" si="77"/>
        <v>1000</v>
      </c>
      <c r="AK650" s="627">
        <f t="shared" si="78"/>
        <v>1000</v>
      </c>
      <c r="AL650" s="627">
        <f t="shared" si="79"/>
        <v>1</v>
      </c>
      <c r="AM650" s="627">
        <f t="shared" si="80"/>
        <v>1</v>
      </c>
      <c r="AN650" s="627">
        <f t="shared" si="81"/>
        <v>1</v>
      </c>
      <c r="AO650" s="627">
        <f t="shared" si="82"/>
        <v>1</v>
      </c>
      <c r="AP650" s="471"/>
      <c r="AQ650" s="452"/>
      <c r="AR650" s="440"/>
      <c r="AS650" s="440"/>
      <c r="AT650" s="440"/>
    </row>
    <row r="651" spans="1:46" outlineLevel="3" x14ac:dyDescent="0.25">
      <c r="A651" s="440"/>
      <c r="B651" s="449"/>
      <c r="C651" s="442">
        <f t="shared" si="83"/>
        <v>4</v>
      </c>
      <c r="D651" s="471"/>
      <c r="E651" s="529"/>
      <c r="F651" s="529"/>
      <c r="G651" s="471"/>
      <c r="H651" s="492">
        <v>5</v>
      </c>
      <c r="I651" s="498"/>
      <c r="J651" s="492" t="s">
        <v>768</v>
      </c>
      <c r="K651" s="632"/>
      <c r="L651" s="632"/>
      <c r="M651" s="632"/>
      <c r="N651" s="632"/>
      <c r="O651" s="619"/>
      <c r="P651" s="619"/>
      <c r="Q651" s="619"/>
      <c r="R651" s="619"/>
      <c r="S651" s="619">
        <v>1</v>
      </c>
      <c r="T651" s="619">
        <v>1</v>
      </c>
      <c r="U651" s="619">
        <v>1</v>
      </c>
      <c r="V651" s="619">
        <v>1</v>
      </c>
      <c r="W651" s="848"/>
      <c r="X651" s="849"/>
      <c r="Y651" s="849"/>
      <c r="Z651" s="849"/>
      <c r="AA651" s="850"/>
      <c r="AB651" s="745"/>
      <c r="AC651" s="745"/>
      <c r="AD651" s="639">
        <f t="shared" si="88"/>
        <v>350</v>
      </c>
      <c r="AE651" s="639">
        <f t="shared" si="89"/>
        <v>350</v>
      </c>
      <c r="AF651" s="639">
        <f t="shared" si="90"/>
        <v>350</v>
      </c>
      <c r="AG651" s="639">
        <f t="shared" si="91"/>
        <v>350</v>
      </c>
      <c r="AH651" s="627">
        <f t="shared" si="75"/>
        <v>1000</v>
      </c>
      <c r="AI651" s="627">
        <f t="shared" si="76"/>
        <v>1000</v>
      </c>
      <c r="AJ651" s="627">
        <f t="shared" si="77"/>
        <v>1000</v>
      </c>
      <c r="AK651" s="627">
        <f t="shared" si="78"/>
        <v>1000</v>
      </c>
      <c r="AL651" s="627">
        <f t="shared" si="79"/>
        <v>1</v>
      </c>
      <c r="AM651" s="627">
        <f t="shared" si="80"/>
        <v>1</v>
      </c>
      <c r="AN651" s="627">
        <f t="shared" si="81"/>
        <v>1</v>
      </c>
      <c r="AO651" s="627">
        <f t="shared" si="82"/>
        <v>1</v>
      </c>
      <c r="AP651" s="471"/>
      <c r="AQ651" s="452"/>
      <c r="AR651" s="440"/>
      <c r="AS651" s="440"/>
      <c r="AT651" s="440"/>
    </row>
    <row r="652" spans="1:46" outlineLevel="3" x14ac:dyDescent="0.25">
      <c r="A652" s="440"/>
      <c r="B652" s="449"/>
      <c r="C652" s="442">
        <f t="shared" si="83"/>
        <v>4</v>
      </c>
      <c r="D652" s="471"/>
      <c r="E652" s="529"/>
      <c r="F652" s="529"/>
      <c r="G652" s="471"/>
      <c r="H652" s="492">
        <v>6</v>
      </c>
      <c r="I652" s="498"/>
      <c r="J652" s="492" t="s">
        <v>768</v>
      </c>
      <c r="K652" s="632"/>
      <c r="L652" s="632"/>
      <c r="M652" s="632"/>
      <c r="N652" s="632"/>
      <c r="O652" s="619"/>
      <c r="P652" s="619"/>
      <c r="Q652" s="619"/>
      <c r="R652" s="619"/>
      <c r="S652" s="619">
        <v>1</v>
      </c>
      <c r="T652" s="619">
        <v>1</v>
      </c>
      <c r="U652" s="619">
        <v>1</v>
      </c>
      <c r="V652" s="619">
        <v>1</v>
      </c>
      <c r="W652" s="848"/>
      <c r="X652" s="849"/>
      <c r="Y652" s="849"/>
      <c r="Z652" s="849"/>
      <c r="AA652" s="850"/>
      <c r="AB652" s="746"/>
      <c r="AC652" s="746"/>
      <c r="AD652" s="639">
        <f t="shared" si="88"/>
        <v>350</v>
      </c>
      <c r="AE652" s="639">
        <f t="shared" si="89"/>
        <v>350</v>
      </c>
      <c r="AF652" s="639">
        <f t="shared" si="90"/>
        <v>350</v>
      </c>
      <c r="AG652" s="639">
        <f t="shared" si="91"/>
        <v>350</v>
      </c>
      <c r="AH652" s="627">
        <f t="shared" si="75"/>
        <v>1000</v>
      </c>
      <c r="AI652" s="627">
        <f t="shared" si="76"/>
        <v>1000</v>
      </c>
      <c r="AJ652" s="627">
        <f t="shared" si="77"/>
        <v>1000</v>
      </c>
      <c r="AK652" s="627">
        <f t="shared" si="78"/>
        <v>1000</v>
      </c>
      <c r="AL652" s="627">
        <f t="shared" si="79"/>
        <v>1</v>
      </c>
      <c r="AM652" s="627">
        <f t="shared" si="80"/>
        <v>1</v>
      </c>
      <c r="AN652" s="627">
        <f t="shared" si="81"/>
        <v>1</v>
      </c>
      <c r="AO652" s="627">
        <f t="shared" si="82"/>
        <v>1</v>
      </c>
      <c r="AP652" s="471"/>
      <c r="AQ652" s="452"/>
      <c r="AR652" s="440"/>
      <c r="AS652" s="440"/>
      <c r="AT652" s="440"/>
    </row>
    <row r="653" spans="1:46" outlineLevel="3" x14ac:dyDescent="0.25">
      <c r="A653" s="440"/>
      <c r="B653" s="449"/>
      <c r="C653" s="442">
        <f t="shared" si="83"/>
        <v>4</v>
      </c>
      <c r="D653" s="471"/>
      <c r="E653" s="529"/>
      <c r="F653" s="529"/>
      <c r="G653" s="471"/>
      <c r="H653" s="492">
        <v>7</v>
      </c>
      <c r="I653" s="498"/>
      <c r="J653" s="492" t="s">
        <v>768</v>
      </c>
      <c r="K653" s="632"/>
      <c r="L653" s="632"/>
      <c r="M653" s="632"/>
      <c r="N653" s="632"/>
      <c r="O653" s="619"/>
      <c r="P653" s="619"/>
      <c r="Q653" s="619"/>
      <c r="R653" s="619"/>
      <c r="S653" s="619">
        <v>1</v>
      </c>
      <c r="T653" s="619">
        <v>1</v>
      </c>
      <c r="U653" s="619">
        <v>1</v>
      </c>
      <c r="V653" s="619">
        <v>1</v>
      </c>
      <c r="W653" s="848"/>
      <c r="X653" s="849"/>
      <c r="Y653" s="849"/>
      <c r="Z653" s="849"/>
      <c r="AA653" s="850"/>
      <c r="AB653" s="476"/>
      <c r="AC653" s="476"/>
      <c r="AD653" s="639">
        <f t="shared" si="88"/>
        <v>350</v>
      </c>
      <c r="AE653" s="639">
        <f t="shared" si="89"/>
        <v>350</v>
      </c>
      <c r="AF653" s="639">
        <f t="shared" si="90"/>
        <v>350</v>
      </c>
      <c r="AG653" s="639">
        <f t="shared" si="91"/>
        <v>350</v>
      </c>
      <c r="AH653" s="627">
        <f t="shared" si="75"/>
        <v>1000</v>
      </c>
      <c r="AI653" s="627">
        <f t="shared" si="76"/>
        <v>1000</v>
      </c>
      <c r="AJ653" s="627">
        <f t="shared" si="77"/>
        <v>1000</v>
      </c>
      <c r="AK653" s="627">
        <f t="shared" si="78"/>
        <v>1000</v>
      </c>
      <c r="AL653" s="627">
        <f t="shared" si="79"/>
        <v>1</v>
      </c>
      <c r="AM653" s="627">
        <f t="shared" si="80"/>
        <v>1</v>
      </c>
      <c r="AN653" s="627">
        <f t="shared" si="81"/>
        <v>1</v>
      </c>
      <c r="AO653" s="627">
        <f t="shared" si="82"/>
        <v>1</v>
      </c>
      <c r="AP653" s="471"/>
      <c r="AQ653" s="452"/>
      <c r="AR653" s="440"/>
      <c r="AS653" s="440"/>
      <c r="AT653" s="440"/>
    </row>
    <row r="654" spans="1:46" outlineLevel="3" x14ac:dyDescent="0.25">
      <c r="A654" s="440"/>
      <c r="B654" s="449"/>
      <c r="C654" s="442">
        <f t="shared" si="83"/>
        <v>4</v>
      </c>
      <c r="D654" s="471"/>
      <c r="E654" s="529"/>
      <c r="F654" s="529"/>
      <c r="G654" s="471"/>
      <c r="H654" s="633">
        <v>8</v>
      </c>
      <c r="I654" s="634"/>
      <c r="J654" s="633" t="s">
        <v>768</v>
      </c>
      <c r="K654" s="635"/>
      <c r="L654" s="635"/>
      <c r="M654" s="635"/>
      <c r="N654" s="635"/>
      <c r="O654" s="636"/>
      <c r="P654" s="636"/>
      <c r="Q654" s="636"/>
      <c r="R654" s="636"/>
      <c r="S654" s="636">
        <v>1</v>
      </c>
      <c r="T654" s="636">
        <v>1</v>
      </c>
      <c r="U654" s="636">
        <v>1</v>
      </c>
      <c r="V654" s="636">
        <v>1</v>
      </c>
      <c r="W654" s="851"/>
      <c r="X654" s="852"/>
      <c r="Y654" s="852"/>
      <c r="Z654" s="852"/>
      <c r="AA654" s="853"/>
      <c r="AB654" s="476"/>
      <c r="AC654" s="476"/>
      <c r="AD654" s="639">
        <f t="shared" si="88"/>
        <v>350</v>
      </c>
      <c r="AE654" s="639">
        <f t="shared" si="89"/>
        <v>350</v>
      </c>
      <c r="AF654" s="639">
        <f t="shared" si="90"/>
        <v>350</v>
      </c>
      <c r="AG654" s="639">
        <f t="shared" si="91"/>
        <v>350</v>
      </c>
      <c r="AH654" s="637">
        <f t="shared" si="75"/>
        <v>1000</v>
      </c>
      <c r="AI654" s="637">
        <f t="shared" si="76"/>
        <v>1000</v>
      </c>
      <c r="AJ654" s="637">
        <f t="shared" si="77"/>
        <v>1000</v>
      </c>
      <c r="AK654" s="637">
        <f t="shared" si="78"/>
        <v>1000</v>
      </c>
      <c r="AL654" s="637">
        <f t="shared" si="79"/>
        <v>1</v>
      </c>
      <c r="AM654" s="637">
        <f t="shared" si="80"/>
        <v>1</v>
      </c>
      <c r="AN654" s="637">
        <f t="shared" si="81"/>
        <v>1</v>
      </c>
      <c r="AO654" s="637">
        <f t="shared" si="82"/>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499</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486</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488</v>
      </c>
      <c r="F665" s="526">
        <v>1</v>
      </c>
      <c r="G665" s="462"/>
      <c r="H665" s="463" t="s">
        <v>776</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777</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778</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779</v>
      </c>
      <c r="I670" s="469"/>
      <c r="J670" s="469" t="s">
        <v>780</v>
      </c>
      <c r="K670" s="469" t="s">
        <v>183</v>
      </c>
      <c r="L670" s="469" t="s">
        <v>781</v>
      </c>
      <c r="M670" s="469" t="s">
        <v>782</v>
      </c>
      <c r="N670" s="469" t="s">
        <v>783</v>
      </c>
      <c r="O670" s="469" t="s">
        <v>784</v>
      </c>
      <c r="P670" s="469" t="s">
        <v>785</v>
      </c>
      <c r="Q670" s="640" t="s">
        <v>786</v>
      </c>
      <c r="R670" s="469" t="s">
        <v>787</v>
      </c>
      <c r="S670" s="469" t="s">
        <v>788</v>
      </c>
      <c r="T670" s="469" t="s">
        <v>727</v>
      </c>
      <c r="U670" s="469" t="s">
        <v>789</v>
      </c>
      <c r="V670" s="469" t="s">
        <v>790</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492</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493</v>
      </c>
      <c r="C673" s="442">
        <f>INT(MAX($C$674:$C$784))+1</f>
        <v>5</v>
      </c>
      <c r="D673" s="471" t="s">
        <v>494</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495</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791</v>
      </c>
      <c r="F675" s="523" t="s">
        <v>792</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 t="shared" ref="F676:F707" si="92">COUNTIFS($L676:$V676,"-")&lt;&gt;COUNTA($L676:$V676)</f>
        <v>1</v>
      </c>
      <c r="G676" s="471"/>
      <c r="H676" s="644" t="s">
        <v>793</v>
      </c>
      <c r="I676" s="644"/>
      <c r="J676" s="625" t="s">
        <v>794</v>
      </c>
      <c r="K676" s="645" t="str">
        <f t="shared" ref="K676:K707" si="93">IFERROR(DATE(2019,1,($L676-1)*7+1),"-")</f>
        <v>-</v>
      </c>
      <c r="L676" s="646" t="s">
        <v>795</v>
      </c>
      <c r="M676" s="646" t="s">
        <v>795</v>
      </c>
      <c r="N676" s="646" t="s">
        <v>795</v>
      </c>
      <c r="O676" s="646" t="s">
        <v>795</v>
      </c>
      <c r="P676" s="646" t="s">
        <v>795</v>
      </c>
      <c r="Q676" s="646" t="s">
        <v>795</v>
      </c>
      <c r="R676" s="646" t="s">
        <v>795</v>
      </c>
      <c r="S676" s="646" t="s">
        <v>795</v>
      </c>
      <c r="T676" s="646" t="s">
        <v>795</v>
      </c>
      <c r="U676" s="646" t="s">
        <v>795</v>
      </c>
      <c r="V676" s="646" t="s">
        <v>795</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si="92"/>
        <v>1</v>
      </c>
      <c r="G677" s="471"/>
      <c r="H677" s="811" t="s">
        <v>796</v>
      </c>
      <c r="I677" s="812"/>
      <c r="J677" s="648" t="s">
        <v>797</v>
      </c>
      <c r="K677" s="649">
        <f t="shared" si="93"/>
        <v>43795</v>
      </c>
      <c r="L677" s="519">
        <v>48</v>
      </c>
      <c r="M677" s="650" t="s">
        <v>795</v>
      </c>
      <c r="N677" s="650" t="s">
        <v>795</v>
      </c>
      <c r="O677" s="650" t="s">
        <v>795</v>
      </c>
      <c r="P677" s="650" t="s">
        <v>795</v>
      </c>
      <c r="Q677" s="650" t="s">
        <v>795</v>
      </c>
      <c r="R677" s="650" t="s">
        <v>795</v>
      </c>
      <c r="S677" s="650" t="s">
        <v>795</v>
      </c>
      <c r="T677" s="650" t="s">
        <v>795</v>
      </c>
      <c r="U677" s="650" t="s">
        <v>795</v>
      </c>
      <c r="V677" s="650" t="s">
        <v>795</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92"/>
        <v>1</v>
      </c>
      <c r="G678" s="471"/>
      <c r="H678" s="813"/>
      <c r="I678" s="814"/>
      <c r="J678" s="648" t="s">
        <v>798</v>
      </c>
      <c r="K678" s="649" t="str">
        <f t="shared" si="93"/>
        <v>-</v>
      </c>
      <c r="L678" s="650" t="s">
        <v>799</v>
      </c>
      <c r="M678" s="519">
        <v>26</v>
      </c>
      <c r="N678" s="650" t="s">
        <v>799</v>
      </c>
      <c r="O678" s="650" t="s">
        <v>799</v>
      </c>
      <c r="P678" s="650" t="s">
        <v>799</v>
      </c>
      <c r="Q678" s="650" t="s">
        <v>799</v>
      </c>
      <c r="R678" s="650" t="s">
        <v>799</v>
      </c>
      <c r="S678" s="650" t="s">
        <v>799</v>
      </c>
      <c r="T678" s="650" t="s">
        <v>799</v>
      </c>
      <c r="U678" s="650" t="s">
        <v>799</v>
      </c>
      <c r="V678" s="650" t="s">
        <v>799</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92"/>
        <v>1</v>
      </c>
      <c r="G679" s="471"/>
      <c r="H679" s="815"/>
      <c r="I679" s="816"/>
      <c r="J679" s="633" t="s">
        <v>800</v>
      </c>
      <c r="K679" s="651" t="str">
        <f t="shared" si="93"/>
        <v>-</v>
      </c>
      <c r="L679" s="648" t="s">
        <v>795</v>
      </c>
      <c r="M679" s="648" t="s">
        <v>795</v>
      </c>
      <c r="N679" s="648" t="s">
        <v>795</v>
      </c>
      <c r="O679" s="648" t="s">
        <v>795</v>
      </c>
      <c r="P679" s="648" t="s">
        <v>795</v>
      </c>
      <c r="Q679" s="648" t="s">
        <v>795</v>
      </c>
      <c r="R679" s="648" t="s">
        <v>795</v>
      </c>
      <c r="S679" s="648" t="s">
        <v>795</v>
      </c>
      <c r="T679" s="648" t="s">
        <v>795</v>
      </c>
      <c r="U679" s="652" t="s">
        <v>795</v>
      </c>
      <c r="V679" s="652" t="s">
        <v>795</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 t="shared" ref="C680:C711" si="94">INT($C$664)+3</f>
        <v>4</v>
      </c>
      <c r="D680" s="471"/>
      <c r="E680" s="529">
        <v>1</v>
      </c>
      <c r="F680" s="523" t="b">
        <f t="shared" si="92"/>
        <v>1</v>
      </c>
      <c r="G680" s="471"/>
      <c r="H680" s="644" t="s">
        <v>801</v>
      </c>
      <c r="I680" s="644"/>
      <c r="J680" s="625" t="s">
        <v>794</v>
      </c>
      <c r="K680" s="645" t="str">
        <f t="shared" si="93"/>
        <v>-</v>
      </c>
      <c r="L680" s="646" t="s">
        <v>795</v>
      </c>
      <c r="M680" s="646" t="s">
        <v>795</v>
      </c>
      <c r="N680" s="646" t="s">
        <v>795</v>
      </c>
      <c r="O680" s="646" t="s">
        <v>795</v>
      </c>
      <c r="P680" s="646" t="s">
        <v>795</v>
      </c>
      <c r="Q680" s="646" t="s">
        <v>795</v>
      </c>
      <c r="R680" s="646" t="s">
        <v>795</v>
      </c>
      <c r="S680" s="646" t="s">
        <v>795</v>
      </c>
      <c r="T680" s="646" t="s">
        <v>795</v>
      </c>
      <c r="U680" s="646" t="s">
        <v>795</v>
      </c>
      <c r="V680" s="646" t="s">
        <v>795</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 t="shared" si="94"/>
        <v>4</v>
      </c>
      <c r="D681" s="471"/>
      <c r="E681" s="647">
        <f>E680</f>
        <v>1</v>
      </c>
      <c r="F681" s="523" t="b">
        <f t="shared" si="92"/>
        <v>1</v>
      </c>
      <c r="G681" s="471"/>
      <c r="H681" s="811" t="s">
        <v>802</v>
      </c>
      <c r="I681" s="812"/>
      <c r="J681" s="648" t="s">
        <v>797</v>
      </c>
      <c r="K681" s="649">
        <f t="shared" si="93"/>
        <v>43529</v>
      </c>
      <c r="L681" s="519">
        <v>10</v>
      </c>
      <c r="M681" s="650" t="s">
        <v>795</v>
      </c>
      <c r="N681" s="650" t="s">
        <v>795</v>
      </c>
      <c r="O681" s="650" t="s">
        <v>795</v>
      </c>
      <c r="P681" s="650" t="s">
        <v>795</v>
      </c>
      <c r="Q681" s="650" t="s">
        <v>795</v>
      </c>
      <c r="R681" s="650" t="s">
        <v>795</v>
      </c>
      <c r="S681" s="519" t="b">
        <v>1</v>
      </c>
      <c r="T681" s="650" t="s">
        <v>795</v>
      </c>
      <c r="U681" s="650" t="s">
        <v>795</v>
      </c>
      <c r="V681" s="650" t="s">
        <v>795</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 t="shared" si="94"/>
        <v>4</v>
      </c>
      <c r="D682" s="471"/>
      <c r="E682" s="647">
        <f>E681</f>
        <v>1</v>
      </c>
      <c r="F682" s="523" t="b">
        <f t="shared" si="92"/>
        <v>1</v>
      </c>
      <c r="G682" s="471"/>
      <c r="H682" s="813"/>
      <c r="I682" s="814"/>
      <c r="J682" s="648" t="s">
        <v>798</v>
      </c>
      <c r="K682" s="649" t="str">
        <f t="shared" si="93"/>
        <v>-</v>
      </c>
      <c r="L682" s="650" t="s">
        <v>799</v>
      </c>
      <c r="M682" s="650" t="s">
        <v>799</v>
      </c>
      <c r="N682" s="650" t="s">
        <v>799</v>
      </c>
      <c r="O682" s="650" t="s">
        <v>799</v>
      </c>
      <c r="P682" s="650" t="s">
        <v>799</v>
      </c>
      <c r="Q682" s="650" t="s">
        <v>799</v>
      </c>
      <c r="R682" s="650" t="s">
        <v>799</v>
      </c>
      <c r="S682" s="650" t="s">
        <v>799</v>
      </c>
      <c r="T682" s="650" t="s">
        <v>799</v>
      </c>
      <c r="U682" s="650" t="s">
        <v>799</v>
      </c>
      <c r="V682" s="650" t="s">
        <v>799</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 t="shared" si="94"/>
        <v>4</v>
      </c>
      <c r="D683" s="471"/>
      <c r="E683" s="647">
        <f>E682</f>
        <v>1</v>
      </c>
      <c r="F683" s="523" t="b">
        <f t="shared" si="92"/>
        <v>1</v>
      </c>
      <c r="G683" s="471"/>
      <c r="H683" s="815"/>
      <c r="I683" s="816"/>
      <c r="J683" s="633" t="s">
        <v>800</v>
      </c>
      <c r="K683" s="651" t="str">
        <f t="shared" si="93"/>
        <v>-</v>
      </c>
      <c r="L683" s="648" t="s">
        <v>795</v>
      </c>
      <c r="M683" s="648" t="s">
        <v>795</v>
      </c>
      <c r="N683" s="648" t="s">
        <v>795</v>
      </c>
      <c r="O683" s="648" t="s">
        <v>795</v>
      </c>
      <c r="P683" s="648" t="s">
        <v>795</v>
      </c>
      <c r="Q683" s="648" t="s">
        <v>795</v>
      </c>
      <c r="R683" s="648" t="s">
        <v>795</v>
      </c>
      <c r="S683" s="648" t="s">
        <v>795</v>
      </c>
      <c r="T683" s="648" t="s">
        <v>795</v>
      </c>
      <c r="U683" s="652" t="s">
        <v>795</v>
      </c>
      <c r="V683" s="652" t="s">
        <v>795</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 t="shared" si="94"/>
        <v>4</v>
      </c>
      <c r="D684" s="471"/>
      <c r="E684" s="529">
        <v>2</v>
      </c>
      <c r="F684" s="523" t="b">
        <f t="shared" si="92"/>
        <v>1</v>
      </c>
      <c r="G684" s="471"/>
      <c r="H684" s="644" t="s">
        <v>803</v>
      </c>
      <c r="I684" s="644"/>
      <c r="J684" s="625" t="s">
        <v>794</v>
      </c>
      <c r="K684" s="645" t="str">
        <f t="shared" si="93"/>
        <v>-</v>
      </c>
      <c r="L684" s="646" t="s">
        <v>795</v>
      </c>
      <c r="M684" s="653">
        <v>42</v>
      </c>
      <c r="N684" s="646" t="s">
        <v>795</v>
      </c>
      <c r="O684" s="646" t="s">
        <v>795</v>
      </c>
      <c r="P684" s="646" t="s">
        <v>795</v>
      </c>
      <c r="Q684" s="646" t="s">
        <v>795</v>
      </c>
      <c r="R684" s="646" t="s">
        <v>795</v>
      </c>
      <c r="S684" s="646" t="s">
        <v>795</v>
      </c>
      <c r="T684" s="646" t="s">
        <v>795</v>
      </c>
      <c r="U684" s="646" t="s">
        <v>795</v>
      </c>
      <c r="V684" s="646" t="s">
        <v>795</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si="94"/>
        <v>4</v>
      </c>
      <c r="D685" s="471"/>
      <c r="E685" s="647">
        <f>E684</f>
        <v>2</v>
      </c>
      <c r="F685" s="523" t="b">
        <f t="shared" si="92"/>
        <v>1</v>
      </c>
      <c r="G685" s="471"/>
      <c r="H685" s="811" t="s">
        <v>804</v>
      </c>
      <c r="I685" s="812"/>
      <c r="J685" s="648" t="s">
        <v>797</v>
      </c>
      <c r="K685" s="649">
        <f t="shared" si="93"/>
        <v>43529</v>
      </c>
      <c r="L685" s="519">
        <v>10</v>
      </c>
      <c r="M685" s="650" t="s">
        <v>795</v>
      </c>
      <c r="N685" s="650" t="s">
        <v>795</v>
      </c>
      <c r="O685" s="650" t="s">
        <v>795</v>
      </c>
      <c r="P685" s="650" t="s">
        <v>795</v>
      </c>
      <c r="Q685" s="650" t="s">
        <v>795</v>
      </c>
      <c r="R685" s="650" t="s">
        <v>795</v>
      </c>
      <c r="S685" s="650" t="s">
        <v>795</v>
      </c>
      <c r="T685" s="650" t="s">
        <v>795</v>
      </c>
      <c r="U685" s="650" t="s">
        <v>795</v>
      </c>
      <c r="V685" s="650" t="s">
        <v>795</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94"/>
        <v>4</v>
      </c>
      <c r="D686" s="471"/>
      <c r="E686" s="647">
        <f>E685</f>
        <v>2</v>
      </c>
      <c r="F686" s="523" t="b">
        <f t="shared" si="92"/>
        <v>1</v>
      </c>
      <c r="G686" s="471"/>
      <c r="H686" s="813"/>
      <c r="I686" s="814"/>
      <c r="J686" s="648" t="s">
        <v>798</v>
      </c>
      <c r="K686" s="649" t="str">
        <f t="shared" si="93"/>
        <v>-</v>
      </c>
      <c r="L686" s="650" t="s">
        <v>799</v>
      </c>
      <c r="M686" s="650" t="s">
        <v>799</v>
      </c>
      <c r="N686" s="650" t="s">
        <v>799</v>
      </c>
      <c r="O686" s="650" t="s">
        <v>799</v>
      </c>
      <c r="P686" s="650" t="s">
        <v>799</v>
      </c>
      <c r="Q686" s="650" t="s">
        <v>799</v>
      </c>
      <c r="R686" s="650" t="s">
        <v>799</v>
      </c>
      <c r="S686" s="650" t="s">
        <v>799</v>
      </c>
      <c r="T686" s="650" t="s">
        <v>799</v>
      </c>
      <c r="U686" s="650" t="s">
        <v>799</v>
      </c>
      <c r="V686" s="650" t="s">
        <v>799</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94"/>
        <v>4</v>
      </c>
      <c r="D687" s="471"/>
      <c r="E687" s="647">
        <f>E686</f>
        <v>2</v>
      </c>
      <c r="F687" s="523" t="b">
        <f t="shared" si="92"/>
        <v>1</v>
      </c>
      <c r="G687" s="471"/>
      <c r="H687" s="815"/>
      <c r="I687" s="816"/>
      <c r="J687" s="633" t="s">
        <v>800</v>
      </c>
      <c r="K687" s="651" t="str">
        <f t="shared" si="93"/>
        <v>-</v>
      </c>
      <c r="L687" s="648" t="s">
        <v>795</v>
      </c>
      <c r="M687" s="648" t="s">
        <v>795</v>
      </c>
      <c r="N687" s="648" t="s">
        <v>795</v>
      </c>
      <c r="O687" s="648" t="s">
        <v>795</v>
      </c>
      <c r="P687" s="648" t="s">
        <v>795</v>
      </c>
      <c r="Q687" s="648" t="s">
        <v>795</v>
      </c>
      <c r="R687" s="648" t="s">
        <v>795</v>
      </c>
      <c r="S687" s="648" t="s">
        <v>795</v>
      </c>
      <c r="T687" s="648" t="s">
        <v>795</v>
      </c>
      <c r="U687" s="652" t="s">
        <v>795</v>
      </c>
      <c r="V687" s="652" t="s">
        <v>795</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94"/>
        <v>4</v>
      </c>
      <c r="D688" s="471"/>
      <c r="E688" s="529">
        <v>3</v>
      </c>
      <c r="F688" s="523" t="b">
        <f t="shared" si="92"/>
        <v>1</v>
      </c>
      <c r="G688" s="471"/>
      <c r="H688" s="644" t="s">
        <v>805</v>
      </c>
      <c r="I688" s="644"/>
      <c r="J688" s="625" t="s">
        <v>794</v>
      </c>
      <c r="K688" s="645" t="str">
        <f t="shared" si="93"/>
        <v>-</v>
      </c>
      <c r="L688" s="646" t="s">
        <v>795</v>
      </c>
      <c r="M688" s="646" t="s">
        <v>795</v>
      </c>
      <c r="N688" s="646" t="s">
        <v>795</v>
      </c>
      <c r="O688" s="646" t="s">
        <v>795</v>
      </c>
      <c r="P688" s="646" t="s">
        <v>795</v>
      </c>
      <c r="Q688" s="646" t="s">
        <v>795</v>
      </c>
      <c r="R688" s="646" t="s">
        <v>795</v>
      </c>
      <c r="S688" s="646" t="s">
        <v>795</v>
      </c>
      <c r="T688" s="646" t="s">
        <v>795</v>
      </c>
      <c r="U688" s="646" t="s">
        <v>795</v>
      </c>
      <c r="V688" s="646" t="s">
        <v>795</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94"/>
        <v>4</v>
      </c>
      <c r="D689" s="471"/>
      <c r="E689" s="647">
        <f>E688</f>
        <v>3</v>
      </c>
      <c r="F689" s="523" t="b">
        <f t="shared" si="92"/>
        <v>1</v>
      </c>
      <c r="G689" s="471"/>
      <c r="H689" s="811" t="s">
        <v>806</v>
      </c>
      <c r="I689" s="812"/>
      <c r="J689" s="648" t="s">
        <v>797</v>
      </c>
      <c r="K689" s="649">
        <f t="shared" si="93"/>
        <v>43795</v>
      </c>
      <c r="L689" s="519">
        <v>48</v>
      </c>
      <c r="M689" s="650" t="s">
        <v>795</v>
      </c>
      <c r="N689" s="650" t="s">
        <v>795</v>
      </c>
      <c r="O689" s="650" t="s">
        <v>795</v>
      </c>
      <c r="P689" s="650" t="s">
        <v>795</v>
      </c>
      <c r="Q689" s="650" t="s">
        <v>795</v>
      </c>
      <c r="R689" s="650" t="s">
        <v>795</v>
      </c>
      <c r="S689" s="650" t="s">
        <v>795</v>
      </c>
      <c r="T689" s="650" t="s">
        <v>795</v>
      </c>
      <c r="U689" s="650" t="s">
        <v>795</v>
      </c>
      <c r="V689" s="650" t="s">
        <v>795</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94"/>
        <v>4</v>
      </c>
      <c r="D690" s="471"/>
      <c r="E690" s="647">
        <f>E689</f>
        <v>3</v>
      </c>
      <c r="F690" s="523" t="b">
        <f t="shared" si="92"/>
        <v>1</v>
      </c>
      <c r="G690" s="471"/>
      <c r="H690" s="813"/>
      <c r="I690" s="814"/>
      <c r="J690" s="648" t="s">
        <v>798</v>
      </c>
      <c r="K690" s="649" t="str">
        <f t="shared" si="93"/>
        <v>-</v>
      </c>
      <c r="L690" s="650" t="s">
        <v>799</v>
      </c>
      <c r="M690" s="519">
        <v>26</v>
      </c>
      <c r="N690" s="650" t="s">
        <v>799</v>
      </c>
      <c r="O690" s="650" t="s">
        <v>799</v>
      </c>
      <c r="P690" s="650" t="s">
        <v>799</v>
      </c>
      <c r="Q690" s="650" t="s">
        <v>799</v>
      </c>
      <c r="R690" s="650" t="s">
        <v>799</v>
      </c>
      <c r="S690" s="650" t="s">
        <v>799</v>
      </c>
      <c r="T690" s="650" t="s">
        <v>799</v>
      </c>
      <c r="U690" s="650" t="s">
        <v>799</v>
      </c>
      <c r="V690" s="650" t="s">
        <v>799</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94"/>
        <v>4</v>
      </c>
      <c r="D691" s="471"/>
      <c r="E691" s="647">
        <f>E690</f>
        <v>3</v>
      </c>
      <c r="F691" s="523" t="b">
        <f t="shared" si="92"/>
        <v>1</v>
      </c>
      <c r="G691" s="471"/>
      <c r="H691" s="815"/>
      <c r="I691" s="816"/>
      <c r="J691" s="633" t="s">
        <v>800</v>
      </c>
      <c r="K691" s="651" t="str">
        <f t="shared" si="93"/>
        <v>-</v>
      </c>
      <c r="L691" s="648" t="s">
        <v>795</v>
      </c>
      <c r="M691" s="648" t="s">
        <v>795</v>
      </c>
      <c r="N691" s="648" t="s">
        <v>795</v>
      </c>
      <c r="O691" s="648" t="s">
        <v>795</v>
      </c>
      <c r="P691" s="648" t="s">
        <v>795</v>
      </c>
      <c r="Q691" s="648" t="s">
        <v>795</v>
      </c>
      <c r="R691" s="648" t="s">
        <v>795</v>
      </c>
      <c r="S691" s="648" t="s">
        <v>795</v>
      </c>
      <c r="T691" s="648" t="s">
        <v>795</v>
      </c>
      <c r="U691" s="652" t="s">
        <v>795</v>
      </c>
      <c r="V691" s="652" t="s">
        <v>795</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94"/>
        <v>4</v>
      </c>
      <c r="D692" s="471"/>
      <c r="E692" s="529">
        <v>4</v>
      </c>
      <c r="F692" s="523" t="b">
        <f t="shared" si="92"/>
        <v>1</v>
      </c>
      <c r="G692" s="471"/>
      <c r="H692" s="644" t="s">
        <v>807</v>
      </c>
      <c r="I692" s="644"/>
      <c r="J692" s="625" t="s">
        <v>794</v>
      </c>
      <c r="K692" s="645" t="str">
        <f t="shared" si="93"/>
        <v>-</v>
      </c>
      <c r="L692" s="646" t="s">
        <v>795</v>
      </c>
      <c r="M692" s="646" t="s">
        <v>795</v>
      </c>
      <c r="N692" s="646" t="s">
        <v>795</v>
      </c>
      <c r="O692" s="646" t="s">
        <v>795</v>
      </c>
      <c r="P692" s="646" t="s">
        <v>795</v>
      </c>
      <c r="Q692" s="646" t="s">
        <v>795</v>
      </c>
      <c r="R692" s="646" t="s">
        <v>795</v>
      </c>
      <c r="S692" s="646" t="s">
        <v>795</v>
      </c>
      <c r="T692" s="646" t="s">
        <v>795</v>
      </c>
      <c r="U692" s="646" t="s">
        <v>795</v>
      </c>
      <c r="V692" s="646" t="s">
        <v>795</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94"/>
        <v>4</v>
      </c>
      <c r="D693" s="471"/>
      <c r="E693" s="647">
        <f>E692</f>
        <v>4</v>
      </c>
      <c r="F693" s="523" t="b">
        <f t="shared" si="92"/>
        <v>1</v>
      </c>
      <c r="G693" s="471"/>
      <c r="H693" s="811" t="s">
        <v>808</v>
      </c>
      <c r="I693" s="812"/>
      <c r="J693" s="648" t="s">
        <v>797</v>
      </c>
      <c r="K693" s="649">
        <f t="shared" si="93"/>
        <v>43795</v>
      </c>
      <c r="L693" s="519">
        <v>48</v>
      </c>
      <c r="M693" s="650" t="s">
        <v>795</v>
      </c>
      <c r="N693" s="650" t="s">
        <v>795</v>
      </c>
      <c r="O693" s="650" t="s">
        <v>795</v>
      </c>
      <c r="P693" s="650" t="s">
        <v>795</v>
      </c>
      <c r="Q693" s="650" t="s">
        <v>795</v>
      </c>
      <c r="R693" s="650" t="s">
        <v>795</v>
      </c>
      <c r="S693" s="650" t="s">
        <v>795</v>
      </c>
      <c r="T693" s="650" t="s">
        <v>795</v>
      </c>
      <c r="U693" s="650" t="s">
        <v>795</v>
      </c>
      <c r="V693" s="650" t="s">
        <v>795</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94"/>
        <v>4</v>
      </c>
      <c r="D694" s="471"/>
      <c r="E694" s="647">
        <f>E693</f>
        <v>4</v>
      </c>
      <c r="F694" s="523" t="b">
        <f t="shared" si="92"/>
        <v>1</v>
      </c>
      <c r="G694" s="471"/>
      <c r="H694" s="813"/>
      <c r="I694" s="814"/>
      <c r="J694" s="648" t="s">
        <v>798</v>
      </c>
      <c r="K694" s="649" t="str">
        <f t="shared" si="93"/>
        <v>-</v>
      </c>
      <c r="L694" s="650" t="s">
        <v>799</v>
      </c>
      <c r="M694" s="519">
        <v>34</v>
      </c>
      <c r="N694" s="650" t="s">
        <v>799</v>
      </c>
      <c r="O694" s="650" t="s">
        <v>799</v>
      </c>
      <c r="P694" s="650" t="s">
        <v>799</v>
      </c>
      <c r="Q694" s="650" t="s">
        <v>799</v>
      </c>
      <c r="R694" s="650" t="s">
        <v>799</v>
      </c>
      <c r="S694" s="650" t="s">
        <v>799</v>
      </c>
      <c r="T694" s="650" t="s">
        <v>799</v>
      </c>
      <c r="U694" s="650" t="s">
        <v>799</v>
      </c>
      <c r="V694" s="650" t="s">
        <v>799</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94"/>
        <v>4</v>
      </c>
      <c r="D695" s="471"/>
      <c r="E695" s="647">
        <f>E694</f>
        <v>4</v>
      </c>
      <c r="F695" s="523" t="b">
        <f t="shared" si="92"/>
        <v>1</v>
      </c>
      <c r="G695" s="471"/>
      <c r="H695" s="815"/>
      <c r="I695" s="816"/>
      <c r="J695" s="633" t="s">
        <v>800</v>
      </c>
      <c r="K695" s="651" t="str">
        <f t="shared" si="93"/>
        <v>-</v>
      </c>
      <c r="L695" s="648" t="s">
        <v>795</v>
      </c>
      <c r="M695" s="648" t="s">
        <v>795</v>
      </c>
      <c r="N695" s="648" t="s">
        <v>795</v>
      </c>
      <c r="O695" s="648" t="s">
        <v>795</v>
      </c>
      <c r="P695" s="648" t="s">
        <v>795</v>
      </c>
      <c r="Q695" s="648" t="s">
        <v>795</v>
      </c>
      <c r="R695" s="648" t="s">
        <v>795</v>
      </c>
      <c r="S695" s="648" t="s">
        <v>795</v>
      </c>
      <c r="T695" s="648" t="s">
        <v>795</v>
      </c>
      <c r="U695" s="652" t="s">
        <v>795</v>
      </c>
      <c r="V695" s="652" t="s">
        <v>795</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94"/>
        <v>4</v>
      </c>
      <c r="D696" s="471"/>
      <c r="E696" s="529">
        <v>5</v>
      </c>
      <c r="F696" s="523" t="b">
        <f t="shared" si="92"/>
        <v>1</v>
      </c>
      <c r="G696" s="471"/>
      <c r="H696" s="644" t="s">
        <v>809</v>
      </c>
      <c r="I696" s="644"/>
      <c r="J696" s="625" t="s">
        <v>794</v>
      </c>
      <c r="K696" s="645">
        <f t="shared" si="93"/>
        <v>43452</v>
      </c>
      <c r="L696" s="654">
        <v>-1</v>
      </c>
      <c r="M696" s="646" t="s">
        <v>795</v>
      </c>
      <c r="N696" s="646" t="s">
        <v>795</v>
      </c>
      <c r="O696" s="646" t="s">
        <v>795</v>
      </c>
      <c r="P696" s="646" t="s">
        <v>795</v>
      </c>
      <c r="Q696" s="646" t="s">
        <v>795</v>
      </c>
      <c r="R696" s="646" t="s">
        <v>795</v>
      </c>
      <c r="S696" s="646" t="s">
        <v>795</v>
      </c>
      <c r="T696" s="646" t="s">
        <v>795</v>
      </c>
      <c r="U696" s="646" t="s">
        <v>795</v>
      </c>
      <c r="V696" s="646" t="s">
        <v>795</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94"/>
        <v>4</v>
      </c>
      <c r="D697" s="471"/>
      <c r="E697" s="647">
        <f>E696</f>
        <v>5</v>
      </c>
      <c r="F697" s="523" t="b">
        <f t="shared" si="92"/>
        <v>1</v>
      </c>
      <c r="G697" s="471"/>
      <c r="H697" s="811"/>
      <c r="I697" s="812"/>
      <c r="J697" s="648" t="s">
        <v>797</v>
      </c>
      <c r="K697" s="649" t="str">
        <f t="shared" si="93"/>
        <v>-</v>
      </c>
      <c r="L697" s="650" t="s">
        <v>795</v>
      </c>
      <c r="M697" s="650" t="s">
        <v>795</v>
      </c>
      <c r="N697" s="650" t="s">
        <v>795</v>
      </c>
      <c r="O697" s="650" t="s">
        <v>795</v>
      </c>
      <c r="P697" s="650" t="s">
        <v>795</v>
      </c>
      <c r="Q697" s="650" t="s">
        <v>795</v>
      </c>
      <c r="R697" s="650" t="s">
        <v>795</v>
      </c>
      <c r="S697" s="650" t="s">
        <v>795</v>
      </c>
      <c r="T697" s="650" t="s">
        <v>795</v>
      </c>
      <c r="U697" s="650" t="s">
        <v>795</v>
      </c>
      <c r="V697" s="650" t="s">
        <v>795</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94"/>
        <v>4</v>
      </c>
      <c r="D698" s="471"/>
      <c r="E698" s="647">
        <f>E697</f>
        <v>5</v>
      </c>
      <c r="F698" s="523" t="b">
        <f t="shared" si="92"/>
        <v>1</v>
      </c>
      <c r="G698" s="471"/>
      <c r="H698" s="813"/>
      <c r="I698" s="814"/>
      <c r="J698" s="648" t="s">
        <v>798</v>
      </c>
      <c r="K698" s="649" t="str">
        <f t="shared" si="93"/>
        <v>-</v>
      </c>
      <c r="L698" s="650" t="s">
        <v>799</v>
      </c>
      <c r="M698" s="650" t="s">
        <v>799</v>
      </c>
      <c r="N698" s="650" t="s">
        <v>799</v>
      </c>
      <c r="O698" s="650" t="s">
        <v>799</v>
      </c>
      <c r="P698" s="650" t="s">
        <v>799</v>
      </c>
      <c r="Q698" s="650" t="s">
        <v>799</v>
      </c>
      <c r="R698" s="650" t="s">
        <v>799</v>
      </c>
      <c r="S698" s="650" t="s">
        <v>799</v>
      </c>
      <c r="T698" s="650" t="s">
        <v>799</v>
      </c>
      <c r="U698" s="650" t="s">
        <v>799</v>
      </c>
      <c r="V698" s="650" t="s">
        <v>799</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94"/>
        <v>4</v>
      </c>
      <c r="D699" s="471"/>
      <c r="E699" s="647">
        <f>E698</f>
        <v>5</v>
      </c>
      <c r="F699" s="523" t="b">
        <f t="shared" si="92"/>
        <v>1</v>
      </c>
      <c r="G699" s="471"/>
      <c r="H699" s="815"/>
      <c r="I699" s="816"/>
      <c r="J699" s="633" t="s">
        <v>800</v>
      </c>
      <c r="K699" s="651" t="str">
        <f t="shared" si="93"/>
        <v>-</v>
      </c>
      <c r="L699" s="648" t="s">
        <v>795</v>
      </c>
      <c r="M699" s="648" t="s">
        <v>795</v>
      </c>
      <c r="N699" s="648" t="s">
        <v>795</v>
      </c>
      <c r="O699" s="648" t="s">
        <v>795</v>
      </c>
      <c r="P699" s="648" t="s">
        <v>795</v>
      </c>
      <c r="Q699" s="648" t="s">
        <v>795</v>
      </c>
      <c r="R699" s="648" t="s">
        <v>795</v>
      </c>
      <c r="S699" s="648" t="s">
        <v>795</v>
      </c>
      <c r="T699" s="648" t="s">
        <v>795</v>
      </c>
      <c r="U699" s="652" t="s">
        <v>795</v>
      </c>
      <c r="V699" s="652" t="s">
        <v>795</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94"/>
        <v>4</v>
      </c>
      <c r="D700" s="471"/>
      <c r="E700" s="529">
        <v>6</v>
      </c>
      <c r="F700" s="523" t="b">
        <f t="shared" si="92"/>
        <v>1</v>
      </c>
      <c r="G700" s="471"/>
      <c r="H700" s="644" t="s">
        <v>810</v>
      </c>
      <c r="I700" s="644"/>
      <c r="J700" s="625" t="s">
        <v>794</v>
      </c>
      <c r="K700" s="645">
        <f t="shared" si="93"/>
        <v>43452</v>
      </c>
      <c r="L700" s="654">
        <v>-1</v>
      </c>
      <c r="M700" s="646" t="s">
        <v>795</v>
      </c>
      <c r="N700" s="646" t="s">
        <v>795</v>
      </c>
      <c r="O700" s="646" t="s">
        <v>795</v>
      </c>
      <c r="P700" s="646" t="s">
        <v>795</v>
      </c>
      <c r="Q700" s="646" t="s">
        <v>795</v>
      </c>
      <c r="R700" s="646" t="s">
        <v>795</v>
      </c>
      <c r="S700" s="646" t="s">
        <v>795</v>
      </c>
      <c r="T700" s="646" t="s">
        <v>795</v>
      </c>
      <c r="U700" s="646" t="s">
        <v>795</v>
      </c>
      <c r="V700" s="646" t="s">
        <v>795</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94"/>
        <v>4</v>
      </c>
      <c r="D701" s="471"/>
      <c r="E701" s="647">
        <f>E700</f>
        <v>6</v>
      </c>
      <c r="F701" s="523" t="b">
        <f t="shared" si="92"/>
        <v>1</v>
      </c>
      <c r="G701" s="471"/>
      <c r="H701" s="811"/>
      <c r="I701" s="812"/>
      <c r="J701" s="648" t="s">
        <v>797</v>
      </c>
      <c r="K701" s="649" t="str">
        <f t="shared" si="93"/>
        <v>-</v>
      </c>
      <c r="L701" s="650" t="s">
        <v>795</v>
      </c>
      <c r="M701" s="650" t="s">
        <v>795</v>
      </c>
      <c r="N701" s="650" t="s">
        <v>795</v>
      </c>
      <c r="O701" s="650" t="s">
        <v>795</v>
      </c>
      <c r="P701" s="650" t="s">
        <v>795</v>
      </c>
      <c r="Q701" s="650" t="s">
        <v>795</v>
      </c>
      <c r="R701" s="650" t="s">
        <v>795</v>
      </c>
      <c r="S701" s="650" t="s">
        <v>795</v>
      </c>
      <c r="T701" s="650" t="s">
        <v>795</v>
      </c>
      <c r="U701" s="650" t="s">
        <v>795</v>
      </c>
      <c r="V701" s="650" t="s">
        <v>795</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94"/>
        <v>4</v>
      </c>
      <c r="D702" s="471"/>
      <c r="E702" s="647">
        <f>E701</f>
        <v>6</v>
      </c>
      <c r="F702" s="523" t="b">
        <f t="shared" si="92"/>
        <v>1</v>
      </c>
      <c r="G702" s="471"/>
      <c r="H702" s="813"/>
      <c r="I702" s="814"/>
      <c r="J702" s="648" t="s">
        <v>798</v>
      </c>
      <c r="K702" s="649" t="str">
        <f t="shared" si="93"/>
        <v>-</v>
      </c>
      <c r="L702" s="650" t="s">
        <v>799</v>
      </c>
      <c r="M702" s="650" t="s">
        <v>799</v>
      </c>
      <c r="N702" s="650" t="s">
        <v>799</v>
      </c>
      <c r="O702" s="650" t="s">
        <v>799</v>
      </c>
      <c r="P702" s="650" t="s">
        <v>799</v>
      </c>
      <c r="Q702" s="650" t="s">
        <v>799</v>
      </c>
      <c r="R702" s="650" t="s">
        <v>799</v>
      </c>
      <c r="S702" s="650" t="s">
        <v>799</v>
      </c>
      <c r="T702" s="650" t="s">
        <v>799</v>
      </c>
      <c r="U702" s="650" t="s">
        <v>799</v>
      </c>
      <c r="V702" s="650" t="s">
        <v>799</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94"/>
        <v>4</v>
      </c>
      <c r="D703" s="471"/>
      <c r="E703" s="647">
        <f>E702</f>
        <v>6</v>
      </c>
      <c r="F703" s="523" t="b">
        <f t="shared" si="92"/>
        <v>1</v>
      </c>
      <c r="G703" s="471"/>
      <c r="H703" s="815"/>
      <c r="I703" s="816"/>
      <c r="J703" s="633" t="s">
        <v>800</v>
      </c>
      <c r="K703" s="651" t="str">
        <f t="shared" si="93"/>
        <v>-</v>
      </c>
      <c r="L703" s="648" t="s">
        <v>795</v>
      </c>
      <c r="M703" s="648" t="s">
        <v>795</v>
      </c>
      <c r="N703" s="648" t="s">
        <v>795</v>
      </c>
      <c r="O703" s="648" t="s">
        <v>795</v>
      </c>
      <c r="P703" s="648" t="s">
        <v>795</v>
      </c>
      <c r="Q703" s="648" t="s">
        <v>795</v>
      </c>
      <c r="R703" s="648" t="s">
        <v>795</v>
      </c>
      <c r="S703" s="648" t="s">
        <v>795</v>
      </c>
      <c r="T703" s="648" t="s">
        <v>795</v>
      </c>
      <c r="U703" s="652" t="s">
        <v>795</v>
      </c>
      <c r="V703" s="652" t="s">
        <v>795</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94"/>
        <v>4</v>
      </c>
      <c r="D704" s="471"/>
      <c r="E704" s="529">
        <v>7</v>
      </c>
      <c r="F704" s="523" t="b">
        <f t="shared" si="92"/>
        <v>1</v>
      </c>
      <c r="G704" s="471"/>
      <c r="H704" s="644" t="s">
        <v>811</v>
      </c>
      <c r="I704" s="644"/>
      <c r="J704" s="625" t="s">
        <v>794</v>
      </c>
      <c r="K704" s="645">
        <f t="shared" si="93"/>
        <v>43452</v>
      </c>
      <c r="L704" s="654">
        <v>-1</v>
      </c>
      <c r="M704" s="646" t="s">
        <v>795</v>
      </c>
      <c r="N704" s="646" t="s">
        <v>795</v>
      </c>
      <c r="O704" s="646" t="s">
        <v>795</v>
      </c>
      <c r="P704" s="646" t="s">
        <v>795</v>
      </c>
      <c r="Q704" s="646" t="s">
        <v>795</v>
      </c>
      <c r="R704" s="646" t="s">
        <v>795</v>
      </c>
      <c r="S704" s="646" t="s">
        <v>795</v>
      </c>
      <c r="T704" s="646" t="s">
        <v>795</v>
      </c>
      <c r="U704" s="646" t="s">
        <v>795</v>
      </c>
      <c r="V704" s="646" t="s">
        <v>795</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94"/>
        <v>4</v>
      </c>
      <c r="D705" s="471"/>
      <c r="E705" s="647">
        <f>E704</f>
        <v>7</v>
      </c>
      <c r="F705" s="523" t="b">
        <f t="shared" si="92"/>
        <v>1</v>
      </c>
      <c r="G705" s="471"/>
      <c r="H705" s="811"/>
      <c r="I705" s="812"/>
      <c r="J705" s="648" t="s">
        <v>797</v>
      </c>
      <c r="K705" s="649" t="str">
        <f t="shared" si="93"/>
        <v>-</v>
      </c>
      <c r="L705" s="650" t="s">
        <v>795</v>
      </c>
      <c r="M705" s="650" t="s">
        <v>795</v>
      </c>
      <c r="N705" s="650" t="s">
        <v>795</v>
      </c>
      <c r="O705" s="650" t="s">
        <v>795</v>
      </c>
      <c r="P705" s="650" t="s">
        <v>795</v>
      </c>
      <c r="Q705" s="650" t="s">
        <v>795</v>
      </c>
      <c r="R705" s="650" t="s">
        <v>795</v>
      </c>
      <c r="S705" s="650" t="s">
        <v>795</v>
      </c>
      <c r="T705" s="650" t="s">
        <v>795</v>
      </c>
      <c r="U705" s="650" t="s">
        <v>795</v>
      </c>
      <c r="V705" s="650" t="s">
        <v>795</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94"/>
        <v>4</v>
      </c>
      <c r="D706" s="471"/>
      <c r="E706" s="647">
        <f>E705</f>
        <v>7</v>
      </c>
      <c r="F706" s="523" t="b">
        <f t="shared" si="92"/>
        <v>1</v>
      </c>
      <c r="G706" s="471"/>
      <c r="H706" s="813"/>
      <c r="I706" s="814"/>
      <c r="J706" s="648" t="s">
        <v>798</v>
      </c>
      <c r="K706" s="649" t="str">
        <f t="shared" si="93"/>
        <v>-</v>
      </c>
      <c r="L706" s="650" t="s">
        <v>799</v>
      </c>
      <c r="M706" s="650" t="s">
        <v>799</v>
      </c>
      <c r="N706" s="650" t="s">
        <v>799</v>
      </c>
      <c r="O706" s="650" t="s">
        <v>799</v>
      </c>
      <c r="P706" s="650" t="s">
        <v>799</v>
      </c>
      <c r="Q706" s="650" t="s">
        <v>799</v>
      </c>
      <c r="R706" s="650" t="s">
        <v>799</v>
      </c>
      <c r="S706" s="650" t="s">
        <v>799</v>
      </c>
      <c r="T706" s="650" t="s">
        <v>799</v>
      </c>
      <c r="U706" s="650" t="s">
        <v>799</v>
      </c>
      <c r="V706" s="650" t="s">
        <v>799</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94"/>
        <v>4</v>
      </c>
      <c r="D707" s="471"/>
      <c r="E707" s="647">
        <f>E706</f>
        <v>7</v>
      </c>
      <c r="F707" s="523" t="b">
        <f t="shared" si="92"/>
        <v>1</v>
      </c>
      <c r="G707" s="471"/>
      <c r="H707" s="815"/>
      <c r="I707" s="816"/>
      <c r="J707" s="633" t="s">
        <v>800</v>
      </c>
      <c r="K707" s="651" t="str">
        <f t="shared" si="93"/>
        <v>-</v>
      </c>
      <c r="L707" s="648" t="s">
        <v>795</v>
      </c>
      <c r="M707" s="648" t="s">
        <v>795</v>
      </c>
      <c r="N707" s="648" t="s">
        <v>795</v>
      </c>
      <c r="O707" s="648" t="s">
        <v>795</v>
      </c>
      <c r="P707" s="648" t="s">
        <v>795</v>
      </c>
      <c r="Q707" s="648" t="s">
        <v>795</v>
      </c>
      <c r="R707" s="648" t="s">
        <v>795</v>
      </c>
      <c r="S707" s="648" t="s">
        <v>795</v>
      </c>
      <c r="T707" s="648" t="s">
        <v>795</v>
      </c>
      <c r="U707" s="652" t="s">
        <v>795</v>
      </c>
      <c r="V707" s="652" t="s">
        <v>795</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94"/>
        <v>4</v>
      </c>
      <c r="D708" s="471"/>
      <c r="E708" s="529">
        <v>8</v>
      </c>
      <c r="F708" s="523" t="b">
        <f t="shared" ref="F708:F739" si="95">COUNTIFS($L708:$V708,"-")&lt;&gt;COUNTA($L708:$V708)</f>
        <v>1</v>
      </c>
      <c r="G708" s="471"/>
      <c r="H708" s="644" t="s">
        <v>812</v>
      </c>
      <c r="I708" s="644"/>
      <c r="J708" s="625" t="s">
        <v>794</v>
      </c>
      <c r="K708" s="645" t="str">
        <f t="shared" ref="K708:K739" si="96">IFERROR(DATE(2019,1,($L708-1)*7+1),"-")</f>
        <v>-</v>
      </c>
      <c r="L708" s="646" t="s">
        <v>795</v>
      </c>
      <c r="M708" s="646" t="s">
        <v>795</v>
      </c>
      <c r="N708" s="646" t="s">
        <v>795</v>
      </c>
      <c r="O708" s="646" t="s">
        <v>795</v>
      </c>
      <c r="P708" s="646" t="s">
        <v>795</v>
      </c>
      <c r="Q708" s="646" t="s">
        <v>795</v>
      </c>
      <c r="R708" s="646" t="s">
        <v>795</v>
      </c>
      <c r="S708" s="646" t="s">
        <v>795</v>
      </c>
      <c r="T708" s="646" t="s">
        <v>795</v>
      </c>
      <c r="U708" s="646" t="s">
        <v>795</v>
      </c>
      <c r="V708" s="646" t="s">
        <v>795</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94"/>
        <v>4</v>
      </c>
      <c r="D709" s="471"/>
      <c r="E709" s="647">
        <f>E708</f>
        <v>8</v>
      </c>
      <c r="F709" s="523" t="b">
        <f t="shared" si="95"/>
        <v>1</v>
      </c>
      <c r="G709" s="471"/>
      <c r="H709" s="811" t="s">
        <v>813</v>
      </c>
      <c r="I709" s="812"/>
      <c r="J709" s="648" t="s">
        <v>797</v>
      </c>
      <c r="K709" s="649" t="str">
        <f t="shared" si="96"/>
        <v>-</v>
      </c>
      <c r="L709" s="650" t="s">
        <v>795</v>
      </c>
      <c r="M709" s="650" t="s">
        <v>795</v>
      </c>
      <c r="N709" s="650" t="s">
        <v>795</v>
      </c>
      <c r="O709" s="650" t="s">
        <v>795</v>
      </c>
      <c r="P709" s="650" t="s">
        <v>795</v>
      </c>
      <c r="Q709" s="519">
        <v>0</v>
      </c>
      <c r="R709" s="650" t="s">
        <v>795</v>
      </c>
      <c r="S709" s="519" t="b">
        <v>1</v>
      </c>
      <c r="T709" s="650" t="s">
        <v>795</v>
      </c>
      <c r="U709" s="650" t="s">
        <v>795</v>
      </c>
      <c r="V709" s="650" t="s">
        <v>795</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94"/>
        <v>4</v>
      </c>
      <c r="D710" s="471"/>
      <c r="E710" s="647">
        <f>E709</f>
        <v>8</v>
      </c>
      <c r="F710" s="523" t="b">
        <f t="shared" si="95"/>
        <v>1</v>
      </c>
      <c r="G710" s="471"/>
      <c r="H710" s="813"/>
      <c r="I710" s="814"/>
      <c r="J710" s="648" t="s">
        <v>798</v>
      </c>
      <c r="K710" s="649" t="str">
        <f t="shared" si="96"/>
        <v>-</v>
      </c>
      <c r="L710" s="650" t="s">
        <v>799</v>
      </c>
      <c r="M710" s="650" t="s">
        <v>799</v>
      </c>
      <c r="N710" s="650" t="s">
        <v>799</v>
      </c>
      <c r="O710" s="650" t="s">
        <v>799</v>
      </c>
      <c r="P710" s="650" t="s">
        <v>799</v>
      </c>
      <c r="Q710" s="650" t="s">
        <v>799</v>
      </c>
      <c r="R710" s="650" t="s">
        <v>799</v>
      </c>
      <c r="S710" s="650" t="s">
        <v>799</v>
      </c>
      <c r="T710" s="650" t="s">
        <v>799</v>
      </c>
      <c r="U710" s="650" t="s">
        <v>799</v>
      </c>
      <c r="V710" s="650" t="s">
        <v>799</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94"/>
        <v>4</v>
      </c>
      <c r="D711" s="471"/>
      <c r="E711" s="647">
        <f>E710</f>
        <v>8</v>
      </c>
      <c r="F711" s="523" t="b">
        <f t="shared" si="95"/>
        <v>1</v>
      </c>
      <c r="G711" s="471"/>
      <c r="H711" s="815"/>
      <c r="I711" s="816"/>
      <c r="J711" s="633" t="s">
        <v>800</v>
      </c>
      <c r="K711" s="651" t="str">
        <f t="shared" si="96"/>
        <v>-</v>
      </c>
      <c r="L711" s="648" t="s">
        <v>795</v>
      </c>
      <c r="M711" s="648" t="s">
        <v>795</v>
      </c>
      <c r="N711" s="648" t="s">
        <v>795</v>
      </c>
      <c r="O711" s="648" t="s">
        <v>795</v>
      </c>
      <c r="P711" s="648" t="s">
        <v>795</v>
      </c>
      <c r="Q711" s="648" t="s">
        <v>795</v>
      </c>
      <c r="R711" s="648" t="s">
        <v>795</v>
      </c>
      <c r="S711" s="648" t="s">
        <v>795</v>
      </c>
      <c r="T711" s="648" t="s">
        <v>795</v>
      </c>
      <c r="U711" s="652" t="s">
        <v>795</v>
      </c>
      <c r="V711" s="652" t="s">
        <v>795</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ref="C712:C743" si="97">INT($C$664)+3</f>
        <v>4</v>
      </c>
      <c r="D712" s="471"/>
      <c r="E712" s="529">
        <v>9</v>
      </c>
      <c r="F712" s="523" t="b">
        <f t="shared" si="95"/>
        <v>1</v>
      </c>
      <c r="G712" s="471"/>
      <c r="H712" s="644" t="s">
        <v>814</v>
      </c>
      <c r="I712" s="644"/>
      <c r="J712" s="625" t="s">
        <v>794</v>
      </c>
      <c r="K712" s="645" t="str">
        <f t="shared" si="96"/>
        <v>-</v>
      </c>
      <c r="L712" s="646" t="s">
        <v>795</v>
      </c>
      <c r="M712" s="646" t="s">
        <v>795</v>
      </c>
      <c r="N712" s="646" t="s">
        <v>795</v>
      </c>
      <c r="O712" s="646" t="s">
        <v>795</v>
      </c>
      <c r="P712" s="646" t="s">
        <v>795</v>
      </c>
      <c r="Q712" s="646" t="s">
        <v>795</v>
      </c>
      <c r="R712" s="646" t="s">
        <v>795</v>
      </c>
      <c r="S712" s="646" t="s">
        <v>795</v>
      </c>
      <c r="T712" s="646" t="s">
        <v>795</v>
      </c>
      <c r="U712" s="646" t="s">
        <v>795</v>
      </c>
      <c r="V712" s="646" t="s">
        <v>795</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97"/>
        <v>4</v>
      </c>
      <c r="D713" s="471"/>
      <c r="E713" s="647">
        <f>E712</f>
        <v>9</v>
      </c>
      <c r="F713" s="523" t="b">
        <f t="shared" si="95"/>
        <v>1</v>
      </c>
      <c r="G713" s="471"/>
      <c r="H713" s="811" t="s">
        <v>815</v>
      </c>
      <c r="I713" s="812"/>
      <c r="J713" s="648" t="s">
        <v>797</v>
      </c>
      <c r="K713" s="649" t="str">
        <f t="shared" si="96"/>
        <v>-</v>
      </c>
      <c r="L713" s="650" t="s">
        <v>795</v>
      </c>
      <c r="M713" s="650" t="s">
        <v>795</v>
      </c>
      <c r="N713" s="650" t="s">
        <v>795</v>
      </c>
      <c r="O713" s="650" t="s">
        <v>795</v>
      </c>
      <c r="P713" s="650" t="s">
        <v>795</v>
      </c>
      <c r="Q713" s="655">
        <f>INT($I$346/7)</f>
        <v>5</v>
      </c>
      <c r="R713" s="650" t="s">
        <v>795</v>
      </c>
      <c r="S713" s="519" t="b">
        <v>1</v>
      </c>
      <c r="T713" s="650" t="s">
        <v>795</v>
      </c>
      <c r="U713" s="650" t="s">
        <v>795</v>
      </c>
      <c r="V713" s="650" t="s">
        <v>795</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97"/>
        <v>4</v>
      </c>
      <c r="D714" s="471"/>
      <c r="E714" s="647">
        <f>E713</f>
        <v>9</v>
      </c>
      <c r="F714" s="523" t="b">
        <f t="shared" si="95"/>
        <v>1</v>
      </c>
      <c r="G714" s="471"/>
      <c r="H714" s="813"/>
      <c r="I714" s="814"/>
      <c r="J714" s="648" t="s">
        <v>798</v>
      </c>
      <c r="K714" s="649" t="str">
        <f t="shared" si="96"/>
        <v>-</v>
      </c>
      <c r="L714" s="650" t="s">
        <v>799</v>
      </c>
      <c r="M714" s="650" t="s">
        <v>799</v>
      </c>
      <c r="N714" s="650" t="s">
        <v>799</v>
      </c>
      <c r="O714" s="650" t="s">
        <v>799</v>
      </c>
      <c r="P714" s="650" t="s">
        <v>799</v>
      </c>
      <c r="Q714" s="650" t="s">
        <v>799</v>
      </c>
      <c r="R714" s="650" t="s">
        <v>799</v>
      </c>
      <c r="S714" s="650" t="s">
        <v>799</v>
      </c>
      <c r="T714" s="650" t="s">
        <v>799</v>
      </c>
      <c r="U714" s="650" t="s">
        <v>799</v>
      </c>
      <c r="V714" s="650" t="s">
        <v>799</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97"/>
        <v>4</v>
      </c>
      <c r="D715" s="471"/>
      <c r="E715" s="647">
        <f>E714</f>
        <v>9</v>
      </c>
      <c r="F715" s="523" t="b">
        <f t="shared" si="95"/>
        <v>1</v>
      </c>
      <c r="G715" s="471"/>
      <c r="H715" s="815"/>
      <c r="I715" s="816"/>
      <c r="J715" s="633" t="s">
        <v>800</v>
      </c>
      <c r="K715" s="651" t="str">
        <f t="shared" si="96"/>
        <v>-</v>
      </c>
      <c r="L715" s="648" t="s">
        <v>795</v>
      </c>
      <c r="M715" s="648" t="s">
        <v>795</v>
      </c>
      <c r="N715" s="648" t="s">
        <v>795</v>
      </c>
      <c r="O715" s="648" t="s">
        <v>795</v>
      </c>
      <c r="P715" s="648" t="s">
        <v>795</v>
      </c>
      <c r="Q715" s="648" t="s">
        <v>795</v>
      </c>
      <c r="R715" s="648" t="s">
        <v>795</v>
      </c>
      <c r="S715" s="648" t="s">
        <v>795</v>
      </c>
      <c r="T715" s="648" t="s">
        <v>795</v>
      </c>
      <c r="U715" s="652" t="s">
        <v>795</v>
      </c>
      <c r="V715" s="652" t="s">
        <v>795</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97"/>
        <v>4</v>
      </c>
      <c r="D716" s="471"/>
      <c r="E716" s="529">
        <v>10</v>
      </c>
      <c r="F716" s="523" t="b">
        <f t="shared" si="95"/>
        <v>1</v>
      </c>
      <c r="G716" s="471"/>
      <c r="H716" s="644" t="s">
        <v>816</v>
      </c>
      <c r="I716" s="644"/>
      <c r="J716" s="625" t="s">
        <v>794</v>
      </c>
      <c r="K716" s="645" t="str">
        <f t="shared" si="96"/>
        <v>-</v>
      </c>
      <c r="L716" s="646" t="s">
        <v>795</v>
      </c>
      <c r="M716" s="646" t="s">
        <v>795</v>
      </c>
      <c r="N716" s="646" t="s">
        <v>795</v>
      </c>
      <c r="O716" s="646" t="s">
        <v>795</v>
      </c>
      <c r="P716" s="646" t="s">
        <v>795</v>
      </c>
      <c r="Q716" s="646" t="s">
        <v>795</v>
      </c>
      <c r="R716" s="646" t="s">
        <v>795</v>
      </c>
      <c r="S716" s="646" t="s">
        <v>795</v>
      </c>
      <c r="T716" s="646" t="s">
        <v>795</v>
      </c>
      <c r="U716" s="646" t="s">
        <v>795</v>
      </c>
      <c r="V716" s="646" t="s">
        <v>795</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97"/>
        <v>4</v>
      </c>
      <c r="D717" s="471"/>
      <c r="E717" s="647">
        <f>E716</f>
        <v>10</v>
      </c>
      <c r="F717" s="523" t="b">
        <f t="shared" si="95"/>
        <v>1</v>
      </c>
      <c r="G717" s="471"/>
      <c r="H717" s="811" t="s">
        <v>817</v>
      </c>
      <c r="I717" s="812"/>
      <c r="J717" s="648" t="s">
        <v>797</v>
      </c>
      <c r="K717" s="649" t="str">
        <f t="shared" si="96"/>
        <v>-</v>
      </c>
      <c r="L717" s="650" t="s">
        <v>795</v>
      </c>
      <c r="M717" s="650" t="s">
        <v>795</v>
      </c>
      <c r="N717" s="650" t="s">
        <v>795</v>
      </c>
      <c r="O717" s="650" t="s">
        <v>795</v>
      </c>
      <c r="P717" s="650" t="s">
        <v>795</v>
      </c>
      <c r="Q717" s="655">
        <f>INT($I$347/7)</f>
        <v>7</v>
      </c>
      <c r="R717" s="650" t="s">
        <v>795</v>
      </c>
      <c r="S717" s="519" t="b">
        <v>1</v>
      </c>
      <c r="T717" s="650" t="s">
        <v>795</v>
      </c>
      <c r="U717" s="650" t="s">
        <v>795</v>
      </c>
      <c r="V717" s="650" t="s">
        <v>795</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97"/>
        <v>4</v>
      </c>
      <c r="D718" s="471"/>
      <c r="E718" s="647">
        <f>E717</f>
        <v>10</v>
      </c>
      <c r="F718" s="523" t="b">
        <f t="shared" si="95"/>
        <v>1</v>
      </c>
      <c r="G718" s="471"/>
      <c r="H718" s="813"/>
      <c r="I718" s="814"/>
      <c r="J718" s="648" t="s">
        <v>798</v>
      </c>
      <c r="K718" s="649" t="str">
        <f t="shared" si="96"/>
        <v>-</v>
      </c>
      <c r="L718" s="650" t="s">
        <v>799</v>
      </c>
      <c r="M718" s="650" t="s">
        <v>799</v>
      </c>
      <c r="N718" s="650" t="s">
        <v>799</v>
      </c>
      <c r="O718" s="650" t="s">
        <v>799</v>
      </c>
      <c r="P718" s="650" t="s">
        <v>799</v>
      </c>
      <c r="Q718" s="650" t="s">
        <v>799</v>
      </c>
      <c r="R718" s="650" t="s">
        <v>799</v>
      </c>
      <c r="S718" s="650" t="s">
        <v>799</v>
      </c>
      <c r="T718" s="650" t="s">
        <v>799</v>
      </c>
      <c r="U718" s="650" t="s">
        <v>799</v>
      </c>
      <c r="V718" s="650" t="s">
        <v>799</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97"/>
        <v>4</v>
      </c>
      <c r="D719" s="471"/>
      <c r="E719" s="647">
        <f>E718</f>
        <v>10</v>
      </c>
      <c r="F719" s="523" t="b">
        <f t="shared" si="95"/>
        <v>1</v>
      </c>
      <c r="G719" s="471"/>
      <c r="H719" s="815"/>
      <c r="I719" s="816"/>
      <c r="J719" s="633" t="s">
        <v>800</v>
      </c>
      <c r="K719" s="651" t="str">
        <f t="shared" si="96"/>
        <v>-</v>
      </c>
      <c r="L719" s="648" t="s">
        <v>795</v>
      </c>
      <c r="M719" s="648" t="s">
        <v>795</v>
      </c>
      <c r="N719" s="648" t="s">
        <v>795</v>
      </c>
      <c r="O719" s="648" t="s">
        <v>795</v>
      </c>
      <c r="P719" s="648" t="s">
        <v>795</v>
      </c>
      <c r="Q719" s="648" t="s">
        <v>795</v>
      </c>
      <c r="R719" s="648" t="s">
        <v>795</v>
      </c>
      <c r="S719" s="648" t="s">
        <v>795</v>
      </c>
      <c r="T719" s="648" t="s">
        <v>795</v>
      </c>
      <c r="U719" s="652" t="s">
        <v>795</v>
      </c>
      <c r="V719" s="652" t="s">
        <v>795</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97"/>
        <v>4</v>
      </c>
      <c r="D720" s="471"/>
      <c r="E720" s="529">
        <v>11</v>
      </c>
      <c r="F720" s="523" t="b">
        <f t="shared" si="95"/>
        <v>1</v>
      </c>
      <c r="G720" s="471"/>
      <c r="H720" s="644" t="s">
        <v>818</v>
      </c>
      <c r="I720" s="644"/>
      <c r="J720" s="625" t="s">
        <v>794</v>
      </c>
      <c r="K720" s="645" t="str">
        <f t="shared" si="96"/>
        <v>-</v>
      </c>
      <c r="L720" s="646" t="s">
        <v>795</v>
      </c>
      <c r="M720" s="646" t="s">
        <v>795</v>
      </c>
      <c r="N720" s="646" t="s">
        <v>795</v>
      </c>
      <c r="O720" s="646" t="s">
        <v>795</v>
      </c>
      <c r="P720" s="646" t="s">
        <v>795</v>
      </c>
      <c r="Q720" s="646" t="s">
        <v>795</v>
      </c>
      <c r="R720" s="646" t="s">
        <v>795</v>
      </c>
      <c r="S720" s="646" t="s">
        <v>795</v>
      </c>
      <c r="T720" s="646" t="s">
        <v>795</v>
      </c>
      <c r="U720" s="646" t="s">
        <v>795</v>
      </c>
      <c r="V720" s="646" t="s">
        <v>795</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97"/>
        <v>4</v>
      </c>
      <c r="D721" s="471"/>
      <c r="E721" s="647">
        <f>E720</f>
        <v>11</v>
      </c>
      <c r="F721" s="523" t="b">
        <f t="shared" si="95"/>
        <v>1</v>
      </c>
      <c r="G721" s="471"/>
      <c r="H721" s="811" t="s">
        <v>817</v>
      </c>
      <c r="I721" s="812"/>
      <c r="J721" s="648" t="s">
        <v>797</v>
      </c>
      <c r="K721" s="649" t="str">
        <f t="shared" si="96"/>
        <v>-</v>
      </c>
      <c r="L721" s="650" t="s">
        <v>795</v>
      </c>
      <c r="M721" s="650" t="s">
        <v>795</v>
      </c>
      <c r="N721" s="650" t="s">
        <v>795</v>
      </c>
      <c r="O721" s="650" t="s">
        <v>795</v>
      </c>
      <c r="P721" s="650" t="s">
        <v>795</v>
      </c>
      <c r="Q721" s="655">
        <f>INT($I$348/7)</f>
        <v>7</v>
      </c>
      <c r="R721" s="650" t="s">
        <v>795</v>
      </c>
      <c r="S721" s="519" t="b">
        <v>1</v>
      </c>
      <c r="T721" s="650" t="s">
        <v>795</v>
      </c>
      <c r="U721" s="650" t="s">
        <v>795</v>
      </c>
      <c r="V721" s="650" t="s">
        <v>795</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97"/>
        <v>4</v>
      </c>
      <c r="D722" s="471"/>
      <c r="E722" s="647">
        <f>E721</f>
        <v>11</v>
      </c>
      <c r="F722" s="523" t="b">
        <f t="shared" si="95"/>
        <v>1</v>
      </c>
      <c r="G722" s="471"/>
      <c r="H722" s="813"/>
      <c r="I722" s="814"/>
      <c r="J722" s="648" t="s">
        <v>798</v>
      </c>
      <c r="K722" s="649" t="str">
        <f t="shared" si="96"/>
        <v>-</v>
      </c>
      <c r="L722" s="650" t="s">
        <v>799</v>
      </c>
      <c r="M722" s="650" t="s">
        <v>799</v>
      </c>
      <c r="N722" s="650" t="s">
        <v>799</v>
      </c>
      <c r="O722" s="650" t="s">
        <v>799</v>
      </c>
      <c r="P722" s="650" t="s">
        <v>799</v>
      </c>
      <c r="Q722" s="650" t="s">
        <v>799</v>
      </c>
      <c r="R722" s="650" t="s">
        <v>799</v>
      </c>
      <c r="S722" s="650" t="s">
        <v>799</v>
      </c>
      <c r="T722" s="650" t="s">
        <v>799</v>
      </c>
      <c r="U722" s="650" t="s">
        <v>799</v>
      </c>
      <c r="V722" s="650" t="s">
        <v>799</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97"/>
        <v>4</v>
      </c>
      <c r="D723" s="471"/>
      <c r="E723" s="647">
        <f>E722</f>
        <v>11</v>
      </c>
      <c r="F723" s="523" t="b">
        <f t="shared" si="95"/>
        <v>1</v>
      </c>
      <c r="G723" s="471"/>
      <c r="H723" s="815"/>
      <c r="I723" s="816"/>
      <c r="J723" s="633" t="s">
        <v>800</v>
      </c>
      <c r="K723" s="651" t="str">
        <f t="shared" si="96"/>
        <v>-</v>
      </c>
      <c r="L723" s="648" t="s">
        <v>795</v>
      </c>
      <c r="M723" s="648" t="s">
        <v>795</v>
      </c>
      <c r="N723" s="648" t="s">
        <v>795</v>
      </c>
      <c r="O723" s="648" t="s">
        <v>795</v>
      </c>
      <c r="P723" s="648" t="s">
        <v>795</v>
      </c>
      <c r="Q723" s="648" t="s">
        <v>795</v>
      </c>
      <c r="R723" s="648" t="s">
        <v>795</v>
      </c>
      <c r="S723" s="648" t="s">
        <v>795</v>
      </c>
      <c r="T723" s="648" t="s">
        <v>795</v>
      </c>
      <c r="U723" s="652" t="s">
        <v>795</v>
      </c>
      <c r="V723" s="652" t="s">
        <v>795</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97"/>
        <v>4</v>
      </c>
      <c r="D724" s="471"/>
      <c r="E724" s="529">
        <v>12</v>
      </c>
      <c r="F724" s="523" t="b">
        <f t="shared" si="95"/>
        <v>1</v>
      </c>
      <c r="G724" s="471"/>
      <c r="H724" s="644" t="s">
        <v>819</v>
      </c>
      <c r="I724" s="644"/>
      <c r="J724" s="625" t="s">
        <v>794</v>
      </c>
      <c r="K724" s="645" t="str">
        <f t="shared" si="96"/>
        <v>-</v>
      </c>
      <c r="L724" s="646" t="s">
        <v>795</v>
      </c>
      <c r="M724" s="646" t="s">
        <v>795</v>
      </c>
      <c r="N724" s="646" t="s">
        <v>795</v>
      </c>
      <c r="O724" s="646" t="s">
        <v>795</v>
      </c>
      <c r="P724" s="646" t="s">
        <v>795</v>
      </c>
      <c r="Q724" s="646" t="s">
        <v>795</v>
      </c>
      <c r="R724" s="646" t="s">
        <v>795</v>
      </c>
      <c r="S724" s="646" t="s">
        <v>795</v>
      </c>
      <c r="T724" s="646" t="s">
        <v>795</v>
      </c>
      <c r="U724" s="646" t="s">
        <v>795</v>
      </c>
      <c r="V724" s="646" t="s">
        <v>795</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97"/>
        <v>4</v>
      </c>
      <c r="D725" s="471"/>
      <c r="E725" s="647">
        <f>E724</f>
        <v>12</v>
      </c>
      <c r="F725" s="523" t="b">
        <f t="shared" si="95"/>
        <v>1</v>
      </c>
      <c r="G725" s="471"/>
      <c r="H725" s="811" t="s">
        <v>817</v>
      </c>
      <c r="I725" s="812"/>
      <c r="J725" s="648" t="s">
        <v>797</v>
      </c>
      <c r="K725" s="649" t="str">
        <f t="shared" si="96"/>
        <v>-</v>
      </c>
      <c r="L725" s="650" t="s">
        <v>795</v>
      </c>
      <c r="M725" s="650" t="s">
        <v>795</v>
      </c>
      <c r="N725" s="650" t="s">
        <v>795</v>
      </c>
      <c r="O725" s="650" t="s">
        <v>795</v>
      </c>
      <c r="P725" s="650" t="s">
        <v>795</v>
      </c>
      <c r="Q725" s="655">
        <f>INT($I$349/7)</f>
        <v>7</v>
      </c>
      <c r="R725" s="650" t="s">
        <v>795</v>
      </c>
      <c r="S725" s="519" t="b">
        <v>1</v>
      </c>
      <c r="T725" s="650" t="s">
        <v>795</v>
      </c>
      <c r="U725" s="650" t="s">
        <v>795</v>
      </c>
      <c r="V725" s="650" t="s">
        <v>795</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97"/>
        <v>4</v>
      </c>
      <c r="D726" s="471"/>
      <c r="E726" s="647">
        <f>E725</f>
        <v>12</v>
      </c>
      <c r="F726" s="523" t="b">
        <f t="shared" si="95"/>
        <v>1</v>
      </c>
      <c r="G726" s="471"/>
      <c r="H726" s="813"/>
      <c r="I726" s="814"/>
      <c r="J726" s="648" t="s">
        <v>798</v>
      </c>
      <c r="K726" s="649" t="str">
        <f t="shared" si="96"/>
        <v>-</v>
      </c>
      <c r="L726" s="650" t="s">
        <v>799</v>
      </c>
      <c r="M726" s="650" t="s">
        <v>799</v>
      </c>
      <c r="N726" s="650" t="s">
        <v>799</v>
      </c>
      <c r="O726" s="650" t="s">
        <v>799</v>
      </c>
      <c r="P726" s="650" t="s">
        <v>799</v>
      </c>
      <c r="Q726" s="650" t="s">
        <v>799</v>
      </c>
      <c r="R726" s="650" t="s">
        <v>799</v>
      </c>
      <c r="S726" s="650" t="s">
        <v>799</v>
      </c>
      <c r="T726" s="650" t="s">
        <v>799</v>
      </c>
      <c r="U726" s="650" t="s">
        <v>799</v>
      </c>
      <c r="V726" s="650" t="s">
        <v>799</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97"/>
        <v>4</v>
      </c>
      <c r="D727" s="471"/>
      <c r="E727" s="647">
        <f>E726</f>
        <v>12</v>
      </c>
      <c r="F727" s="523" t="b">
        <f t="shared" si="95"/>
        <v>1</v>
      </c>
      <c r="G727" s="471"/>
      <c r="H727" s="815"/>
      <c r="I727" s="816"/>
      <c r="J727" s="633" t="s">
        <v>800</v>
      </c>
      <c r="K727" s="651" t="str">
        <f t="shared" si="96"/>
        <v>-</v>
      </c>
      <c r="L727" s="648" t="s">
        <v>795</v>
      </c>
      <c r="M727" s="648" t="s">
        <v>795</v>
      </c>
      <c r="N727" s="648" t="s">
        <v>795</v>
      </c>
      <c r="O727" s="648" t="s">
        <v>795</v>
      </c>
      <c r="P727" s="648" t="s">
        <v>795</v>
      </c>
      <c r="Q727" s="648" t="s">
        <v>795</v>
      </c>
      <c r="R727" s="648" t="s">
        <v>795</v>
      </c>
      <c r="S727" s="648" t="s">
        <v>795</v>
      </c>
      <c r="T727" s="648" t="s">
        <v>795</v>
      </c>
      <c r="U727" s="652" t="s">
        <v>795</v>
      </c>
      <c r="V727" s="652" t="s">
        <v>795</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97"/>
        <v>4</v>
      </c>
      <c r="D728" s="471"/>
      <c r="E728" s="529">
        <v>13</v>
      </c>
      <c r="F728" s="523" t="b">
        <f t="shared" si="95"/>
        <v>1</v>
      </c>
      <c r="G728" s="471"/>
      <c r="H728" s="644" t="s">
        <v>820</v>
      </c>
      <c r="I728" s="644"/>
      <c r="J728" s="625" t="s">
        <v>794</v>
      </c>
      <c r="K728" s="645">
        <f t="shared" si="96"/>
        <v>43452</v>
      </c>
      <c r="L728" s="654">
        <v>-1</v>
      </c>
      <c r="M728" s="646" t="s">
        <v>795</v>
      </c>
      <c r="N728" s="646" t="s">
        <v>795</v>
      </c>
      <c r="O728" s="646" t="s">
        <v>795</v>
      </c>
      <c r="P728" s="646" t="s">
        <v>795</v>
      </c>
      <c r="Q728" s="646" t="s">
        <v>795</v>
      </c>
      <c r="R728" s="646" t="s">
        <v>795</v>
      </c>
      <c r="S728" s="646" t="s">
        <v>795</v>
      </c>
      <c r="T728" s="646" t="s">
        <v>795</v>
      </c>
      <c r="U728" s="646" t="s">
        <v>795</v>
      </c>
      <c r="V728" s="646" t="s">
        <v>795</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97"/>
        <v>4</v>
      </c>
      <c r="D729" s="471"/>
      <c r="E729" s="647">
        <f>E728</f>
        <v>13</v>
      </c>
      <c r="F729" s="523" t="b">
        <f t="shared" si="95"/>
        <v>1</v>
      </c>
      <c r="G729" s="471"/>
      <c r="H729" s="811" t="s">
        <v>821</v>
      </c>
      <c r="I729" s="812"/>
      <c r="J729" s="648" t="s">
        <v>797</v>
      </c>
      <c r="K729" s="649" t="str">
        <f t="shared" si="96"/>
        <v>-</v>
      </c>
      <c r="L729" s="650" t="s">
        <v>795</v>
      </c>
      <c r="M729" s="650" t="s">
        <v>795</v>
      </c>
      <c r="N729" s="650" t="s">
        <v>795</v>
      </c>
      <c r="O729" s="650" t="s">
        <v>795</v>
      </c>
      <c r="P729" s="650" t="s">
        <v>795</v>
      </c>
      <c r="Q729" s="519">
        <f>INT(150/7)+2</f>
        <v>23</v>
      </c>
      <c r="R729" s="650" t="s">
        <v>795</v>
      </c>
      <c r="S729" s="519" t="b">
        <v>1</v>
      </c>
      <c r="T729" s="650" t="s">
        <v>795</v>
      </c>
      <c r="U729" s="650" t="s">
        <v>795</v>
      </c>
      <c r="V729" s="650" t="s">
        <v>795</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97"/>
        <v>4</v>
      </c>
      <c r="D730" s="471"/>
      <c r="E730" s="647">
        <f>E729</f>
        <v>13</v>
      </c>
      <c r="F730" s="523" t="b">
        <f t="shared" si="95"/>
        <v>1</v>
      </c>
      <c r="G730" s="471"/>
      <c r="H730" s="813"/>
      <c r="I730" s="814"/>
      <c r="J730" s="648" t="s">
        <v>798</v>
      </c>
      <c r="K730" s="649" t="str">
        <f t="shared" si="96"/>
        <v>-</v>
      </c>
      <c r="L730" s="650" t="s">
        <v>799</v>
      </c>
      <c r="M730" s="650" t="s">
        <v>799</v>
      </c>
      <c r="N730" s="650" t="s">
        <v>799</v>
      </c>
      <c r="O730" s="650" t="s">
        <v>799</v>
      </c>
      <c r="P730" s="650" t="s">
        <v>799</v>
      </c>
      <c r="Q730" s="650" t="s">
        <v>799</v>
      </c>
      <c r="R730" s="650" t="s">
        <v>799</v>
      </c>
      <c r="S730" s="650" t="s">
        <v>799</v>
      </c>
      <c r="T730" s="650" t="s">
        <v>799</v>
      </c>
      <c r="U730" s="650" t="s">
        <v>799</v>
      </c>
      <c r="V730" s="650" t="s">
        <v>799</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97"/>
        <v>4</v>
      </c>
      <c r="D731" s="471"/>
      <c r="E731" s="647">
        <f>E730</f>
        <v>13</v>
      </c>
      <c r="F731" s="523" t="b">
        <f t="shared" si="95"/>
        <v>1</v>
      </c>
      <c r="G731" s="471"/>
      <c r="H731" s="815"/>
      <c r="I731" s="816"/>
      <c r="J731" s="633" t="s">
        <v>800</v>
      </c>
      <c r="K731" s="651" t="str">
        <f t="shared" si="96"/>
        <v>-</v>
      </c>
      <c r="L731" s="648" t="s">
        <v>795</v>
      </c>
      <c r="M731" s="648" t="s">
        <v>795</v>
      </c>
      <c r="N731" s="648" t="s">
        <v>795</v>
      </c>
      <c r="O731" s="648" t="s">
        <v>795</v>
      </c>
      <c r="P731" s="648" t="s">
        <v>795</v>
      </c>
      <c r="Q731" s="648" t="s">
        <v>795</v>
      </c>
      <c r="R731" s="648" t="s">
        <v>795</v>
      </c>
      <c r="S731" s="648" t="s">
        <v>795</v>
      </c>
      <c r="T731" s="648" t="s">
        <v>795</v>
      </c>
      <c r="U731" s="652" t="s">
        <v>795</v>
      </c>
      <c r="V731" s="652" t="s">
        <v>795</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97"/>
        <v>4</v>
      </c>
      <c r="D732" s="471"/>
      <c r="E732" s="529">
        <v>14</v>
      </c>
      <c r="F732" s="523" t="b">
        <f t="shared" si="95"/>
        <v>1</v>
      </c>
      <c r="G732" s="471"/>
      <c r="H732" s="644" t="s">
        <v>822</v>
      </c>
      <c r="I732" s="644"/>
      <c r="J732" s="625" t="s">
        <v>794</v>
      </c>
      <c r="K732" s="645" t="str">
        <f t="shared" si="96"/>
        <v>-</v>
      </c>
      <c r="L732" s="646" t="s">
        <v>795</v>
      </c>
      <c r="M732" s="646" t="s">
        <v>795</v>
      </c>
      <c r="N732" s="646" t="s">
        <v>795</v>
      </c>
      <c r="O732" s="646" t="s">
        <v>795</v>
      </c>
      <c r="P732" s="646" t="s">
        <v>795</v>
      </c>
      <c r="Q732" s="646" t="s">
        <v>795</v>
      </c>
      <c r="R732" s="646" t="s">
        <v>795</v>
      </c>
      <c r="S732" s="646" t="s">
        <v>795</v>
      </c>
      <c r="T732" s="646" t="s">
        <v>795</v>
      </c>
      <c r="U732" s="646" t="s">
        <v>795</v>
      </c>
      <c r="V732" s="646" t="s">
        <v>795</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97"/>
        <v>4</v>
      </c>
      <c r="D733" s="471"/>
      <c r="E733" s="647">
        <f>E732</f>
        <v>14</v>
      </c>
      <c r="F733" s="523" t="b">
        <f t="shared" si="95"/>
        <v>1</v>
      </c>
      <c r="G733" s="471"/>
      <c r="H733" s="811" t="s">
        <v>823</v>
      </c>
      <c r="I733" s="812"/>
      <c r="J733" s="648" t="s">
        <v>797</v>
      </c>
      <c r="K733" s="649" t="str">
        <f t="shared" si="96"/>
        <v>-</v>
      </c>
      <c r="L733" s="650" t="s">
        <v>795</v>
      </c>
      <c r="M733" s="650" t="s">
        <v>795</v>
      </c>
      <c r="N733" s="650" t="s">
        <v>795</v>
      </c>
      <c r="O733" s="650" t="s">
        <v>795</v>
      </c>
      <c r="P733" s="650" t="s">
        <v>795</v>
      </c>
      <c r="Q733" s="519">
        <f>INT(150/7)+2</f>
        <v>23</v>
      </c>
      <c r="R733" s="650" t="s">
        <v>795</v>
      </c>
      <c r="S733" s="519" t="b">
        <v>1</v>
      </c>
      <c r="T733" s="650" t="s">
        <v>795</v>
      </c>
      <c r="U733" s="650" t="s">
        <v>795</v>
      </c>
      <c r="V733" s="650" t="s">
        <v>795</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97"/>
        <v>4</v>
      </c>
      <c r="D734" s="471"/>
      <c r="E734" s="647">
        <f>E733</f>
        <v>14</v>
      </c>
      <c r="F734" s="523" t="b">
        <f t="shared" si="95"/>
        <v>1</v>
      </c>
      <c r="G734" s="471"/>
      <c r="H734" s="813"/>
      <c r="I734" s="814"/>
      <c r="J734" s="648" t="s">
        <v>798</v>
      </c>
      <c r="K734" s="649" t="str">
        <f t="shared" si="96"/>
        <v>-</v>
      </c>
      <c r="L734" s="650" t="s">
        <v>799</v>
      </c>
      <c r="M734" s="650" t="s">
        <v>799</v>
      </c>
      <c r="N734" s="650" t="s">
        <v>799</v>
      </c>
      <c r="O734" s="650" t="s">
        <v>799</v>
      </c>
      <c r="P734" s="650" t="s">
        <v>799</v>
      </c>
      <c r="Q734" s="650" t="s">
        <v>799</v>
      </c>
      <c r="R734" s="650" t="s">
        <v>799</v>
      </c>
      <c r="S734" s="650" t="s">
        <v>799</v>
      </c>
      <c r="T734" s="650" t="s">
        <v>799</v>
      </c>
      <c r="U734" s="650" t="s">
        <v>799</v>
      </c>
      <c r="V734" s="650" t="s">
        <v>799</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97"/>
        <v>4</v>
      </c>
      <c r="D735" s="471"/>
      <c r="E735" s="647">
        <f>E734</f>
        <v>14</v>
      </c>
      <c r="F735" s="523" t="b">
        <f t="shared" si="95"/>
        <v>1</v>
      </c>
      <c r="G735" s="471"/>
      <c r="H735" s="815"/>
      <c r="I735" s="816"/>
      <c r="J735" s="633" t="s">
        <v>800</v>
      </c>
      <c r="K735" s="651" t="str">
        <f t="shared" si="96"/>
        <v>-</v>
      </c>
      <c r="L735" s="648" t="s">
        <v>795</v>
      </c>
      <c r="M735" s="648" t="s">
        <v>795</v>
      </c>
      <c r="N735" s="648" t="s">
        <v>795</v>
      </c>
      <c r="O735" s="648" t="s">
        <v>795</v>
      </c>
      <c r="P735" s="648" t="s">
        <v>795</v>
      </c>
      <c r="Q735" s="648" t="s">
        <v>795</v>
      </c>
      <c r="R735" s="648" t="s">
        <v>795</v>
      </c>
      <c r="S735" s="648" t="s">
        <v>795</v>
      </c>
      <c r="T735" s="648" t="s">
        <v>795</v>
      </c>
      <c r="U735" s="652" t="s">
        <v>795</v>
      </c>
      <c r="V735" s="652" t="s">
        <v>795</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97"/>
        <v>4</v>
      </c>
      <c r="D736" s="471"/>
      <c r="E736" s="529">
        <v>15</v>
      </c>
      <c r="F736" s="523" t="b">
        <f t="shared" si="95"/>
        <v>1</v>
      </c>
      <c r="G736" s="471"/>
      <c r="H736" s="644" t="s">
        <v>824</v>
      </c>
      <c r="I736" s="644"/>
      <c r="J736" s="625" t="s">
        <v>794</v>
      </c>
      <c r="K736" s="645" t="str">
        <f t="shared" si="96"/>
        <v>-</v>
      </c>
      <c r="L736" s="646" t="s">
        <v>795</v>
      </c>
      <c r="M736" s="646" t="s">
        <v>795</v>
      </c>
      <c r="N736" s="646" t="s">
        <v>795</v>
      </c>
      <c r="O736" s="646" t="s">
        <v>795</v>
      </c>
      <c r="P736" s="646" t="s">
        <v>795</v>
      </c>
      <c r="Q736" s="646" t="s">
        <v>795</v>
      </c>
      <c r="R736" s="646" t="s">
        <v>795</v>
      </c>
      <c r="S736" s="646" t="s">
        <v>795</v>
      </c>
      <c r="T736" s="646" t="s">
        <v>795</v>
      </c>
      <c r="U736" s="646" t="s">
        <v>795</v>
      </c>
      <c r="V736" s="646" t="s">
        <v>795</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97"/>
        <v>4</v>
      </c>
      <c r="D737" s="471"/>
      <c r="E737" s="647">
        <f>E736</f>
        <v>15</v>
      </c>
      <c r="F737" s="523" t="b">
        <f t="shared" si="95"/>
        <v>1</v>
      </c>
      <c r="G737" s="471"/>
      <c r="H737" s="811" t="s">
        <v>825</v>
      </c>
      <c r="I737" s="812"/>
      <c r="J737" s="648" t="s">
        <v>797</v>
      </c>
      <c r="K737" s="649" t="str">
        <f t="shared" si="96"/>
        <v>-</v>
      </c>
      <c r="L737" s="650" t="s">
        <v>795</v>
      </c>
      <c r="M737" s="650" t="s">
        <v>795</v>
      </c>
      <c r="N737" s="650" t="s">
        <v>795</v>
      </c>
      <c r="O737" s="650" t="s">
        <v>795</v>
      </c>
      <c r="P737" s="650" t="s">
        <v>795</v>
      </c>
      <c r="Q737" s="519">
        <f>INT(150/7)+2</f>
        <v>23</v>
      </c>
      <c r="R737" s="650" t="s">
        <v>795</v>
      </c>
      <c r="S737" s="519" t="b">
        <v>1</v>
      </c>
      <c r="T737" s="650" t="s">
        <v>795</v>
      </c>
      <c r="U737" s="650" t="s">
        <v>795</v>
      </c>
      <c r="V737" s="650" t="s">
        <v>795</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97"/>
        <v>4</v>
      </c>
      <c r="D738" s="471"/>
      <c r="E738" s="647">
        <f>E737</f>
        <v>15</v>
      </c>
      <c r="F738" s="523" t="b">
        <f t="shared" si="95"/>
        <v>1</v>
      </c>
      <c r="G738" s="471"/>
      <c r="H738" s="813"/>
      <c r="I738" s="814"/>
      <c r="J738" s="648" t="s">
        <v>798</v>
      </c>
      <c r="K738" s="649" t="str">
        <f t="shared" si="96"/>
        <v>-</v>
      </c>
      <c r="L738" s="650" t="s">
        <v>799</v>
      </c>
      <c r="M738" s="650" t="s">
        <v>799</v>
      </c>
      <c r="N738" s="650" t="s">
        <v>799</v>
      </c>
      <c r="O738" s="650" t="s">
        <v>799</v>
      </c>
      <c r="P738" s="650" t="s">
        <v>799</v>
      </c>
      <c r="Q738" s="650" t="s">
        <v>799</v>
      </c>
      <c r="R738" s="650" t="s">
        <v>799</v>
      </c>
      <c r="S738" s="650" t="s">
        <v>799</v>
      </c>
      <c r="T738" s="650" t="s">
        <v>799</v>
      </c>
      <c r="U738" s="650" t="s">
        <v>799</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97"/>
        <v>4</v>
      </c>
      <c r="D739" s="471"/>
      <c r="E739" s="647">
        <f>E738</f>
        <v>15</v>
      </c>
      <c r="F739" s="523" t="b">
        <f t="shared" si="95"/>
        <v>1</v>
      </c>
      <c r="G739" s="471"/>
      <c r="H739" s="815"/>
      <c r="I739" s="816"/>
      <c r="J739" s="633" t="s">
        <v>800</v>
      </c>
      <c r="K739" s="651" t="str">
        <f t="shared" si="96"/>
        <v>-</v>
      </c>
      <c r="L739" s="648" t="s">
        <v>795</v>
      </c>
      <c r="M739" s="648" t="s">
        <v>795</v>
      </c>
      <c r="N739" s="648" t="s">
        <v>795</v>
      </c>
      <c r="O739" s="648" t="s">
        <v>795</v>
      </c>
      <c r="P739" s="648" t="s">
        <v>795</v>
      </c>
      <c r="Q739" s="648" t="s">
        <v>795</v>
      </c>
      <c r="R739" s="648" t="s">
        <v>795</v>
      </c>
      <c r="S739" s="648" t="s">
        <v>795</v>
      </c>
      <c r="T739" s="648" t="s">
        <v>795</v>
      </c>
      <c r="U739" s="652" t="s">
        <v>795</v>
      </c>
      <c r="V739" s="652" t="s">
        <v>795</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97"/>
        <v>4</v>
      </c>
      <c r="D740" s="471"/>
      <c r="E740" s="529">
        <v>16</v>
      </c>
      <c r="F740" s="523" t="b">
        <f t="shared" ref="F740:F771" si="98">COUNTIFS($L740:$V740,"-")&lt;&gt;COUNTA($L740:$V740)</f>
        <v>1</v>
      </c>
      <c r="G740" s="471"/>
      <c r="H740" s="644" t="s">
        <v>826</v>
      </c>
      <c r="I740" s="644"/>
      <c r="J740" s="625" t="s">
        <v>794</v>
      </c>
      <c r="K740" s="645" t="str">
        <f t="shared" ref="K740:K771" si="99">IFERROR(DATE(2019,1,($L740-1)*7+1),"-")</f>
        <v>-</v>
      </c>
      <c r="L740" s="646" t="s">
        <v>795</v>
      </c>
      <c r="M740" s="646" t="s">
        <v>795</v>
      </c>
      <c r="N740" s="646" t="s">
        <v>795</v>
      </c>
      <c r="O740" s="646" t="s">
        <v>795</v>
      </c>
      <c r="P740" s="646" t="s">
        <v>795</v>
      </c>
      <c r="Q740" s="646" t="s">
        <v>795</v>
      </c>
      <c r="R740" s="646" t="s">
        <v>795</v>
      </c>
      <c r="S740" s="646" t="s">
        <v>795</v>
      </c>
      <c r="T740" s="646" t="s">
        <v>795</v>
      </c>
      <c r="U740" s="646" t="s">
        <v>795</v>
      </c>
      <c r="V740" s="646" t="s">
        <v>795</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97"/>
        <v>4</v>
      </c>
      <c r="D741" s="471"/>
      <c r="E741" s="647">
        <f>E740</f>
        <v>16</v>
      </c>
      <c r="F741" s="523" t="b">
        <f t="shared" si="98"/>
        <v>1</v>
      </c>
      <c r="G741" s="471"/>
      <c r="H741" s="811"/>
      <c r="I741" s="812"/>
      <c r="J741" s="648" t="s">
        <v>797</v>
      </c>
      <c r="K741" s="649" t="str">
        <f t="shared" si="99"/>
        <v>-</v>
      </c>
      <c r="L741" s="650" t="s">
        <v>795</v>
      </c>
      <c r="M741" s="650" t="s">
        <v>795</v>
      </c>
      <c r="N741" s="650" t="s">
        <v>795</v>
      </c>
      <c r="O741" s="650" t="s">
        <v>795</v>
      </c>
      <c r="P741" s="650" t="s">
        <v>795</v>
      </c>
      <c r="Q741" s="650" t="s">
        <v>795</v>
      </c>
      <c r="R741" s="519">
        <v>0</v>
      </c>
      <c r="S741" s="519" t="b">
        <v>1</v>
      </c>
      <c r="T741" s="650" t="s">
        <v>795</v>
      </c>
      <c r="U741" s="650" t="s">
        <v>795</v>
      </c>
      <c r="V741" s="650" t="s">
        <v>795</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97"/>
        <v>4</v>
      </c>
      <c r="D742" s="471"/>
      <c r="E742" s="647">
        <f>E741</f>
        <v>16</v>
      </c>
      <c r="F742" s="523" t="b">
        <f t="shared" si="98"/>
        <v>1</v>
      </c>
      <c r="G742" s="471"/>
      <c r="H742" s="813"/>
      <c r="I742" s="814"/>
      <c r="J742" s="648" t="s">
        <v>798</v>
      </c>
      <c r="K742" s="649" t="str">
        <f t="shared" si="99"/>
        <v>-</v>
      </c>
      <c r="L742" s="650" t="s">
        <v>799</v>
      </c>
      <c r="M742" s="650" t="s">
        <v>799</v>
      </c>
      <c r="N742" s="650" t="s">
        <v>799</v>
      </c>
      <c r="O742" s="650" t="s">
        <v>799</v>
      </c>
      <c r="P742" s="650" t="s">
        <v>799</v>
      </c>
      <c r="Q742" s="650" t="s">
        <v>799</v>
      </c>
      <c r="R742" s="650" t="s">
        <v>799</v>
      </c>
      <c r="S742" s="650" t="s">
        <v>799</v>
      </c>
      <c r="T742" s="650" t="s">
        <v>799</v>
      </c>
      <c r="U742" s="650" t="s">
        <v>799</v>
      </c>
      <c r="V742" s="650" t="s">
        <v>799</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97"/>
        <v>4</v>
      </c>
      <c r="D743" s="471"/>
      <c r="E743" s="647">
        <f>E742</f>
        <v>16</v>
      </c>
      <c r="F743" s="523" t="b">
        <f t="shared" si="98"/>
        <v>1</v>
      </c>
      <c r="G743" s="471"/>
      <c r="H743" s="815"/>
      <c r="I743" s="816"/>
      <c r="J743" s="633" t="s">
        <v>800</v>
      </c>
      <c r="K743" s="651" t="str">
        <f t="shared" si="99"/>
        <v>-</v>
      </c>
      <c r="L743" s="648" t="s">
        <v>795</v>
      </c>
      <c r="M743" s="648" t="s">
        <v>795</v>
      </c>
      <c r="N743" s="648" t="s">
        <v>795</v>
      </c>
      <c r="O743" s="648" t="s">
        <v>795</v>
      </c>
      <c r="P743" s="648" t="s">
        <v>795</v>
      </c>
      <c r="Q743" s="648" t="s">
        <v>795</v>
      </c>
      <c r="R743" s="648" t="s">
        <v>795</v>
      </c>
      <c r="S743" s="648" t="s">
        <v>795</v>
      </c>
      <c r="T743" s="648" t="s">
        <v>795</v>
      </c>
      <c r="U743" s="652" t="s">
        <v>795</v>
      </c>
      <c r="V743" s="652" t="s">
        <v>795</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ref="C744:C775" si="100">INT($C$664)+3</f>
        <v>4</v>
      </c>
      <c r="D744" s="471"/>
      <c r="E744" s="529">
        <v>17</v>
      </c>
      <c r="F744" s="523" t="b">
        <f t="shared" si="98"/>
        <v>1</v>
      </c>
      <c r="G744" s="471"/>
      <c r="H744" s="644" t="s">
        <v>827</v>
      </c>
      <c r="I744" s="644"/>
      <c r="J744" s="625" t="s">
        <v>794</v>
      </c>
      <c r="K744" s="645" t="str">
        <f t="shared" si="99"/>
        <v>-</v>
      </c>
      <c r="L744" s="646" t="s">
        <v>795</v>
      </c>
      <c r="M744" s="653">
        <v>42</v>
      </c>
      <c r="N744" s="646" t="s">
        <v>795</v>
      </c>
      <c r="O744" s="646" t="s">
        <v>795</v>
      </c>
      <c r="P744" s="646" t="s">
        <v>795</v>
      </c>
      <c r="Q744" s="646" t="s">
        <v>795</v>
      </c>
      <c r="R744" s="646" t="s">
        <v>795</v>
      </c>
      <c r="S744" s="646" t="s">
        <v>795</v>
      </c>
      <c r="T744" s="646" t="s">
        <v>795</v>
      </c>
      <c r="U744" s="646" t="s">
        <v>795</v>
      </c>
      <c r="V744" s="646" t="s">
        <v>795</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100"/>
        <v>4</v>
      </c>
      <c r="D745" s="471"/>
      <c r="E745" s="647">
        <f>E744</f>
        <v>17</v>
      </c>
      <c r="F745" s="523" t="b">
        <f t="shared" si="98"/>
        <v>1</v>
      </c>
      <c r="G745" s="471"/>
      <c r="H745" s="811" t="s">
        <v>828</v>
      </c>
      <c r="I745" s="812"/>
      <c r="J745" s="648" t="s">
        <v>797</v>
      </c>
      <c r="K745" s="649" t="str">
        <f t="shared" si="99"/>
        <v>-</v>
      </c>
      <c r="L745" s="650" t="s">
        <v>795</v>
      </c>
      <c r="M745" s="650" t="s">
        <v>795</v>
      </c>
      <c r="N745" s="650" t="s">
        <v>795</v>
      </c>
      <c r="O745" s="650" t="s">
        <v>795</v>
      </c>
      <c r="P745" s="650" t="s">
        <v>795</v>
      </c>
      <c r="Q745" s="650" t="s">
        <v>795</v>
      </c>
      <c r="R745" s="519">
        <v>0</v>
      </c>
      <c r="S745" s="650" t="s">
        <v>795</v>
      </c>
      <c r="T745" s="650" t="s">
        <v>795</v>
      </c>
      <c r="U745" s="650" t="s">
        <v>795</v>
      </c>
      <c r="V745" s="650" t="s">
        <v>795</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100"/>
        <v>4</v>
      </c>
      <c r="D746" s="471"/>
      <c r="E746" s="647">
        <f>E745</f>
        <v>17</v>
      </c>
      <c r="F746" s="523" t="b">
        <f t="shared" si="98"/>
        <v>1</v>
      </c>
      <c r="G746" s="471"/>
      <c r="H746" s="813"/>
      <c r="I746" s="814"/>
      <c r="J746" s="648" t="s">
        <v>798</v>
      </c>
      <c r="K746" s="649" t="str">
        <f t="shared" si="99"/>
        <v>-</v>
      </c>
      <c r="L746" s="650" t="s">
        <v>799</v>
      </c>
      <c r="M746" s="650" t="s">
        <v>799</v>
      </c>
      <c r="N746" s="650" t="s">
        <v>799</v>
      </c>
      <c r="O746" s="650" t="s">
        <v>799</v>
      </c>
      <c r="P746" s="650" t="s">
        <v>799</v>
      </c>
      <c r="Q746" s="650" t="s">
        <v>799</v>
      </c>
      <c r="R746" s="650" t="s">
        <v>799</v>
      </c>
      <c r="S746" s="650" t="s">
        <v>799</v>
      </c>
      <c r="T746" s="650" t="s">
        <v>799</v>
      </c>
      <c r="U746" s="650" t="s">
        <v>799</v>
      </c>
      <c r="V746" s="650" t="s">
        <v>799</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100"/>
        <v>4</v>
      </c>
      <c r="D747" s="471"/>
      <c r="E747" s="647">
        <f>E746</f>
        <v>17</v>
      </c>
      <c r="F747" s="523" t="b">
        <f t="shared" si="98"/>
        <v>1</v>
      </c>
      <c r="G747" s="471"/>
      <c r="H747" s="815"/>
      <c r="I747" s="816"/>
      <c r="J747" s="633" t="s">
        <v>800</v>
      </c>
      <c r="K747" s="651" t="str">
        <f t="shared" si="99"/>
        <v>-</v>
      </c>
      <c r="L747" s="648" t="s">
        <v>795</v>
      </c>
      <c r="M747" s="648" t="s">
        <v>795</v>
      </c>
      <c r="N747" s="648" t="s">
        <v>795</v>
      </c>
      <c r="O747" s="648" t="s">
        <v>795</v>
      </c>
      <c r="P747" s="648" t="s">
        <v>795</v>
      </c>
      <c r="Q747" s="648" t="s">
        <v>795</v>
      </c>
      <c r="R747" s="648" t="s">
        <v>795</v>
      </c>
      <c r="S747" s="648" t="s">
        <v>795</v>
      </c>
      <c r="T747" s="648" t="s">
        <v>795</v>
      </c>
      <c r="U747" s="652" t="s">
        <v>795</v>
      </c>
      <c r="V747" s="652" t="s">
        <v>795</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100"/>
        <v>4</v>
      </c>
      <c r="D748" s="471"/>
      <c r="E748" s="529">
        <v>18</v>
      </c>
      <c r="F748" s="523" t="b">
        <f t="shared" si="98"/>
        <v>1</v>
      </c>
      <c r="G748" s="471"/>
      <c r="H748" s="644" t="s">
        <v>829</v>
      </c>
      <c r="I748" s="644"/>
      <c r="J748" s="625" t="s">
        <v>794</v>
      </c>
      <c r="K748" s="645" t="str">
        <f t="shared" si="99"/>
        <v>-</v>
      </c>
      <c r="L748" s="646" t="s">
        <v>795</v>
      </c>
      <c r="M748" s="646" t="s">
        <v>795</v>
      </c>
      <c r="N748" s="646" t="s">
        <v>795</v>
      </c>
      <c r="O748" s="646" t="s">
        <v>795</v>
      </c>
      <c r="P748" s="646" t="s">
        <v>795</v>
      </c>
      <c r="Q748" s="646" t="s">
        <v>795</v>
      </c>
      <c r="R748" s="646" t="s">
        <v>795</v>
      </c>
      <c r="S748" s="646" t="s">
        <v>795</v>
      </c>
      <c r="T748" s="646" t="s">
        <v>795</v>
      </c>
      <c r="U748" s="646" t="s">
        <v>795</v>
      </c>
      <c r="V748" s="646" t="s">
        <v>795</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100"/>
        <v>4</v>
      </c>
      <c r="D749" s="471"/>
      <c r="E749" s="647">
        <f>E748</f>
        <v>18</v>
      </c>
      <c r="F749" s="523" t="b">
        <f t="shared" si="98"/>
        <v>1</v>
      </c>
      <c r="G749" s="471"/>
      <c r="H749" s="811" t="s">
        <v>830</v>
      </c>
      <c r="I749" s="812"/>
      <c r="J749" s="648" t="s">
        <v>797</v>
      </c>
      <c r="K749" s="649" t="str">
        <f t="shared" si="99"/>
        <v>-</v>
      </c>
      <c r="L749" s="650" t="s">
        <v>795</v>
      </c>
      <c r="M749" s="650" t="s">
        <v>795</v>
      </c>
      <c r="N749" s="650" t="s">
        <v>795</v>
      </c>
      <c r="O749" s="519">
        <v>1</v>
      </c>
      <c r="P749" s="650" t="s">
        <v>795</v>
      </c>
      <c r="Q749" s="650" t="s">
        <v>795</v>
      </c>
      <c r="R749" s="650" t="s">
        <v>795</v>
      </c>
      <c r="S749" s="650" t="s">
        <v>795</v>
      </c>
      <c r="T749" s="650" t="s">
        <v>795</v>
      </c>
      <c r="U749" s="650" t="s">
        <v>795</v>
      </c>
      <c r="V749" s="650" t="s">
        <v>795</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100"/>
        <v>4</v>
      </c>
      <c r="D750" s="471"/>
      <c r="E750" s="647">
        <f>E749</f>
        <v>18</v>
      </c>
      <c r="F750" s="523" t="b">
        <f t="shared" si="98"/>
        <v>1</v>
      </c>
      <c r="G750" s="471"/>
      <c r="H750" s="813"/>
      <c r="I750" s="814"/>
      <c r="J750" s="648" t="s">
        <v>798</v>
      </c>
      <c r="K750" s="649" t="str">
        <f t="shared" si="99"/>
        <v>-</v>
      </c>
      <c r="L750" s="650" t="s">
        <v>799</v>
      </c>
      <c r="M750" s="519">
        <v>38</v>
      </c>
      <c r="N750" s="650" t="s">
        <v>799</v>
      </c>
      <c r="O750" s="650" t="s">
        <v>799</v>
      </c>
      <c r="P750" s="650" t="s">
        <v>799</v>
      </c>
      <c r="Q750" s="650" t="s">
        <v>799</v>
      </c>
      <c r="R750" s="650" t="s">
        <v>799</v>
      </c>
      <c r="S750" s="650" t="s">
        <v>799</v>
      </c>
      <c r="T750" s="650" t="s">
        <v>799</v>
      </c>
      <c r="U750" s="650" t="s">
        <v>799</v>
      </c>
      <c r="V750" s="650" t="s">
        <v>799</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100"/>
        <v>4</v>
      </c>
      <c r="D751" s="471"/>
      <c r="E751" s="647">
        <f>E750</f>
        <v>18</v>
      </c>
      <c r="F751" s="523" t="b">
        <f t="shared" si="98"/>
        <v>1</v>
      </c>
      <c r="G751" s="471"/>
      <c r="H751" s="815"/>
      <c r="I751" s="816"/>
      <c r="J751" s="633" t="s">
        <v>800</v>
      </c>
      <c r="K751" s="651" t="str">
        <f t="shared" si="99"/>
        <v>-</v>
      </c>
      <c r="L751" s="648" t="s">
        <v>795</v>
      </c>
      <c r="M751" s="648" t="s">
        <v>795</v>
      </c>
      <c r="N751" s="648" t="s">
        <v>795</v>
      </c>
      <c r="O751" s="648" t="s">
        <v>795</v>
      </c>
      <c r="P751" s="648" t="s">
        <v>795</v>
      </c>
      <c r="Q751" s="648" t="s">
        <v>795</v>
      </c>
      <c r="R751" s="648" t="s">
        <v>795</v>
      </c>
      <c r="S751" s="648" t="s">
        <v>795</v>
      </c>
      <c r="T751" s="648" t="s">
        <v>795</v>
      </c>
      <c r="U751" s="652" t="s">
        <v>795</v>
      </c>
      <c r="V751" s="652" t="s">
        <v>795</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100"/>
        <v>4</v>
      </c>
      <c r="D752" s="471"/>
      <c r="E752" s="529">
        <v>19</v>
      </c>
      <c r="F752" s="523" t="b">
        <f t="shared" si="98"/>
        <v>1</v>
      </c>
      <c r="G752" s="471"/>
      <c r="H752" s="644" t="s">
        <v>831</v>
      </c>
      <c r="I752" s="644"/>
      <c r="J752" s="625" t="s">
        <v>794</v>
      </c>
      <c r="K752" s="645" t="str">
        <f t="shared" si="99"/>
        <v>-</v>
      </c>
      <c r="L752" s="646" t="s">
        <v>795</v>
      </c>
      <c r="M752" s="646" t="s">
        <v>795</v>
      </c>
      <c r="N752" s="646" t="s">
        <v>795</v>
      </c>
      <c r="O752" s="646" t="s">
        <v>795</v>
      </c>
      <c r="P752" s="646" t="s">
        <v>795</v>
      </c>
      <c r="Q752" s="646" t="s">
        <v>795</v>
      </c>
      <c r="R752" s="646" t="s">
        <v>795</v>
      </c>
      <c r="S752" s="646" t="s">
        <v>795</v>
      </c>
      <c r="T752" s="646" t="s">
        <v>795</v>
      </c>
      <c r="U752" s="646" t="s">
        <v>795</v>
      </c>
      <c r="V752" s="646" t="s">
        <v>795</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100"/>
        <v>4</v>
      </c>
      <c r="D753" s="471"/>
      <c r="E753" s="647">
        <f>E752</f>
        <v>19</v>
      </c>
      <c r="F753" s="523" t="b">
        <f t="shared" si="98"/>
        <v>1</v>
      </c>
      <c r="G753" s="471"/>
      <c r="H753" s="811" t="s">
        <v>832</v>
      </c>
      <c r="I753" s="812"/>
      <c r="J753" s="648" t="s">
        <v>797</v>
      </c>
      <c r="K753" s="649">
        <f t="shared" si="99"/>
        <v>43536</v>
      </c>
      <c r="L753" s="519">
        <v>11</v>
      </c>
      <c r="M753" s="650" t="s">
        <v>795</v>
      </c>
      <c r="N753" s="650" t="s">
        <v>795</v>
      </c>
      <c r="O753" s="650" t="s">
        <v>795</v>
      </c>
      <c r="P753" s="650" t="s">
        <v>795</v>
      </c>
      <c r="Q753" s="650" t="s">
        <v>795</v>
      </c>
      <c r="R753" s="650" t="s">
        <v>795</v>
      </c>
      <c r="S753" s="650" t="s">
        <v>795</v>
      </c>
      <c r="T753" s="650" t="s">
        <v>795</v>
      </c>
      <c r="U753" s="650" t="s">
        <v>795</v>
      </c>
      <c r="V753" s="650" t="s">
        <v>795</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100"/>
        <v>4</v>
      </c>
      <c r="D754" s="471"/>
      <c r="E754" s="647">
        <f>E753</f>
        <v>19</v>
      </c>
      <c r="F754" s="523" t="b">
        <f t="shared" si="98"/>
        <v>1</v>
      </c>
      <c r="G754" s="471"/>
      <c r="H754" s="813"/>
      <c r="I754" s="814"/>
      <c r="J754" s="648" t="s">
        <v>798</v>
      </c>
      <c r="K754" s="649" t="str">
        <f t="shared" si="99"/>
        <v>-</v>
      </c>
      <c r="L754" s="650" t="s">
        <v>799</v>
      </c>
      <c r="M754" s="650" t="s">
        <v>799</v>
      </c>
      <c r="N754" s="519">
        <v>20</v>
      </c>
      <c r="O754" s="519">
        <v>3</v>
      </c>
      <c r="P754" s="650" t="s">
        <v>799</v>
      </c>
      <c r="Q754" s="650" t="s">
        <v>799</v>
      </c>
      <c r="R754" s="650" t="s">
        <v>799</v>
      </c>
      <c r="S754" s="650" t="s">
        <v>799</v>
      </c>
      <c r="T754" s="650" t="s">
        <v>799</v>
      </c>
      <c r="U754" s="650" t="s">
        <v>799</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100"/>
        <v>4</v>
      </c>
      <c r="D755" s="471"/>
      <c r="E755" s="647">
        <f>E754</f>
        <v>19</v>
      </c>
      <c r="F755" s="523" t="b">
        <f t="shared" si="98"/>
        <v>1</v>
      </c>
      <c r="G755" s="471"/>
      <c r="H755" s="815"/>
      <c r="I755" s="816"/>
      <c r="J755" s="633" t="s">
        <v>800</v>
      </c>
      <c r="K755" s="651" t="str">
        <f t="shared" si="99"/>
        <v>-</v>
      </c>
      <c r="L755" s="648" t="s">
        <v>795</v>
      </c>
      <c r="M755" s="648" t="s">
        <v>795</v>
      </c>
      <c r="N755" s="648" t="s">
        <v>795</v>
      </c>
      <c r="O755" s="648" t="s">
        <v>795</v>
      </c>
      <c r="P755" s="648" t="s">
        <v>795</v>
      </c>
      <c r="Q755" s="648" t="s">
        <v>795</v>
      </c>
      <c r="R755" s="648" t="s">
        <v>795</v>
      </c>
      <c r="S755" s="648" t="s">
        <v>795</v>
      </c>
      <c r="T755" s="648" t="s">
        <v>795</v>
      </c>
      <c r="U755" s="652" t="s">
        <v>795</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100"/>
        <v>4</v>
      </c>
      <c r="D756" s="471"/>
      <c r="E756" s="529">
        <v>20</v>
      </c>
      <c r="F756" s="523" t="b">
        <f t="shared" si="98"/>
        <v>1</v>
      </c>
      <c r="G756" s="471"/>
      <c r="H756" s="644" t="s">
        <v>833</v>
      </c>
      <c r="I756" s="644"/>
      <c r="J756" s="625" t="s">
        <v>794</v>
      </c>
      <c r="K756" s="645" t="str">
        <f t="shared" si="99"/>
        <v>-</v>
      </c>
      <c r="L756" s="646" t="s">
        <v>795</v>
      </c>
      <c r="M756" s="646" t="s">
        <v>795</v>
      </c>
      <c r="N756" s="646" t="s">
        <v>795</v>
      </c>
      <c r="O756" s="646" t="s">
        <v>795</v>
      </c>
      <c r="P756" s="646" t="s">
        <v>795</v>
      </c>
      <c r="Q756" s="646" t="s">
        <v>795</v>
      </c>
      <c r="R756" s="646" t="s">
        <v>795</v>
      </c>
      <c r="S756" s="646" t="s">
        <v>795</v>
      </c>
      <c r="T756" s="646" t="s">
        <v>795</v>
      </c>
      <c r="U756" s="646" t="s">
        <v>795</v>
      </c>
      <c r="V756" s="646" t="s">
        <v>795</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100"/>
        <v>4</v>
      </c>
      <c r="D757" s="471"/>
      <c r="E757" s="647">
        <f>E756</f>
        <v>20</v>
      </c>
      <c r="F757" s="523" t="b">
        <f t="shared" si="98"/>
        <v>1</v>
      </c>
      <c r="G757" s="471"/>
      <c r="H757" s="811" t="s">
        <v>834</v>
      </c>
      <c r="I757" s="812"/>
      <c r="J757" s="648" t="s">
        <v>797</v>
      </c>
      <c r="K757" s="649">
        <f t="shared" si="99"/>
        <v>43711</v>
      </c>
      <c r="L757" s="519">
        <v>36</v>
      </c>
      <c r="M757" s="650" t="s">
        <v>795</v>
      </c>
      <c r="N757" s="650" t="s">
        <v>795</v>
      </c>
      <c r="O757" s="650" t="s">
        <v>795</v>
      </c>
      <c r="P757" s="650" t="s">
        <v>795</v>
      </c>
      <c r="Q757" s="650" t="s">
        <v>795</v>
      </c>
      <c r="R757" s="650" t="s">
        <v>795</v>
      </c>
      <c r="S757" s="650" t="s">
        <v>795</v>
      </c>
      <c r="T757" s="650" t="s">
        <v>795</v>
      </c>
      <c r="U757" s="650" t="s">
        <v>795</v>
      </c>
      <c r="V757" s="650" t="s">
        <v>795</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100"/>
        <v>4</v>
      </c>
      <c r="D758" s="471"/>
      <c r="E758" s="647">
        <f>E757</f>
        <v>20</v>
      </c>
      <c r="F758" s="523" t="b">
        <f t="shared" si="98"/>
        <v>1</v>
      </c>
      <c r="G758" s="471"/>
      <c r="H758" s="813"/>
      <c r="I758" s="814"/>
      <c r="J758" s="648" t="s">
        <v>798</v>
      </c>
      <c r="K758" s="649" t="str">
        <f t="shared" si="99"/>
        <v>-</v>
      </c>
      <c r="L758" s="650" t="s">
        <v>799</v>
      </c>
      <c r="M758" s="650" t="s">
        <v>799</v>
      </c>
      <c r="N758" s="519">
        <v>20</v>
      </c>
      <c r="O758" s="519">
        <v>6</v>
      </c>
      <c r="P758" s="650" t="s">
        <v>799</v>
      </c>
      <c r="Q758" s="650" t="s">
        <v>799</v>
      </c>
      <c r="R758" s="650" t="s">
        <v>799</v>
      </c>
      <c r="S758" s="650" t="s">
        <v>799</v>
      </c>
      <c r="T758" s="650" t="s">
        <v>799</v>
      </c>
      <c r="U758" s="650" t="s">
        <v>799</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100"/>
        <v>4</v>
      </c>
      <c r="D759" s="471"/>
      <c r="E759" s="647">
        <f>E758</f>
        <v>20</v>
      </c>
      <c r="F759" s="523" t="b">
        <f t="shared" si="98"/>
        <v>1</v>
      </c>
      <c r="G759" s="471"/>
      <c r="H759" s="815"/>
      <c r="I759" s="816"/>
      <c r="J759" s="633" t="s">
        <v>800</v>
      </c>
      <c r="K759" s="651" t="str">
        <f t="shared" si="99"/>
        <v>-</v>
      </c>
      <c r="L759" s="648" t="s">
        <v>795</v>
      </c>
      <c r="M759" s="648" t="s">
        <v>795</v>
      </c>
      <c r="N759" s="648" t="s">
        <v>795</v>
      </c>
      <c r="O759" s="648" t="s">
        <v>795</v>
      </c>
      <c r="P759" s="648" t="s">
        <v>795</v>
      </c>
      <c r="Q759" s="648" t="s">
        <v>795</v>
      </c>
      <c r="R759" s="648" t="s">
        <v>795</v>
      </c>
      <c r="S759" s="648" t="s">
        <v>795</v>
      </c>
      <c r="T759" s="648" t="s">
        <v>795</v>
      </c>
      <c r="U759" s="652" t="s">
        <v>795</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100"/>
        <v>4</v>
      </c>
      <c r="D760" s="471"/>
      <c r="E760" s="529">
        <v>21</v>
      </c>
      <c r="F760" s="523" t="b">
        <f t="shared" si="98"/>
        <v>1</v>
      </c>
      <c r="G760" s="471"/>
      <c r="H760" s="644" t="s">
        <v>835</v>
      </c>
      <c r="I760" s="644"/>
      <c r="J760" s="625" t="s">
        <v>794</v>
      </c>
      <c r="K760" s="645" t="str">
        <f t="shared" si="99"/>
        <v>-</v>
      </c>
      <c r="L760" s="646" t="s">
        <v>795</v>
      </c>
      <c r="M760" s="646" t="s">
        <v>795</v>
      </c>
      <c r="N760" s="646" t="s">
        <v>795</v>
      </c>
      <c r="O760" s="646" t="s">
        <v>795</v>
      </c>
      <c r="P760" s="646" t="s">
        <v>795</v>
      </c>
      <c r="Q760" s="646" t="s">
        <v>795</v>
      </c>
      <c r="R760" s="646" t="s">
        <v>795</v>
      </c>
      <c r="S760" s="646" t="s">
        <v>795</v>
      </c>
      <c r="T760" s="646" t="s">
        <v>795</v>
      </c>
      <c r="U760" s="646" t="s">
        <v>795</v>
      </c>
      <c r="V760" s="646" t="s">
        <v>795</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100"/>
        <v>4</v>
      </c>
      <c r="D761" s="471"/>
      <c r="E761" s="647">
        <f>E760</f>
        <v>21</v>
      </c>
      <c r="F761" s="523" t="b">
        <f t="shared" si="98"/>
        <v>1</v>
      </c>
      <c r="G761" s="471"/>
      <c r="H761" s="811" t="s">
        <v>836</v>
      </c>
      <c r="I761" s="812"/>
      <c r="J761" s="648" t="s">
        <v>797</v>
      </c>
      <c r="K761" s="649">
        <f t="shared" si="99"/>
        <v>43753</v>
      </c>
      <c r="L761" s="519">
        <v>42</v>
      </c>
      <c r="M761" s="650" t="s">
        <v>795</v>
      </c>
      <c r="N761" s="650" t="s">
        <v>795</v>
      </c>
      <c r="O761" s="650" t="s">
        <v>795</v>
      </c>
      <c r="P761" s="650" t="s">
        <v>795</v>
      </c>
      <c r="Q761" s="650" t="s">
        <v>795</v>
      </c>
      <c r="R761" s="650" t="s">
        <v>795</v>
      </c>
      <c r="S761" s="650" t="s">
        <v>795</v>
      </c>
      <c r="T761" s="650" t="s">
        <v>795</v>
      </c>
      <c r="U761" s="650" t="s">
        <v>795</v>
      </c>
      <c r="V761" s="650" t="s">
        <v>795</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100"/>
        <v>4</v>
      </c>
      <c r="D762" s="471"/>
      <c r="E762" s="647">
        <f>E761</f>
        <v>21</v>
      </c>
      <c r="F762" s="523" t="b">
        <f t="shared" si="98"/>
        <v>1</v>
      </c>
      <c r="G762" s="471"/>
      <c r="H762" s="813"/>
      <c r="I762" s="814"/>
      <c r="J762" s="648" t="s">
        <v>798</v>
      </c>
      <c r="K762" s="649" t="str">
        <f t="shared" si="99"/>
        <v>-</v>
      </c>
      <c r="L762" s="650" t="s">
        <v>799</v>
      </c>
      <c r="M762" s="650" t="s">
        <v>799</v>
      </c>
      <c r="N762" s="519">
        <v>28</v>
      </c>
      <c r="O762" s="519">
        <v>3</v>
      </c>
      <c r="P762" s="650" t="s">
        <v>799</v>
      </c>
      <c r="Q762" s="650" t="s">
        <v>799</v>
      </c>
      <c r="R762" s="650" t="s">
        <v>799</v>
      </c>
      <c r="S762" s="650" t="s">
        <v>799</v>
      </c>
      <c r="T762" s="650" t="s">
        <v>799</v>
      </c>
      <c r="U762" s="650" t="s">
        <v>799</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100"/>
        <v>4</v>
      </c>
      <c r="D763" s="471"/>
      <c r="E763" s="647">
        <f>E762</f>
        <v>21</v>
      </c>
      <c r="F763" s="523" t="b">
        <f t="shared" si="98"/>
        <v>1</v>
      </c>
      <c r="G763" s="471"/>
      <c r="H763" s="815"/>
      <c r="I763" s="816"/>
      <c r="J763" s="633" t="s">
        <v>800</v>
      </c>
      <c r="K763" s="651" t="str">
        <f t="shared" si="99"/>
        <v>-</v>
      </c>
      <c r="L763" s="648" t="s">
        <v>795</v>
      </c>
      <c r="M763" s="648" t="s">
        <v>795</v>
      </c>
      <c r="N763" s="648" t="s">
        <v>795</v>
      </c>
      <c r="O763" s="648" t="s">
        <v>795</v>
      </c>
      <c r="P763" s="648" t="s">
        <v>795</v>
      </c>
      <c r="Q763" s="648" t="s">
        <v>795</v>
      </c>
      <c r="R763" s="648" t="s">
        <v>795</v>
      </c>
      <c r="S763" s="648" t="s">
        <v>795</v>
      </c>
      <c r="T763" s="648" t="s">
        <v>795</v>
      </c>
      <c r="U763" s="652" t="s">
        <v>795</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100"/>
        <v>4</v>
      </c>
      <c r="D764" s="471"/>
      <c r="E764" s="529">
        <v>22</v>
      </c>
      <c r="F764" s="523" t="b">
        <f t="shared" si="98"/>
        <v>1</v>
      </c>
      <c r="G764" s="471"/>
      <c r="H764" s="644" t="s">
        <v>837</v>
      </c>
      <c r="I764" s="644"/>
      <c r="J764" s="625" t="s">
        <v>794</v>
      </c>
      <c r="K764" s="645" t="str">
        <f t="shared" si="99"/>
        <v>-</v>
      </c>
      <c r="L764" s="646" t="s">
        <v>795</v>
      </c>
      <c r="M764" s="646" t="s">
        <v>795</v>
      </c>
      <c r="N764" s="646" t="s">
        <v>795</v>
      </c>
      <c r="O764" s="646" t="s">
        <v>795</v>
      </c>
      <c r="P764" s="646" t="s">
        <v>795</v>
      </c>
      <c r="Q764" s="646" t="s">
        <v>795</v>
      </c>
      <c r="R764" s="646" t="s">
        <v>795</v>
      </c>
      <c r="S764" s="646" t="s">
        <v>795</v>
      </c>
      <c r="T764" s="646" t="s">
        <v>795</v>
      </c>
      <c r="U764" s="646" t="s">
        <v>795</v>
      </c>
      <c r="V764" s="646" t="s">
        <v>795</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100"/>
        <v>4</v>
      </c>
      <c r="D765" s="471"/>
      <c r="E765" s="647">
        <f>E764</f>
        <v>22</v>
      </c>
      <c r="F765" s="523" t="b">
        <f t="shared" si="98"/>
        <v>1</v>
      </c>
      <c r="G765" s="471"/>
      <c r="H765" s="811" t="s">
        <v>838</v>
      </c>
      <c r="I765" s="812"/>
      <c r="J765" s="648" t="s">
        <v>797</v>
      </c>
      <c r="K765" s="649" t="str">
        <f t="shared" si="99"/>
        <v>-</v>
      </c>
      <c r="L765" s="650" t="s">
        <v>795</v>
      </c>
      <c r="M765" s="650" t="s">
        <v>795</v>
      </c>
      <c r="N765" s="519">
        <v>0</v>
      </c>
      <c r="O765" s="650" t="s">
        <v>795</v>
      </c>
      <c r="P765" s="650" t="s">
        <v>795</v>
      </c>
      <c r="Q765" s="650" t="s">
        <v>795</v>
      </c>
      <c r="R765" s="650" t="s">
        <v>795</v>
      </c>
      <c r="S765" s="650" t="s">
        <v>795</v>
      </c>
      <c r="T765" s="650" t="s">
        <v>795</v>
      </c>
      <c r="U765" s="650" t="s">
        <v>795</v>
      </c>
      <c r="V765" s="650" t="s">
        <v>795</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100"/>
        <v>4</v>
      </c>
      <c r="D766" s="471"/>
      <c r="E766" s="647">
        <f>E765</f>
        <v>22</v>
      </c>
      <c r="F766" s="523" t="b">
        <f t="shared" si="98"/>
        <v>1</v>
      </c>
      <c r="G766" s="471"/>
      <c r="H766" s="813"/>
      <c r="I766" s="814"/>
      <c r="J766" s="648" t="s">
        <v>798</v>
      </c>
      <c r="K766" s="649" t="str">
        <f t="shared" si="99"/>
        <v>-</v>
      </c>
      <c r="L766" s="650" t="s">
        <v>799</v>
      </c>
      <c r="M766" s="650" t="s">
        <v>799</v>
      </c>
      <c r="N766" s="650" t="s">
        <v>799</v>
      </c>
      <c r="O766" s="650" t="s">
        <v>799</v>
      </c>
      <c r="P766" s="650" t="s">
        <v>799</v>
      </c>
      <c r="Q766" s="650" t="s">
        <v>799</v>
      </c>
      <c r="R766" s="650" t="s">
        <v>799</v>
      </c>
      <c r="S766" s="650" t="s">
        <v>799</v>
      </c>
      <c r="T766" s="650" t="s">
        <v>799</v>
      </c>
      <c r="U766" s="650" t="s">
        <v>799</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100"/>
        <v>4</v>
      </c>
      <c r="D767" s="471"/>
      <c r="E767" s="647">
        <f>E766</f>
        <v>22</v>
      </c>
      <c r="F767" s="523" t="b">
        <f t="shared" si="98"/>
        <v>1</v>
      </c>
      <c r="G767" s="471"/>
      <c r="H767" s="815"/>
      <c r="I767" s="816"/>
      <c r="J767" s="633" t="s">
        <v>800</v>
      </c>
      <c r="K767" s="651" t="str">
        <f t="shared" si="99"/>
        <v>-</v>
      </c>
      <c r="L767" s="648" t="s">
        <v>795</v>
      </c>
      <c r="M767" s="648" t="s">
        <v>795</v>
      </c>
      <c r="N767" s="648" t="s">
        <v>795</v>
      </c>
      <c r="O767" s="648" t="s">
        <v>795</v>
      </c>
      <c r="P767" s="648" t="s">
        <v>795</v>
      </c>
      <c r="Q767" s="648" t="s">
        <v>795</v>
      </c>
      <c r="R767" s="648" t="s">
        <v>795</v>
      </c>
      <c r="S767" s="648" t="s">
        <v>795</v>
      </c>
      <c r="T767" s="648" t="s">
        <v>795</v>
      </c>
      <c r="U767" s="652" t="s">
        <v>795</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100"/>
        <v>4</v>
      </c>
      <c r="D768" s="471"/>
      <c r="E768" s="529">
        <v>23</v>
      </c>
      <c r="F768" s="523" t="b">
        <f t="shared" si="98"/>
        <v>1</v>
      </c>
      <c r="G768" s="471"/>
      <c r="H768" s="644" t="s">
        <v>839</v>
      </c>
      <c r="I768" s="644"/>
      <c r="J768" s="625" t="s">
        <v>794</v>
      </c>
      <c r="K768" s="645" t="str">
        <f t="shared" si="99"/>
        <v>-</v>
      </c>
      <c r="L768" s="646" t="s">
        <v>795</v>
      </c>
      <c r="M768" s="646" t="s">
        <v>795</v>
      </c>
      <c r="N768" s="646" t="s">
        <v>795</v>
      </c>
      <c r="O768" s="646" t="s">
        <v>795</v>
      </c>
      <c r="P768" s="646" t="s">
        <v>795</v>
      </c>
      <c r="Q768" s="646" t="s">
        <v>795</v>
      </c>
      <c r="R768" s="646" t="s">
        <v>795</v>
      </c>
      <c r="S768" s="646" t="s">
        <v>795</v>
      </c>
      <c r="T768" s="646" t="s">
        <v>795</v>
      </c>
      <c r="U768" s="646" t="s">
        <v>795</v>
      </c>
      <c r="V768" s="646" t="s">
        <v>795</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100"/>
        <v>4</v>
      </c>
      <c r="D769" s="471"/>
      <c r="E769" s="647">
        <f>E768</f>
        <v>23</v>
      </c>
      <c r="F769" s="523" t="b">
        <f t="shared" si="98"/>
        <v>1</v>
      </c>
      <c r="G769" s="471"/>
      <c r="H769" s="811" t="s">
        <v>840</v>
      </c>
      <c r="I769" s="812"/>
      <c r="J769" s="648" t="s">
        <v>797</v>
      </c>
      <c r="K769" s="649" t="str">
        <f t="shared" si="99"/>
        <v>-</v>
      </c>
      <c r="L769" s="650" t="s">
        <v>795</v>
      </c>
      <c r="M769" s="650" t="s">
        <v>795</v>
      </c>
      <c r="N769" s="519">
        <v>0</v>
      </c>
      <c r="O769" s="650" t="s">
        <v>795</v>
      </c>
      <c r="P769" s="650" t="s">
        <v>795</v>
      </c>
      <c r="Q769" s="650" t="s">
        <v>795</v>
      </c>
      <c r="R769" s="650" t="s">
        <v>795</v>
      </c>
      <c r="S769" s="650" t="s">
        <v>795</v>
      </c>
      <c r="T769" s="650" t="s">
        <v>795</v>
      </c>
      <c r="U769" s="650" t="s">
        <v>795</v>
      </c>
      <c r="V769" s="650" t="s">
        <v>795</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100"/>
        <v>4</v>
      </c>
      <c r="D770" s="471"/>
      <c r="E770" s="647">
        <f>E769</f>
        <v>23</v>
      </c>
      <c r="F770" s="523" t="b">
        <f t="shared" si="98"/>
        <v>1</v>
      </c>
      <c r="G770" s="471"/>
      <c r="H770" s="813"/>
      <c r="I770" s="814"/>
      <c r="J770" s="648" t="s">
        <v>798</v>
      </c>
      <c r="K770" s="649" t="str">
        <f t="shared" si="99"/>
        <v>-</v>
      </c>
      <c r="L770" s="650" t="s">
        <v>799</v>
      </c>
      <c r="M770" s="650" t="s">
        <v>799</v>
      </c>
      <c r="N770" s="650" t="s">
        <v>799</v>
      </c>
      <c r="O770" s="650" t="s">
        <v>799</v>
      </c>
      <c r="P770" s="650" t="s">
        <v>799</v>
      </c>
      <c r="Q770" s="650" t="s">
        <v>799</v>
      </c>
      <c r="R770" s="650" t="s">
        <v>799</v>
      </c>
      <c r="S770" s="650" t="s">
        <v>799</v>
      </c>
      <c r="T770" s="650" t="s">
        <v>799</v>
      </c>
      <c r="U770" s="650" t="s">
        <v>799</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100"/>
        <v>4</v>
      </c>
      <c r="D771" s="471"/>
      <c r="E771" s="647">
        <f>E770</f>
        <v>23</v>
      </c>
      <c r="F771" s="523" t="b">
        <f t="shared" si="98"/>
        <v>1</v>
      </c>
      <c r="G771" s="471"/>
      <c r="H771" s="815"/>
      <c r="I771" s="816"/>
      <c r="J771" s="633" t="s">
        <v>800</v>
      </c>
      <c r="K771" s="651" t="str">
        <f t="shared" si="99"/>
        <v>-</v>
      </c>
      <c r="L771" s="648" t="s">
        <v>795</v>
      </c>
      <c r="M771" s="648" t="s">
        <v>795</v>
      </c>
      <c r="N771" s="648" t="s">
        <v>795</v>
      </c>
      <c r="O771" s="648" t="s">
        <v>795</v>
      </c>
      <c r="P771" s="648" t="s">
        <v>795</v>
      </c>
      <c r="Q771" s="648" t="s">
        <v>795</v>
      </c>
      <c r="R771" s="648" t="s">
        <v>795</v>
      </c>
      <c r="S771" s="648" t="s">
        <v>795</v>
      </c>
      <c r="T771" s="648" t="s">
        <v>795</v>
      </c>
      <c r="U771" s="652" t="s">
        <v>795</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100"/>
        <v>4</v>
      </c>
      <c r="D772" s="471"/>
      <c r="E772" s="529">
        <v>24</v>
      </c>
      <c r="F772" s="523" t="b">
        <f t="shared" ref="F772:F783" si="101">COUNTIFS($L772:$V772,"-")&lt;&gt;COUNTA($L772:$V772)</f>
        <v>1</v>
      </c>
      <c r="G772" s="471"/>
      <c r="H772" s="644" t="s">
        <v>841</v>
      </c>
      <c r="I772" s="644"/>
      <c r="J772" s="625" t="s">
        <v>794</v>
      </c>
      <c r="K772" s="645" t="str">
        <f t="shared" ref="K772:K783" si="102">IFERROR(DATE(2019,1,($L772-1)*7+1),"-")</f>
        <v>-</v>
      </c>
      <c r="L772" s="646" t="s">
        <v>795</v>
      </c>
      <c r="M772" s="646" t="s">
        <v>795</v>
      </c>
      <c r="N772" s="646" t="s">
        <v>795</v>
      </c>
      <c r="O772" s="646" t="s">
        <v>795</v>
      </c>
      <c r="P772" s="646" t="s">
        <v>795</v>
      </c>
      <c r="Q772" s="646" t="s">
        <v>795</v>
      </c>
      <c r="R772" s="646" t="s">
        <v>795</v>
      </c>
      <c r="S772" s="646" t="s">
        <v>795</v>
      </c>
      <c r="T772" s="646" t="s">
        <v>795</v>
      </c>
      <c r="U772" s="646" t="s">
        <v>795</v>
      </c>
      <c r="V772" s="646" t="s">
        <v>795</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100"/>
        <v>4</v>
      </c>
      <c r="D773" s="471"/>
      <c r="E773" s="647">
        <f>E772</f>
        <v>24</v>
      </c>
      <c r="F773" s="523" t="b">
        <f t="shared" si="101"/>
        <v>1</v>
      </c>
      <c r="G773" s="471"/>
      <c r="H773" s="811" t="s">
        <v>842</v>
      </c>
      <c r="I773" s="812"/>
      <c r="J773" s="648" t="s">
        <v>797</v>
      </c>
      <c r="K773" s="649" t="str">
        <f t="shared" si="102"/>
        <v>-</v>
      </c>
      <c r="L773" s="650" t="s">
        <v>795</v>
      </c>
      <c r="M773" s="650" t="s">
        <v>795</v>
      </c>
      <c r="N773" s="650" t="s">
        <v>795</v>
      </c>
      <c r="O773" s="650" t="s">
        <v>795</v>
      </c>
      <c r="P773" s="650" t="s">
        <v>795</v>
      </c>
      <c r="Q773" s="650" t="s">
        <v>795</v>
      </c>
      <c r="R773" s="650" t="s">
        <v>795</v>
      </c>
      <c r="S773" s="650" t="s">
        <v>795</v>
      </c>
      <c r="T773" s="650" t="s">
        <v>795</v>
      </c>
      <c r="U773" s="650" t="s">
        <v>795</v>
      </c>
      <c r="V773" s="650" t="s">
        <v>795</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100"/>
        <v>4</v>
      </c>
      <c r="D774" s="471"/>
      <c r="E774" s="647">
        <f>E773</f>
        <v>24</v>
      </c>
      <c r="F774" s="523" t="b">
        <f t="shared" si="101"/>
        <v>1</v>
      </c>
      <c r="G774" s="471"/>
      <c r="H774" s="813"/>
      <c r="I774" s="814"/>
      <c r="J774" s="648" t="s">
        <v>798</v>
      </c>
      <c r="K774" s="649" t="str">
        <f t="shared" si="102"/>
        <v>-</v>
      </c>
      <c r="L774" s="650" t="s">
        <v>799</v>
      </c>
      <c r="M774" s="650" t="s">
        <v>799</v>
      </c>
      <c r="N774" s="650" t="s">
        <v>799</v>
      </c>
      <c r="O774" s="650" t="s">
        <v>799</v>
      </c>
      <c r="P774" s="650" t="s">
        <v>799</v>
      </c>
      <c r="Q774" s="650" t="s">
        <v>799</v>
      </c>
      <c r="R774" s="650" t="s">
        <v>799</v>
      </c>
      <c r="S774" s="650" t="s">
        <v>799</v>
      </c>
      <c r="T774" s="650" t="s">
        <v>799</v>
      </c>
      <c r="U774" s="650" t="s">
        <v>799</v>
      </c>
      <c r="V774" s="650" t="s">
        <v>799</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100"/>
        <v>4</v>
      </c>
      <c r="D775" s="471"/>
      <c r="E775" s="647">
        <f>E774</f>
        <v>24</v>
      </c>
      <c r="F775" s="523" t="b">
        <f t="shared" si="101"/>
        <v>1</v>
      </c>
      <c r="G775" s="471"/>
      <c r="H775" s="815"/>
      <c r="I775" s="816"/>
      <c r="J775" s="633" t="s">
        <v>800</v>
      </c>
      <c r="K775" s="651" t="str">
        <f t="shared" si="102"/>
        <v>-</v>
      </c>
      <c r="L775" s="648" t="s">
        <v>795</v>
      </c>
      <c r="M775" s="648" t="s">
        <v>795</v>
      </c>
      <c r="N775" s="648" t="s">
        <v>795</v>
      </c>
      <c r="O775" s="648" t="s">
        <v>795</v>
      </c>
      <c r="P775" s="648" t="s">
        <v>795</v>
      </c>
      <c r="Q775" s="648" t="s">
        <v>795</v>
      </c>
      <c r="R775" s="648" t="s">
        <v>795</v>
      </c>
      <c r="S775" s="648" t="s">
        <v>795</v>
      </c>
      <c r="T775" s="648" t="s">
        <v>795</v>
      </c>
      <c r="U775" s="652" t="s">
        <v>795</v>
      </c>
      <c r="V775" s="652" t="s">
        <v>795</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103">INT($C$664)+3</f>
        <v>4</v>
      </c>
      <c r="D776" s="471"/>
      <c r="E776" s="529">
        <v>25</v>
      </c>
      <c r="F776" s="523" t="b">
        <f t="shared" si="101"/>
        <v>1</v>
      </c>
      <c r="G776" s="471"/>
      <c r="H776" s="644" t="s">
        <v>843</v>
      </c>
      <c r="I776" s="644"/>
      <c r="J776" s="625" t="s">
        <v>794</v>
      </c>
      <c r="K776" s="645" t="str">
        <f t="shared" si="102"/>
        <v>-</v>
      </c>
      <c r="L776" s="646" t="s">
        <v>795</v>
      </c>
      <c r="M776" s="646" t="s">
        <v>795</v>
      </c>
      <c r="N776" s="646" t="s">
        <v>795</v>
      </c>
      <c r="O776" s="646" t="s">
        <v>795</v>
      </c>
      <c r="P776" s="646" t="s">
        <v>795</v>
      </c>
      <c r="Q776" s="653">
        <v>21</v>
      </c>
      <c r="R776" s="646" t="s">
        <v>795</v>
      </c>
      <c r="S776" s="646" t="s">
        <v>795</v>
      </c>
      <c r="T776" s="646" t="s">
        <v>795</v>
      </c>
      <c r="U776" s="646" t="s">
        <v>795</v>
      </c>
      <c r="V776" s="646" t="s">
        <v>795</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103"/>
        <v>4</v>
      </c>
      <c r="D777" s="471"/>
      <c r="E777" s="647">
        <f>E776</f>
        <v>25</v>
      </c>
      <c r="F777" s="523" t="b">
        <f t="shared" si="101"/>
        <v>1</v>
      </c>
      <c r="G777" s="471"/>
      <c r="H777" s="811" t="s">
        <v>844</v>
      </c>
      <c r="I777" s="812"/>
      <c r="J777" s="648" t="s">
        <v>797</v>
      </c>
      <c r="K777" s="649" t="str">
        <f t="shared" si="102"/>
        <v>-</v>
      </c>
      <c r="L777" s="650" t="s">
        <v>795</v>
      </c>
      <c r="M777" s="650" t="s">
        <v>795</v>
      </c>
      <c r="N777" s="650" t="s">
        <v>795</v>
      </c>
      <c r="O777" s="650" t="s">
        <v>795</v>
      </c>
      <c r="P777" s="650" t="s">
        <v>795</v>
      </c>
      <c r="Q777" s="650" t="s">
        <v>795</v>
      </c>
      <c r="R777" s="650" t="s">
        <v>795</v>
      </c>
      <c r="S777" s="519" t="b">
        <v>1</v>
      </c>
      <c r="T777" s="650" t="s">
        <v>795</v>
      </c>
      <c r="U777" s="650" t="s">
        <v>795</v>
      </c>
      <c r="V777" s="650" t="s">
        <v>795</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103"/>
        <v>4</v>
      </c>
      <c r="D778" s="471"/>
      <c r="E778" s="647">
        <f>E777</f>
        <v>25</v>
      </c>
      <c r="F778" s="523" t="b">
        <f t="shared" si="101"/>
        <v>1</v>
      </c>
      <c r="G778" s="471"/>
      <c r="H778" s="813"/>
      <c r="I778" s="814"/>
      <c r="J778" s="648" t="s">
        <v>798</v>
      </c>
      <c r="K778" s="649" t="str">
        <f t="shared" si="102"/>
        <v>-</v>
      </c>
      <c r="L778" s="650" t="s">
        <v>799</v>
      </c>
      <c r="M778" s="650" t="s">
        <v>799</v>
      </c>
      <c r="N778" s="650" t="s">
        <v>799</v>
      </c>
      <c r="O778" s="650" t="s">
        <v>799</v>
      </c>
      <c r="P778" s="519">
        <v>21</v>
      </c>
      <c r="Q778" s="650" t="s">
        <v>799</v>
      </c>
      <c r="R778" s="650" t="s">
        <v>799</v>
      </c>
      <c r="S778" s="650" t="s">
        <v>799</v>
      </c>
      <c r="T778" s="650" t="s">
        <v>799</v>
      </c>
      <c r="U778" s="650" t="s">
        <v>799</v>
      </c>
      <c r="V778" s="650" t="s">
        <v>799</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103"/>
        <v>4</v>
      </c>
      <c r="D779" s="471"/>
      <c r="E779" s="647">
        <f>E778</f>
        <v>25</v>
      </c>
      <c r="F779" s="523" t="b">
        <f t="shared" si="101"/>
        <v>1</v>
      </c>
      <c r="G779" s="471"/>
      <c r="H779" s="815"/>
      <c r="I779" s="816"/>
      <c r="J779" s="633" t="s">
        <v>800</v>
      </c>
      <c r="K779" s="651" t="str">
        <f t="shared" si="102"/>
        <v>-</v>
      </c>
      <c r="L779" s="648" t="s">
        <v>795</v>
      </c>
      <c r="M779" s="648" t="s">
        <v>795</v>
      </c>
      <c r="N779" s="648" t="s">
        <v>795</v>
      </c>
      <c r="O779" s="648" t="s">
        <v>795</v>
      </c>
      <c r="P779" s="648" t="s">
        <v>795</v>
      </c>
      <c r="Q779" s="648" t="s">
        <v>795</v>
      </c>
      <c r="R779" s="648" t="s">
        <v>795</v>
      </c>
      <c r="S779" s="648" t="s">
        <v>795</v>
      </c>
      <c r="T779" s="648" t="s">
        <v>795</v>
      </c>
      <c r="U779" s="652" t="s">
        <v>795</v>
      </c>
      <c r="V779" s="652" t="s">
        <v>795</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103"/>
        <v>4</v>
      </c>
      <c r="D780" s="471"/>
      <c r="E780" s="529">
        <v>26</v>
      </c>
      <c r="F780" s="523" t="b">
        <f t="shared" si="101"/>
        <v>1</v>
      </c>
      <c r="G780" s="471"/>
      <c r="H780" s="644" t="s">
        <v>845</v>
      </c>
      <c r="I780" s="644"/>
      <c r="J780" s="625" t="s">
        <v>794</v>
      </c>
      <c r="K780" s="645">
        <f t="shared" si="102"/>
        <v>43452</v>
      </c>
      <c r="L780" s="654">
        <v>-1</v>
      </c>
      <c r="M780" s="646" t="s">
        <v>795</v>
      </c>
      <c r="N780" s="646" t="s">
        <v>795</v>
      </c>
      <c r="O780" s="646" t="s">
        <v>795</v>
      </c>
      <c r="P780" s="646" t="s">
        <v>795</v>
      </c>
      <c r="Q780" s="646" t="s">
        <v>795</v>
      </c>
      <c r="R780" s="646" t="s">
        <v>795</v>
      </c>
      <c r="S780" s="646" t="s">
        <v>795</v>
      </c>
      <c r="T780" s="646" t="s">
        <v>795</v>
      </c>
      <c r="U780" s="653">
        <v>0.05</v>
      </c>
      <c r="V780" s="646" t="s">
        <v>795</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103"/>
        <v>4</v>
      </c>
      <c r="D781" s="471"/>
      <c r="E781" s="647">
        <f>E780</f>
        <v>26</v>
      </c>
      <c r="F781" s="523" t="b">
        <f t="shared" si="101"/>
        <v>1</v>
      </c>
      <c r="G781" s="471"/>
      <c r="H781" s="811" t="s">
        <v>846</v>
      </c>
      <c r="I781" s="812"/>
      <c r="J781" s="648" t="s">
        <v>797</v>
      </c>
      <c r="K781" s="649" t="str">
        <f t="shared" si="102"/>
        <v>-</v>
      </c>
      <c r="L781" s="650" t="s">
        <v>795</v>
      </c>
      <c r="M781" s="650" t="s">
        <v>795</v>
      </c>
      <c r="N781" s="650" t="s">
        <v>795</v>
      </c>
      <c r="O781" s="650" t="s">
        <v>795</v>
      </c>
      <c r="P781" s="650" t="s">
        <v>795</v>
      </c>
      <c r="Q781" s="650" t="s">
        <v>795</v>
      </c>
      <c r="R781" s="650" t="s">
        <v>795</v>
      </c>
      <c r="S781" s="650" t="s">
        <v>795</v>
      </c>
      <c r="T781" s="650" t="s">
        <v>795</v>
      </c>
      <c r="U781" s="650" t="s">
        <v>795</v>
      </c>
      <c r="V781" s="650" t="s">
        <v>795</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103"/>
        <v>4</v>
      </c>
      <c r="D782" s="471"/>
      <c r="E782" s="647">
        <f>E781</f>
        <v>26</v>
      </c>
      <c r="F782" s="523" t="b">
        <f t="shared" si="101"/>
        <v>1</v>
      </c>
      <c r="G782" s="471"/>
      <c r="H782" s="813"/>
      <c r="I782" s="814"/>
      <c r="J782" s="648" t="s">
        <v>798</v>
      </c>
      <c r="K782" s="649" t="str">
        <f t="shared" si="102"/>
        <v>-</v>
      </c>
      <c r="L782" s="650" t="s">
        <v>799</v>
      </c>
      <c r="M782" s="650" t="s">
        <v>799</v>
      </c>
      <c r="N782" s="650" t="s">
        <v>799</v>
      </c>
      <c r="O782" s="650" t="s">
        <v>799</v>
      </c>
      <c r="P782" s="650" t="s">
        <v>799</v>
      </c>
      <c r="Q782" s="650" t="s">
        <v>799</v>
      </c>
      <c r="R782" s="650" t="s">
        <v>799</v>
      </c>
      <c r="S782" s="650" t="s">
        <v>799</v>
      </c>
      <c r="T782" s="650" t="s">
        <v>799</v>
      </c>
      <c r="U782" s="650" t="s">
        <v>799</v>
      </c>
      <c r="V782" s="650" t="s">
        <v>799</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103"/>
        <v>4</v>
      </c>
      <c r="D783" s="471"/>
      <c r="E783" s="647">
        <f>E782</f>
        <v>26</v>
      </c>
      <c r="F783" s="523" t="b">
        <f t="shared" si="101"/>
        <v>1</v>
      </c>
      <c r="G783" s="471"/>
      <c r="H783" s="815"/>
      <c r="I783" s="816"/>
      <c r="J783" s="633" t="s">
        <v>800</v>
      </c>
      <c r="K783" s="651" t="str">
        <f t="shared" si="102"/>
        <v>-</v>
      </c>
      <c r="L783" s="657" t="s">
        <v>795</v>
      </c>
      <c r="M783" s="657" t="s">
        <v>795</v>
      </c>
      <c r="N783" s="657" t="s">
        <v>795</v>
      </c>
      <c r="O783" s="657" t="s">
        <v>795</v>
      </c>
      <c r="P783" s="657" t="s">
        <v>795</v>
      </c>
      <c r="Q783" s="657" t="s">
        <v>795</v>
      </c>
      <c r="R783" s="657" t="s">
        <v>795</v>
      </c>
      <c r="S783" s="657" t="s">
        <v>795</v>
      </c>
      <c r="T783" s="657" t="s">
        <v>795</v>
      </c>
      <c r="U783" s="656">
        <v>-0.05</v>
      </c>
      <c r="V783" s="652" t="s">
        <v>795</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499</v>
      </c>
      <c r="AQ784" s="452"/>
      <c r="AR784" s="440"/>
      <c r="AS784" s="440"/>
      <c r="AT784" s="440"/>
    </row>
    <row r="785" spans="1:46" ht="5.0999999999999996" customHeight="1" outlineLevel="2" x14ac:dyDescent="0.25">
      <c r="A785" s="440"/>
      <c r="B785" s="449"/>
      <c r="C785" s="442">
        <f>INT($C$664)+2.005</f>
        <v>3.0049999999999999</v>
      </c>
      <c r="D785" s="471" t="s">
        <v>495</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847</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848</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849</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850</v>
      </c>
      <c r="I789" s="476"/>
      <c r="J789" s="519">
        <v>0</v>
      </c>
      <c r="K789" s="519">
        <v>0.5</v>
      </c>
      <c r="L789" s="519">
        <v>1.25</v>
      </c>
      <c r="M789" s="492">
        <f>FORECAST(M788,CHOOSE({1,2},L789,N789),CHOOSE({1,2},L788,N788))</f>
        <v>13.624999999999998</v>
      </c>
      <c r="N789" s="519">
        <v>3.5</v>
      </c>
      <c r="O789" s="476" t="s">
        <v>851</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499</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852</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486</v>
      </c>
      <c r="F6" s="523">
        <v>2</v>
      </c>
      <c r="G6" s="456"/>
      <c r="H6" s="457" t="s">
        <v>853</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488</v>
      </c>
      <c r="F7" s="526">
        <v>1</v>
      </c>
      <c r="G7" s="462"/>
      <c r="H7" s="463" t="s">
        <v>489</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490</v>
      </c>
      <c r="K12" s="662" t="s">
        <v>491</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492</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493</v>
      </c>
      <c r="C15" s="659">
        <f>INT(MAX($C$16:$C$31))+1</f>
        <v>5</v>
      </c>
      <c r="D15" s="471" t="s">
        <v>494</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495</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496</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497</v>
      </c>
      <c r="I18" s="476"/>
      <c r="J18" s="799">
        <v>44308.689690509302</v>
      </c>
      <c r="K18" s="857" t="s">
        <v>994</v>
      </c>
      <c r="L18" s="858"/>
      <c r="M18" s="858"/>
      <c r="N18" s="858"/>
      <c r="O18" s="858"/>
      <c r="P18" s="858"/>
      <c r="Q18" s="858"/>
      <c r="R18" s="858"/>
      <c r="S18" s="858"/>
      <c r="T18" s="858"/>
      <c r="U18" s="858"/>
      <c r="V18" s="858"/>
      <c r="W18" s="858"/>
      <c r="X18" s="858"/>
      <c r="Y18" s="858"/>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498</v>
      </c>
      <c r="I21" s="476"/>
      <c r="J21" s="789">
        <v>44308.690823726902</v>
      </c>
      <c r="K21" s="859" t="s">
        <v>995</v>
      </c>
      <c r="L21" s="860"/>
      <c r="M21" s="860"/>
      <c r="N21" s="860"/>
      <c r="O21" s="860"/>
      <c r="P21" s="860"/>
      <c r="Q21" s="860"/>
      <c r="R21" s="860"/>
      <c r="S21" s="860"/>
      <c r="T21" s="860"/>
      <c r="U21" s="860"/>
      <c r="V21" s="860"/>
      <c r="W21" s="860"/>
      <c r="X21" s="860"/>
      <c r="Y21" s="861"/>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499</v>
      </c>
      <c r="SK24" s="452"/>
      <c r="SL24" s="440"/>
      <c r="SM24" s="440"/>
      <c r="SN24" s="440"/>
    </row>
    <row r="25" spans="1:508" ht="5.0999999999999996" hidden="1" customHeight="1" outlineLevel="3" x14ac:dyDescent="0.25">
      <c r="A25" s="440"/>
      <c r="B25" s="449"/>
      <c r="C25" s="659">
        <f>INT($C$6)+3.005</f>
        <v>4.0049999999999999</v>
      </c>
      <c r="D25" s="471" t="s">
        <v>495</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500</v>
      </c>
      <c r="I26" s="665"/>
      <c r="J26" s="478" t="s">
        <v>501</v>
      </c>
      <c r="K26" s="479">
        <v>15</v>
      </c>
      <c r="L26" s="478" t="s">
        <v>502</v>
      </c>
      <c r="M26" s="479">
        <v>8.43</v>
      </c>
      <c r="N26" s="476" t="s">
        <v>503</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504</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505</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506</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507</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499</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486</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488</v>
      </c>
      <c r="F41" s="526">
        <v>1</v>
      </c>
      <c r="G41" s="462"/>
      <c r="H41" s="671" t="s">
        <v>776</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854</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855</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43863</v>
      </c>
      <c r="BP46" s="752">
        <f>IFERROR(INDEX(Sheep!$R$281:$R$288,BP45,1),0)</f>
        <v>43863</v>
      </c>
      <c r="BQ46" s="752">
        <f>IFERROR(INDEX(Sheep!$R$281:$R$288,BQ45,1),0)</f>
        <v>43863</v>
      </c>
      <c r="BR46" s="752">
        <f>IFERROR(INDEX(Sheep!$R$281:$R$288,BR45,1),0)</f>
        <v>43863</v>
      </c>
      <c r="BS46" s="752">
        <f>IFERROR(INDEX(Sheep!$R$281:$R$288,BS45,1),0)</f>
        <v>43863</v>
      </c>
      <c r="BT46" s="752">
        <f>IFERROR(INDEX(Sheep!$R$281:$R$288,BT45,1),0)</f>
        <v>43863</v>
      </c>
      <c r="BU46" s="752">
        <f>IFERROR(INDEX(Sheep!$R$281:$R$288,BU45,1),0)</f>
        <v>43863</v>
      </c>
      <c r="BV46" s="752">
        <f>IFERROR(INDEX(Sheep!$R$281:$R$288,BV45,1),0)</f>
        <v>43863</v>
      </c>
      <c r="BW46" s="752">
        <f>IFERROR(INDEX(Sheep!$R$281:$R$288,BW45,1),0)</f>
        <v>43863</v>
      </c>
      <c r="BX46" s="752">
        <f>IFERROR(INDEX(Sheep!$R$281:$R$288,BX45,1),0)</f>
        <v>43863</v>
      </c>
      <c r="BY46" s="752">
        <f>IFERROR(INDEX(Sheep!$R$281:$R$288,BY45,1),0)</f>
        <v>43863</v>
      </c>
      <c r="BZ46" s="752">
        <f>IFERROR(INDEX(Sheep!$R$281:$R$288,BZ45,1),0)</f>
        <v>43863</v>
      </c>
      <c r="CA46" s="752">
        <f>IFERROR(INDEX(Sheep!$R$281:$R$288,CA45,1),0)</f>
        <v>43863</v>
      </c>
      <c r="CB46" s="752">
        <f>IFERROR(INDEX(Sheep!$R$281:$R$288,CB45,1),0)</f>
        <v>43863</v>
      </c>
      <c r="CC46" s="752">
        <f>IFERROR(INDEX(Sheep!$R$281:$R$288,CC45,1),0)</f>
        <v>43863</v>
      </c>
      <c r="CD46" s="752">
        <f>IFERROR(INDEX(Sheep!$R$281:$R$288,CD45,1),0)</f>
        <v>43863</v>
      </c>
      <c r="CE46" s="752">
        <f>IFERROR(INDEX(Sheep!$R$281:$R$288,CE45,1),0)</f>
        <v>43863</v>
      </c>
      <c r="CF46" s="752">
        <f>IFERROR(INDEX(Sheep!$R$281:$R$288,CF45,1),0)</f>
        <v>43863</v>
      </c>
      <c r="CG46" s="752">
        <f>IFERROR(INDEX(Sheep!$R$281:$R$288,CG45,1),0)</f>
        <v>43863</v>
      </c>
      <c r="CH46" s="752">
        <f>IFERROR(INDEX(Sheep!$R$281:$R$288,CH45,1),0)</f>
        <v>43863</v>
      </c>
      <c r="CI46" s="752">
        <f>IFERROR(INDEX(Sheep!$R$281:$R$288,CI45,1),0)</f>
        <v>43863</v>
      </c>
      <c r="CJ46" s="752">
        <f>IFERROR(INDEX(Sheep!$R$281:$R$288,CJ45,1),0)</f>
        <v>43863</v>
      </c>
      <c r="CK46" s="752">
        <f>IFERROR(INDEX(Sheep!$R$281:$R$288,CK45,1),0)</f>
        <v>43863</v>
      </c>
      <c r="CL46" s="752">
        <f>IFERROR(INDEX(Sheep!$R$281:$R$288,CL45,1),0)</f>
        <v>43863</v>
      </c>
      <c r="CM46" s="752">
        <f>IFERROR(INDEX(Sheep!$R$281:$R$288,CM45,1),0)</f>
        <v>43863</v>
      </c>
      <c r="CN46" s="752">
        <f>IFERROR(INDEX(Sheep!$R$281:$R$288,CN45,1),0)</f>
        <v>43863</v>
      </c>
      <c r="CO46" s="752">
        <f>IFERROR(INDEX(Sheep!$R$281:$R$288,CO45,1),0)</f>
        <v>43863</v>
      </c>
      <c r="CP46" s="752">
        <f>IFERROR(INDEX(Sheep!$R$281:$R$288,CP45,1),0)</f>
        <v>43863</v>
      </c>
      <c r="CQ46" s="752">
        <f>IFERROR(INDEX(Sheep!$R$281:$R$288,CQ45,1),0)</f>
        <v>43863</v>
      </c>
      <c r="CR46" s="752">
        <f>IFERROR(INDEX(Sheep!$R$281:$R$288,CR45,1),0)</f>
        <v>43863</v>
      </c>
      <c r="CS46" s="752">
        <f>IFERROR(INDEX(Sheep!$R$281:$R$288,CS45,1),0)</f>
        <v>43863</v>
      </c>
      <c r="CT46" s="752">
        <f>IFERROR(INDEX(Sheep!$R$281:$R$288,CT45,1),0)</f>
        <v>43863</v>
      </c>
      <c r="CU46" s="752">
        <f>IFERROR(INDEX(Sheep!$R$281:$R$288,CU45,1),0)</f>
        <v>43863</v>
      </c>
      <c r="CV46" s="752">
        <f>IFERROR(INDEX(Sheep!$R$281:$R$288,CV45,1),0)</f>
        <v>43863</v>
      </c>
      <c r="CW46" s="752">
        <f>IFERROR(INDEX(Sheep!$R$281:$R$288,CW45,1),0)</f>
        <v>43863</v>
      </c>
      <c r="CX46" s="752">
        <f>IFERROR(INDEX(Sheep!$R$281:$R$288,CX45,1),0)</f>
        <v>43863</v>
      </c>
      <c r="CY46" s="752">
        <f>IFERROR(INDEX(Sheep!$R$281:$R$288,CY45,1),0)</f>
        <v>43863</v>
      </c>
      <c r="CZ46" s="752">
        <f>IFERROR(INDEX(Sheep!$R$281:$R$288,CZ45,1),0)</f>
        <v>43863</v>
      </c>
      <c r="DA46" s="752">
        <f>IFERROR(INDEX(Sheep!$R$281:$R$288,DA45,1),0)</f>
        <v>43863</v>
      </c>
      <c r="DB46" s="752">
        <f>IFERROR(INDEX(Sheep!$R$281:$R$288,DB45,1),0)</f>
        <v>43863</v>
      </c>
      <c r="DC46" s="752">
        <f>IFERROR(INDEX(Sheep!$R$281:$R$288,DC45,1),0)</f>
        <v>43863</v>
      </c>
      <c r="DD46" s="752">
        <f>IFERROR(INDEX(Sheep!$R$281:$R$288,DD45,1),0)</f>
        <v>43863</v>
      </c>
      <c r="DE46" s="752">
        <f>IFERROR(INDEX(Sheep!$R$281:$R$288,DE45,1),0)</f>
        <v>43863</v>
      </c>
      <c r="DF46" s="752">
        <f>IFERROR(INDEX(Sheep!$R$281:$R$288,DF45,1),0)</f>
        <v>43863</v>
      </c>
      <c r="DG46" s="752">
        <f>IFERROR(INDEX(Sheep!$R$281:$R$288,DG45,1),0)</f>
        <v>43863</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856</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854</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855</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492</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857</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493</v>
      </c>
      <c r="C53" s="659">
        <f>INT(MAX($C$56:$C$90))+1</f>
        <v>5</v>
      </c>
      <c r="D53" s="471" t="s">
        <v>494</v>
      </c>
      <c r="E53" s="529"/>
      <c r="F53" s="529"/>
      <c r="G53" s="471"/>
      <c r="H53" s="529" t="s">
        <v>858</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866</v>
      </c>
      <c r="I54" s="489" t="s">
        <v>878</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491</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495</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859</v>
      </c>
      <c r="I57" s="677" t="s">
        <v>860</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237</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238</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861</v>
      </c>
      <c r="I60" s="492" t="s">
        <v>860</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237</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238</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862</v>
      </c>
      <c r="I63" s="492" t="s">
        <v>860</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237</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238</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863</v>
      </c>
      <c r="I66" s="492" t="s">
        <v>860</v>
      </c>
      <c r="J66" s="492">
        <f>J63+1</f>
        <v>3</v>
      </c>
      <c r="K66" s="790">
        <v>1.53</v>
      </c>
      <c r="L66" s="791">
        <v>1.53</v>
      </c>
      <c r="M66" s="791">
        <v>1.53</v>
      </c>
      <c r="N66" s="791">
        <v>2.02</v>
      </c>
      <c r="O66" s="791">
        <v>2.02</v>
      </c>
      <c r="P66" s="791">
        <v>2.02</v>
      </c>
      <c r="Q66" s="791">
        <v>2.02</v>
      </c>
      <c r="R66" s="791">
        <v>2.02</v>
      </c>
      <c r="S66" s="791">
        <v>2.02</v>
      </c>
      <c r="T66" s="791">
        <v>2.02</v>
      </c>
      <c r="U66" s="791">
        <v>2.1</v>
      </c>
      <c r="V66" s="791">
        <v>2.1</v>
      </c>
      <c r="W66" s="791">
        <v>2.1</v>
      </c>
      <c r="X66" s="791">
        <v>2.1</v>
      </c>
      <c r="Y66" s="791">
        <v>2.16</v>
      </c>
      <c r="Z66" s="791">
        <v>2.16</v>
      </c>
      <c r="AA66" s="791">
        <v>0.86</v>
      </c>
      <c r="AB66" s="791">
        <v>0.86</v>
      </c>
      <c r="AC66" s="791">
        <v>0.86</v>
      </c>
      <c r="AD66" s="791">
        <v>1.47</v>
      </c>
      <c r="AE66" s="791">
        <v>1.47</v>
      </c>
      <c r="AF66" s="791">
        <v>1.47</v>
      </c>
      <c r="AG66" s="791">
        <v>1.47</v>
      </c>
      <c r="AH66" s="791">
        <v>1.64</v>
      </c>
      <c r="AI66" s="791">
        <v>1.64</v>
      </c>
      <c r="AJ66" s="791">
        <v>1.64</v>
      </c>
      <c r="AK66" s="791">
        <v>1.64</v>
      </c>
      <c r="AL66" s="791">
        <v>1.64</v>
      </c>
      <c r="AM66" s="791">
        <v>1.64</v>
      </c>
      <c r="AN66" s="791">
        <v>1.64</v>
      </c>
      <c r="AO66" s="791">
        <v>1.64</v>
      </c>
      <c r="AP66" s="791">
        <v>1.46</v>
      </c>
      <c r="AQ66" s="791">
        <v>1.46</v>
      </c>
      <c r="AR66" s="791">
        <v>1.46</v>
      </c>
      <c r="AS66" s="791">
        <v>1.46</v>
      </c>
      <c r="AT66" s="791">
        <v>1.46</v>
      </c>
      <c r="AU66" s="791">
        <v>1.46</v>
      </c>
      <c r="AV66" s="791">
        <v>1.46</v>
      </c>
      <c r="AW66" s="791">
        <v>1.82</v>
      </c>
      <c r="AX66" s="791">
        <v>1.82</v>
      </c>
      <c r="AY66" s="791">
        <v>1.82</v>
      </c>
      <c r="AZ66" s="791">
        <v>1.82</v>
      </c>
      <c r="BA66" s="791">
        <v>1.82</v>
      </c>
      <c r="BB66" s="791">
        <v>1.42</v>
      </c>
      <c r="BC66" s="791">
        <v>1.42</v>
      </c>
      <c r="BD66" s="791">
        <v>1.42</v>
      </c>
      <c r="BE66" s="791">
        <v>1.42</v>
      </c>
      <c r="BF66" s="791">
        <v>1.53</v>
      </c>
      <c r="BG66" s="791">
        <v>1.53</v>
      </c>
      <c r="BH66" s="791">
        <v>1.53</v>
      </c>
      <c r="BI66" s="791">
        <v>1.53</v>
      </c>
      <c r="BJ66" s="791">
        <v>1.53</v>
      </c>
      <c r="BK66" s="791">
        <v>1.53</v>
      </c>
      <c r="BL66" s="791">
        <v>1.53</v>
      </c>
      <c r="BM66" s="791">
        <v>1.53</v>
      </c>
      <c r="BN66" s="791">
        <v>2.02</v>
      </c>
      <c r="BO66" s="791">
        <v>2.02</v>
      </c>
      <c r="BP66" s="791">
        <v>2.02</v>
      </c>
      <c r="BQ66" s="791">
        <v>2.02</v>
      </c>
      <c r="BR66" s="791">
        <v>1.91</v>
      </c>
      <c r="BS66" s="791">
        <v>1.91</v>
      </c>
      <c r="BT66" s="791">
        <v>1.91</v>
      </c>
      <c r="BU66" s="791">
        <v>2.1</v>
      </c>
      <c r="BV66" s="791">
        <v>2.1</v>
      </c>
      <c r="BW66" s="791">
        <v>2.1</v>
      </c>
      <c r="BX66" s="791">
        <v>2.1</v>
      </c>
      <c r="BY66" s="791">
        <v>2.16</v>
      </c>
      <c r="BZ66" s="791">
        <v>2.16</v>
      </c>
      <c r="CA66" s="791">
        <v>0.86</v>
      </c>
      <c r="CB66" s="791">
        <v>0.86</v>
      </c>
      <c r="CC66" s="791">
        <v>1.58</v>
      </c>
      <c r="CD66" s="791">
        <v>1.47</v>
      </c>
      <c r="CE66" s="791">
        <v>1.47</v>
      </c>
      <c r="CF66" s="791">
        <v>1.47</v>
      </c>
      <c r="CG66" s="791">
        <v>1.47</v>
      </c>
      <c r="CH66" s="791">
        <v>1.64</v>
      </c>
      <c r="CI66" s="791">
        <v>1.64</v>
      </c>
      <c r="CJ66" s="791">
        <v>1.64</v>
      </c>
      <c r="CK66" s="791">
        <v>1.64</v>
      </c>
      <c r="CL66" s="791">
        <v>1.64</v>
      </c>
      <c r="CM66" s="791">
        <v>1.64</v>
      </c>
      <c r="CN66" s="791">
        <v>1.64</v>
      </c>
      <c r="CO66" s="791">
        <v>1.64</v>
      </c>
      <c r="CP66" s="791">
        <v>1.46</v>
      </c>
      <c r="CQ66" s="791">
        <v>1.46</v>
      </c>
      <c r="CR66" s="791">
        <v>1.46</v>
      </c>
      <c r="CS66" s="791">
        <v>1.46</v>
      </c>
      <c r="CT66" s="791">
        <v>1.46</v>
      </c>
      <c r="CU66" s="791">
        <v>1.46</v>
      </c>
      <c r="CV66" s="791">
        <v>1.46</v>
      </c>
      <c r="CW66" s="791">
        <v>1.82</v>
      </c>
      <c r="CX66" s="791">
        <v>1.82</v>
      </c>
      <c r="CY66" s="791">
        <v>1.82</v>
      </c>
      <c r="CZ66" s="791">
        <v>1.82</v>
      </c>
      <c r="DA66" s="791">
        <v>1.82</v>
      </c>
      <c r="DB66" s="791">
        <v>2.04</v>
      </c>
      <c r="DC66" s="791">
        <v>2.04</v>
      </c>
      <c r="DD66" s="791">
        <v>2.04</v>
      </c>
      <c r="DE66" s="791">
        <v>2.04</v>
      </c>
      <c r="DF66" s="791">
        <v>1.93</v>
      </c>
      <c r="DG66" s="791">
        <v>1.93</v>
      </c>
      <c r="DH66" s="791">
        <v>1.93</v>
      </c>
      <c r="DI66" s="791">
        <v>1.93</v>
      </c>
      <c r="DJ66" s="791">
        <v>1.93</v>
      </c>
      <c r="DK66" s="791">
        <v>1.93</v>
      </c>
      <c r="DL66" s="791">
        <v>1.93</v>
      </c>
      <c r="DM66" s="791">
        <v>1.93</v>
      </c>
      <c r="DN66" s="791">
        <v>2.15</v>
      </c>
      <c r="DO66" s="791">
        <v>2.15</v>
      </c>
      <c r="DP66" s="791">
        <v>2.15</v>
      </c>
      <c r="DQ66" s="791">
        <v>2.15</v>
      </c>
      <c r="DR66" s="791">
        <v>1.87</v>
      </c>
      <c r="DS66" s="791">
        <v>1.87</v>
      </c>
      <c r="DT66" s="791">
        <v>1.87</v>
      </c>
      <c r="DU66" s="791">
        <v>2.06</v>
      </c>
      <c r="DV66" s="791">
        <v>2.06</v>
      </c>
      <c r="DW66" s="791">
        <v>2.06</v>
      </c>
      <c r="DX66" s="791">
        <v>2.06</v>
      </c>
      <c r="DY66" s="791">
        <v>2.12</v>
      </c>
      <c r="DZ66" s="791">
        <v>2.12</v>
      </c>
      <c r="EA66" s="791">
        <v>0.98</v>
      </c>
      <c r="EB66" s="791">
        <v>0.98</v>
      </c>
      <c r="EC66" s="791">
        <v>1.67</v>
      </c>
      <c r="ED66" s="791">
        <v>1.71</v>
      </c>
      <c r="EE66" s="791">
        <v>1.71</v>
      </c>
      <c r="EF66" s="791">
        <v>1.71</v>
      </c>
      <c r="EG66" s="791">
        <v>1.71</v>
      </c>
      <c r="EH66" s="791">
        <v>2.15</v>
      </c>
      <c r="EI66" s="791">
        <v>2.15</v>
      </c>
      <c r="EJ66" s="791">
        <v>2.15</v>
      </c>
      <c r="EK66" s="791">
        <v>2.15</v>
      </c>
      <c r="EL66" s="791">
        <v>2.15</v>
      </c>
      <c r="EM66" s="791">
        <v>2.15</v>
      </c>
      <c r="EN66" s="791">
        <v>2.15</v>
      </c>
      <c r="EO66" s="791">
        <v>2.15</v>
      </c>
      <c r="EP66" s="791">
        <v>1.5</v>
      </c>
      <c r="EQ66" s="791">
        <v>1.5</v>
      </c>
      <c r="ER66" s="791">
        <v>1.5</v>
      </c>
      <c r="ES66" s="791">
        <v>1.5</v>
      </c>
      <c r="ET66" s="791">
        <v>1.5</v>
      </c>
      <c r="EU66" s="791">
        <v>1.5</v>
      </c>
      <c r="EV66" s="791">
        <v>1.5</v>
      </c>
      <c r="EW66" s="791">
        <v>1.84</v>
      </c>
      <c r="EX66" s="791">
        <v>1.84</v>
      </c>
      <c r="EY66" s="791">
        <v>1.84</v>
      </c>
      <c r="EZ66" s="791">
        <v>1.84</v>
      </c>
      <c r="FA66" s="791">
        <v>1.84</v>
      </c>
      <c r="FB66" s="791">
        <v>1.5</v>
      </c>
      <c r="FC66" s="791">
        <v>1.5</v>
      </c>
      <c r="FD66" s="791">
        <v>1.5</v>
      </c>
      <c r="FE66" s="791">
        <v>1.5</v>
      </c>
      <c r="FF66" s="791">
        <v>1.65</v>
      </c>
      <c r="FG66" s="791">
        <v>1.65</v>
      </c>
      <c r="FH66" s="791">
        <v>1.65</v>
      </c>
      <c r="FI66" s="791">
        <v>1.65</v>
      </c>
      <c r="FJ66" s="791">
        <v>1.65</v>
      </c>
      <c r="FK66" s="791">
        <v>1.65</v>
      </c>
      <c r="FL66" s="791">
        <v>1.65</v>
      </c>
      <c r="FM66" s="791">
        <v>1.65</v>
      </c>
      <c r="FN66" s="791">
        <v>2.0499999999999998</v>
      </c>
      <c r="FO66" s="791">
        <v>2.0499999999999998</v>
      </c>
      <c r="FP66" s="791">
        <v>2.0499999999999998</v>
      </c>
      <c r="FQ66" s="791">
        <v>2.0499999999999998</v>
      </c>
      <c r="FR66" s="791">
        <v>2.04</v>
      </c>
      <c r="FS66" s="791">
        <v>2.04</v>
      </c>
      <c r="FT66" s="791">
        <v>2.04</v>
      </c>
      <c r="FU66" s="791">
        <v>2.12</v>
      </c>
      <c r="FV66" s="791">
        <v>2.12</v>
      </c>
      <c r="FW66" s="791">
        <v>2.12</v>
      </c>
      <c r="FX66" s="791">
        <v>2.12</v>
      </c>
      <c r="FY66" s="791">
        <v>2.17</v>
      </c>
      <c r="FZ66" s="791">
        <v>2.17</v>
      </c>
      <c r="GA66" s="791">
        <v>1.17</v>
      </c>
      <c r="GB66" s="791">
        <v>1.17</v>
      </c>
      <c r="GC66" s="791">
        <v>1.17</v>
      </c>
      <c r="GD66" s="791">
        <v>2.0499999999999998</v>
      </c>
      <c r="GE66" s="791">
        <v>2.0499999999999998</v>
      </c>
      <c r="GF66" s="791">
        <v>2.0499999999999998</v>
      </c>
      <c r="GG66" s="791">
        <v>2.0499999999999998</v>
      </c>
      <c r="GH66" s="791">
        <v>2.15</v>
      </c>
      <c r="GI66" s="791">
        <v>2.15</v>
      </c>
      <c r="GJ66" s="791">
        <v>2.15</v>
      </c>
      <c r="GK66" s="791">
        <v>2.15</v>
      </c>
      <c r="GL66" s="791">
        <v>2.15</v>
      </c>
      <c r="GM66" s="791">
        <v>2.15</v>
      </c>
      <c r="GN66" s="791">
        <v>2.15</v>
      </c>
      <c r="GO66" s="791">
        <v>2.15</v>
      </c>
      <c r="GP66" s="791">
        <v>1.43</v>
      </c>
      <c r="GQ66" s="791">
        <v>1.43</v>
      </c>
      <c r="GR66" s="791">
        <v>1.43</v>
      </c>
      <c r="GS66" s="791">
        <v>1.43</v>
      </c>
      <c r="GT66" s="791">
        <v>1.43</v>
      </c>
      <c r="GU66" s="791">
        <v>1.43</v>
      </c>
      <c r="GV66" s="791">
        <v>1.43</v>
      </c>
      <c r="GW66" s="791">
        <v>1.8</v>
      </c>
      <c r="GX66" s="791">
        <v>1.8</v>
      </c>
      <c r="GY66" s="791">
        <v>1.8</v>
      </c>
      <c r="GZ66" s="791">
        <v>1.8</v>
      </c>
      <c r="HA66" s="791">
        <v>1.8</v>
      </c>
      <c r="HB66" s="791">
        <v>1.64</v>
      </c>
      <c r="HC66" s="791">
        <v>1.64</v>
      </c>
      <c r="HD66" s="791">
        <v>1.64</v>
      </c>
      <c r="HE66" s="791">
        <v>1.64</v>
      </c>
      <c r="HF66" s="791">
        <v>1.8</v>
      </c>
      <c r="HG66" s="791">
        <v>1.8</v>
      </c>
      <c r="HH66" s="791">
        <v>1.8</v>
      </c>
      <c r="HI66" s="791">
        <v>1.8</v>
      </c>
      <c r="HJ66" s="791">
        <v>1.79</v>
      </c>
      <c r="HK66" s="791">
        <v>1.79</v>
      </c>
      <c r="HL66" s="791">
        <v>1.79</v>
      </c>
      <c r="HM66" s="791">
        <v>1.79</v>
      </c>
      <c r="HN66" s="791">
        <v>2.1</v>
      </c>
      <c r="HO66" s="791">
        <v>2.1</v>
      </c>
      <c r="HP66" s="791">
        <v>2.1</v>
      </c>
      <c r="HQ66" s="791">
        <v>2.1</v>
      </c>
      <c r="HR66" s="791">
        <v>2.0299999999999998</v>
      </c>
      <c r="HS66" s="791">
        <v>2.0299999999999998</v>
      </c>
      <c r="HT66" s="791">
        <v>2.0299999999999998</v>
      </c>
      <c r="HU66" s="791">
        <v>2.1</v>
      </c>
      <c r="HV66" s="791">
        <v>2.1</v>
      </c>
      <c r="HW66" s="791">
        <v>2.1</v>
      </c>
      <c r="HX66" s="791">
        <v>2.1</v>
      </c>
      <c r="HY66" s="791">
        <v>2.16</v>
      </c>
      <c r="HZ66" s="791">
        <v>2.16</v>
      </c>
      <c r="IA66" s="791">
        <v>1.1299999999999999</v>
      </c>
      <c r="IB66" s="791">
        <v>1.1299999999999999</v>
      </c>
      <c r="IC66" s="791">
        <v>1.1299999999999999</v>
      </c>
      <c r="ID66" s="791">
        <v>2.0299999999999998</v>
      </c>
      <c r="IE66" s="791">
        <v>2.0299999999999998</v>
      </c>
      <c r="IF66" s="791">
        <v>2.0299999999999998</v>
      </c>
      <c r="IG66" s="791">
        <v>2.0299999999999998</v>
      </c>
      <c r="IH66" s="791">
        <v>2.13</v>
      </c>
      <c r="II66" s="791">
        <v>2.13</v>
      </c>
      <c r="IJ66" s="791">
        <v>2.13</v>
      </c>
      <c r="IK66" s="791">
        <v>2.13</v>
      </c>
      <c r="IL66" s="791">
        <v>2.13</v>
      </c>
      <c r="IM66" s="791">
        <v>2.13</v>
      </c>
      <c r="IN66" s="791">
        <v>2.13</v>
      </c>
      <c r="IO66" s="791">
        <v>2.13</v>
      </c>
      <c r="IP66" s="791">
        <v>1.47</v>
      </c>
      <c r="IQ66" s="791">
        <v>1.47</v>
      </c>
      <c r="IR66" s="791">
        <v>1.47</v>
      </c>
      <c r="IS66" s="791">
        <v>1.47</v>
      </c>
      <c r="IT66" s="791">
        <v>1.47</v>
      </c>
      <c r="IU66" s="791">
        <v>1.47</v>
      </c>
      <c r="IV66" s="791">
        <v>1.47</v>
      </c>
      <c r="IW66" s="791">
        <v>1.82</v>
      </c>
      <c r="IX66" s="791">
        <v>1.82</v>
      </c>
      <c r="IY66" s="791">
        <v>1.82</v>
      </c>
      <c r="IZ66" s="791">
        <v>1.82</v>
      </c>
      <c r="JA66" s="791">
        <v>1.82</v>
      </c>
      <c r="JB66" s="791">
        <v>1.67</v>
      </c>
      <c r="JC66" s="791">
        <v>1.67</v>
      </c>
      <c r="JD66" s="791">
        <v>1.67</v>
      </c>
      <c r="JE66" s="791">
        <v>1.67</v>
      </c>
      <c r="JF66" s="791">
        <v>1.83</v>
      </c>
      <c r="JG66" s="791">
        <v>1.83</v>
      </c>
      <c r="JH66" s="791">
        <v>1.83</v>
      </c>
      <c r="JI66" s="791">
        <v>1.83</v>
      </c>
      <c r="JJ66" s="791">
        <v>1.82</v>
      </c>
      <c r="JK66" s="791">
        <v>1.82</v>
      </c>
      <c r="JL66" s="791">
        <v>1.82</v>
      </c>
      <c r="JM66" s="791">
        <v>1.82</v>
      </c>
      <c r="JN66" s="791">
        <v>2.11</v>
      </c>
      <c r="JO66" s="791">
        <v>2.11</v>
      </c>
      <c r="JP66" s="791">
        <v>2.11</v>
      </c>
      <c r="JQ66" s="791">
        <v>2.11</v>
      </c>
      <c r="JR66" s="791">
        <v>1.92</v>
      </c>
      <c r="JS66" s="791">
        <v>1.92</v>
      </c>
      <c r="JT66" s="791">
        <v>1.92</v>
      </c>
      <c r="JU66" s="791">
        <v>2.1</v>
      </c>
      <c r="JV66" s="791">
        <v>2.1</v>
      </c>
      <c r="JW66" s="791">
        <v>2.1</v>
      </c>
      <c r="JX66" s="791">
        <v>2.1</v>
      </c>
      <c r="JY66" s="791">
        <v>2.16</v>
      </c>
      <c r="JZ66" s="791">
        <v>2.16</v>
      </c>
      <c r="KA66" s="791">
        <v>1.1399999999999999</v>
      </c>
      <c r="KB66" s="791">
        <v>1.1399999999999999</v>
      </c>
      <c r="KC66" s="791">
        <v>1.1399999999999999</v>
      </c>
      <c r="KD66" s="791">
        <v>2</v>
      </c>
      <c r="KE66" s="791">
        <v>2</v>
      </c>
      <c r="KF66" s="791">
        <v>2</v>
      </c>
      <c r="KG66" s="791">
        <v>2</v>
      </c>
      <c r="KH66" s="791">
        <v>2.14</v>
      </c>
      <c r="KI66" s="791">
        <v>2.14</v>
      </c>
      <c r="KJ66" s="791">
        <v>2.14</v>
      </c>
      <c r="KK66" s="791">
        <v>2.14</v>
      </c>
      <c r="KL66" s="791">
        <v>2.14</v>
      </c>
      <c r="KM66" s="791">
        <v>2.14</v>
      </c>
      <c r="KN66" s="791">
        <v>2.14</v>
      </c>
      <c r="KO66" s="791">
        <v>2.14</v>
      </c>
      <c r="KP66" s="791">
        <v>1.77</v>
      </c>
      <c r="KQ66" s="791">
        <v>1.77</v>
      </c>
      <c r="KR66" s="791">
        <v>1.77</v>
      </c>
      <c r="KS66" s="791">
        <v>1.77</v>
      </c>
      <c r="KT66" s="791">
        <v>1.77</v>
      </c>
      <c r="KU66" s="791">
        <v>1.77</v>
      </c>
      <c r="KV66" s="791">
        <v>1.77</v>
      </c>
      <c r="KW66" s="791">
        <v>1.98</v>
      </c>
      <c r="KX66" s="791">
        <v>1.98</v>
      </c>
      <c r="KY66" s="791">
        <v>1.98</v>
      </c>
      <c r="KZ66" s="791">
        <v>1.98</v>
      </c>
      <c r="LA66" s="791">
        <v>1.98</v>
      </c>
      <c r="LB66" s="791">
        <v>1.88</v>
      </c>
      <c r="LC66" s="791">
        <v>1.88</v>
      </c>
      <c r="LD66" s="791">
        <v>1.88</v>
      </c>
      <c r="LE66" s="791">
        <v>1.88</v>
      </c>
      <c r="LF66" s="791">
        <v>2.0099999999999998</v>
      </c>
      <c r="LG66" s="791">
        <v>2.0099999999999998</v>
      </c>
      <c r="LH66" s="791">
        <v>2.0099999999999998</v>
      </c>
      <c r="LI66" s="791">
        <v>2.0099999999999998</v>
      </c>
      <c r="LJ66" s="791">
        <v>2.0099999999999998</v>
      </c>
      <c r="LK66" s="791">
        <v>2.0099999999999998</v>
      </c>
      <c r="LL66" s="791">
        <v>2.0099999999999998</v>
      </c>
      <c r="LM66" s="791">
        <v>2.0099999999999998</v>
      </c>
      <c r="LN66" s="791">
        <v>2.1800000000000002</v>
      </c>
      <c r="LO66" s="791">
        <v>2.1800000000000002</v>
      </c>
      <c r="LP66" s="791">
        <v>2.1800000000000002</v>
      </c>
      <c r="LQ66" s="791">
        <v>2.1800000000000002</v>
      </c>
      <c r="LR66" s="791">
        <v>1.92</v>
      </c>
      <c r="LS66" s="791">
        <v>1.92</v>
      </c>
      <c r="LT66" s="791">
        <v>1.92</v>
      </c>
      <c r="LU66" s="791">
        <v>2.1</v>
      </c>
      <c r="LV66" s="791">
        <v>2.1</v>
      </c>
      <c r="LW66" s="791">
        <v>2.1</v>
      </c>
      <c r="LX66" s="791">
        <v>2.1</v>
      </c>
      <c r="LY66" s="791">
        <v>2.16</v>
      </c>
      <c r="LZ66" s="791">
        <v>2.16</v>
      </c>
      <c r="MA66" s="791">
        <v>1.1399999999999999</v>
      </c>
      <c r="MB66" s="791">
        <v>1.1399999999999999</v>
      </c>
      <c r="MC66" s="791">
        <v>1.1399999999999999</v>
      </c>
      <c r="MD66" s="791">
        <v>2</v>
      </c>
      <c r="ME66" s="791">
        <v>2</v>
      </c>
      <c r="MF66" s="791">
        <v>2</v>
      </c>
      <c r="MG66" s="791">
        <v>2</v>
      </c>
      <c r="MH66" s="791">
        <v>2.14</v>
      </c>
      <c r="MI66" s="791">
        <v>2.14</v>
      </c>
      <c r="MJ66" s="791">
        <v>2.14</v>
      </c>
      <c r="MK66" s="791">
        <v>2.14</v>
      </c>
      <c r="ML66" s="791">
        <v>2.14</v>
      </c>
      <c r="MM66" s="791">
        <v>2.14</v>
      </c>
      <c r="MN66" s="791">
        <v>2.14</v>
      </c>
      <c r="MO66" s="791">
        <v>2.14</v>
      </c>
      <c r="MP66" s="791">
        <v>1.77</v>
      </c>
      <c r="MQ66" s="791">
        <v>1.77</v>
      </c>
      <c r="MR66" s="791">
        <v>1.77</v>
      </c>
      <c r="MS66" s="791">
        <v>1.77</v>
      </c>
      <c r="MT66" s="791">
        <v>1.77</v>
      </c>
      <c r="MU66" s="791">
        <v>1.77</v>
      </c>
      <c r="MV66" s="791">
        <v>1.77</v>
      </c>
      <c r="MW66" s="791">
        <v>1.98</v>
      </c>
      <c r="MX66" s="791">
        <v>1.98</v>
      </c>
      <c r="MY66" s="791">
        <v>1.98</v>
      </c>
      <c r="MZ66" s="791">
        <v>1.98</v>
      </c>
      <c r="NA66" s="791">
        <v>1.98</v>
      </c>
      <c r="NB66" s="791">
        <v>1.88</v>
      </c>
      <c r="NC66" s="791">
        <v>1.88</v>
      </c>
      <c r="ND66" s="791">
        <v>1.88</v>
      </c>
      <c r="NE66" s="791">
        <v>1.88</v>
      </c>
      <c r="NF66" s="791">
        <v>2.0099999999999998</v>
      </c>
      <c r="NG66" s="791">
        <v>2.0099999999999998</v>
      </c>
      <c r="NH66" s="791">
        <v>2.0099999999999998</v>
      </c>
      <c r="NI66" s="791">
        <v>2.0099999999999998</v>
      </c>
      <c r="NJ66" s="791">
        <v>2.0099999999999998</v>
      </c>
      <c r="NK66" s="791">
        <v>2.0099999999999998</v>
      </c>
      <c r="NL66" s="791">
        <v>2.0099999999999998</v>
      </c>
      <c r="NM66" s="791">
        <v>2.0099999999999998</v>
      </c>
      <c r="NN66" s="791">
        <v>2.1800000000000002</v>
      </c>
      <c r="NO66" s="791">
        <v>2.1800000000000002</v>
      </c>
      <c r="NP66" s="791">
        <v>2.1800000000000002</v>
      </c>
      <c r="NQ66" s="791">
        <v>2.1800000000000002</v>
      </c>
      <c r="NR66" s="791">
        <v>1.92</v>
      </c>
      <c r="NS66" s="791">
        <v>1.92</v>
      </c>
      <c r="NT66" s="791">
        <v>1.92</v>
      </c>
      <c r="NU66" s="791">
        <v>2.1</v>
      </c>
      <c r="NV66" s="791">
        <v>2.1</v>
      </c>
      <c r="NW66" s="791">
        <v>2.1</v>
      </c>
      <c r="NX66" s="791">
        <v>2.1</v>
      </c>
      <c r="NY66" s="791">
        <v>2.16</v>
      </c>
      <c r="NZ66" s="791">
        <v>2.16</v>
      </c>
      <c r="OA66" s="791">
        <v>1.1399999999999999</v>
      </c>
      <c r="OB66" s="791">
        <v>1.1399999999999999</v>
      </c>
      <c r="OC66" s="791">
        <v>1.1399999999999999</v>
      </c>
      <c r="OD66" s="791">
        <v>2</v>
      </c>
      <c r="OE66" s="791">
        <v>2</v>
      </c>
      <c r="OF66" s="791">
        <v>2</v>
      </c>
      <c r="OG66" s="791">
        <v>2</v>
      </c>
      <c r="OH66" s="791">
        <v>2.14</v>
      </c>
      <c r="OI66" s="791">
        <v>2.14</v>
      </c>
      <c r="OJ66" s="791">
        <v>2.14</v>
      </c>
      <c r="OK66" s="791">
        <v>2.14</v>
      </c>
      <c r="OL66" s="791">
        <v>2.14</v>
      </c>
      <c r="OM66" s="791">
        <v>2.14</v>
      </c>
      <c r="ON66" s="791">
        <v>2.14</v>
      </c>
      <c r="OO66" s="791">
        <v>2.14</v>
      </c>
      <c r="OP66" s="791">
        <v>1.77</v>
      </c>
      <c r="OQ66" s="791">
        <v>1.77</v>
      </c>
      <c r="OR66" s="791">
        <v>1.77</v>
      </c>
      <c r="OS66" s="791">
        <v>1.77</v>
      </c>
      <c r="OT66" s="791">
        <v>1.77</v>
      </c>
      <c r="OU66" s="791">
        <v>1.77</v>
      </c>
      <c r="OV66" s="791">
        <v>1.77</v>
      </c>
      <c r="OW66" s="791">
        <v>1.98</v>
      </c>
      <c r="OX66" s="791">
        <v>1.98</v>
      </c>
      <c r="OY66" s="791">
        <v>1.98</v>
      </c>
      <c r="OZ66" s="791">
        <v>1.98</v>
      </c>
      <c r="PA66" s="791">
        <v>1.98</v>
      </c>
      <c r="PB66" s="791">
        <v>1.88</v>
      </c>
      <c r="PC66" s="791">
        <v>1.88</v>
      </c>
      <c r="PD66" s="791">
        <v>1.88</v>
      </c>
      <c r="PE66" s="791">
        <v>1.88</v>
      </c>
      <c r="PF66" s="791">
        <v>2.0099999999999998</v>
      </c>
      <c r="PG66" s="791">
        <v>2.0099999999999998</v>
      </c>
      <c r="PH66" s="791">
        <v>2.0099999999999998</v>
      </c>
      <c r="PI66" s="791">
        <v>2.0099999999999998</v>
      </c>
      <c r="PJ66" s="791">
        <v>2.0099999999999998</v>
      </c>
      <c r="PK66" s="791">
        <v>2.0099999999999998</v>
      </c>
      <c r="PL66" s="791">
        <v>2.0099999999999998</v>
      </c>
      <c r="PM66" s="791">
        <v>2.0099999999999998</v>
      </c>
      <c r="PN66" s="791">
        <v>2.1800000000000002</v>
      </c>
      <c r="PO66" s="791">
        <v>2.1800000000000002</v>
      </c>
      <c r="PP66" s="791">
        <v>2.1800000000000002</v>
      </c>
      <c r="PQ66" s="791">
        <v>2.1800000000000002</v>
      </c>
      <c r="PR66" s="791">
        <v>1.92</v>
      </c>
      <c r="PS66" s="791">
        <v>1.92</v>
      </c>
      <c r="PT66" s="791">
        <v>1.92</v>
      </c>
      <c r="PU66" s="791">
        <v>2.1</v>
      </c>
      <c r="PV66" s="791">
        <v>2.1</v>
      </c>
      <c r="PW66" s="791">
        <v>2.1</v>
      </c>
      <c r="PX66" s="791">
        <v>2.1</v>
      </c>
      <c r="PY66" s="791">
        <v>2.16</v>
      </c>
      <c r="PZ66" s="791">
        <v>2.16</v>
      </c>
      <c r="QA66" s="791">
        <v>1.1399999999999999</v>
      </c>
      <c r="QB66" s="791">
        <v>1.1399999999999999</v>
      </c>
      <c r="QC66" s="791">
        <v>1.1399999999999999</v>
      </c>
      <c r="QD66" s="791">
        <v>2</v>
      </c>
      <c r="QE66" s="791">
        <v>2</v>
      </c>
      <c r="QF66" s="791">
        <v>2</v>
      </c>
      <c r="QG66" s="791">
        <v>2</v>
      </c>
      <c r="QH66" s="791">
        <v>2.14</v>
      </c>
      <c r="QI66" s="791">
        <v>2.14</v>
      </c>
      <c r="QJ66" s="791">
        <v>2.14</v>
      </c>
      <c r="QK66" s="791">
        <v>2.14</v>
      </c>
      <c r="QL66" s="791">
        <v>2.14</v>
      </c>
      <c r="QM66" s="791">
        <v>2.14</v>
      </c>
      <c r="QN66" s="791">
        <v>2.14</v>
      </c>
      <c r="QO66" s="791">
        <v>2.14</v>
      </c>
      <c r="QP66" s="791">
        <v>1.77</v>
      </c>
      <c r="QQ66" s="791">
        <v>1.77</v>
      </c>
      <c r="QR66" s="791">
        <v>1.77</v>
      </c>
      <c r="QS66" s="791">
        <v>1.77</v>
      </c>
      <c r="QT66" s="791">
        <v>1.77</v>
      </c>
      <c r="QU66" s="791">
        <v>1.77</v>
      </c>
      <c r="QV66" s="791">
        <v>1.77</v>
      </c>
      <c r="QW66" s="791">
        <v>1.98</v>
      </c>
      <c r="QX66" s="791">
        <v>1.98</v>
      </c>
      <c r="QY66" s="791">
        <v>1.98</v>
      </c>
      <c r="QZ66" s="791">
        <v>1.98</v>
      </c>
      <c r="RA66" s="791">
        <v>1.98</v>
      </c>
      <c r="RB66" s="791">
        <v>1.88</v>
      </c>
      <c r="RC66" s="791">
        <v>1.88</v>
      </c>
      <c r="RD66" s="791">
        <v>1.88</v>
      </c>
      <c r="RE66" s="791">
        <v>1.88</v>
      </c>
      <c r="RF66" s="791">
        <v>2.0099999999999998</v>
      </c>
      <c r="RG66" s="791">
        <v>2.0099999999999998</v>
      </c>
      <c r="RH66" s="791">
        <v>2.0099999999999998</v>
      </c>
      <c r="RI66" s="791">
        <v>2.0099999999999998</v>
      </c>
      <c r="RJ66" s="791">
        <v>2.0099999999999998</v>
      </c>
      <c r="RK66" s="791">
        <v>2.0099999999999998</v>
      </c>
      <c r="RL66" s="791">
        <v>2.0099999999999998</v>
      </c>
      <c r="RM66" s="791">
        <v>2.0099999999999998</v>
      </c>
      <c r="RN66" s="791">
        <v>2.1800000000000002</v>
      </c>
      <c r="RO66" s="791">
        <v>2.1800000000000002</v>
      </c>
      <c r="RP66" s="791">
        <v>2.1800000000000002</v>
      </c>
      <c r="RQ66" s="791">
        <v>2.1800000000000002</v>
      </c>
      <c r="RR66" s="791">
        <v>2.1800000000000002</v>
      </c>
      <c r="RS66" s="791">
        <v>2.1800000000000002</v>
      </c>
      <c r="RT66" s="791">
        <v>2.1800000000000002</v>
      </c>
      <c r="RU66" s="791">
        <v>2.1</v>
      </c>
      <c r="RV66" s="791">
        <v>2.1</v>
      </c>
      <c r="RW66" s="791">
        <v>2.1</v>
      </c>
      <c r="RX66" s="791">
        <v>2.1</v>
      </c>
      <c r="RY66" s="791">
        <v>2.16</v>
      </c>
      <c r="RZ66" s="791">
        <v>2.16</v>
      </c>
      <c r="SA66" s="791">
        <v>1.1399999999999999</v>
      </c>
      <c r="SB66" s="791">
        <v>1.1399999999999999</v>
      </c>
      <c r="SC66" s="791">
        <v>1.1399999999999999</v>
      </c>
      <c r="SD66" s="791">
        <v>2</v>
      </c>
      <c r="SE66" s="791">
        <v>2</v>
      </c>
      <c r="SF66" s="791">
        <v>2</v>
      </c>
      <c r="SG66" s="791">
        <v>2</v>
      </c>
      <c r="SH66" s="791">
        <v>2.14</v>
      </c>
      <c r="SI66" s="792">
        <v>2.14</v>
      </c>
      <c r="SJ66" s="471" t="s">
        <v>494</v>
      </c>
      <c r="SK66" s="452"/>
      <c r="SL66" s="440"/>
      <c r="SM66" s="440"/>
      <c r="SN66" s="440"/>
    </row>
    <row r="67" spans="1:508" outlineLevel="3" x14ac:dyDescent="0.25">
      <c r="A67" s="440"/>
      <c r="B67" s="449"/>
      <c r="C67" s="659">
        <f t="shared" si="32"/>
        <v>4</v>
      </c>
      <c r="D67" s="471"/>
      <c r="E67" s="529"/>
      <c r="F67" s="529"/>
      <c r="G67" s="471"/>
      <c r="H67" s="478"/>
      <c r="I67" s="492" t="s">
        <v>237</v>
      </c>
      <c r="J67" s="681"/>
      <c r="K67" s="793">
        <v>1.07</v>
      </c>
      <c r="L67" s="794">
        <v>1.07</v>
      </c>
      <c r="M67" s="794">
        <v>1.07</v>
      </c>
      <c r="N67" s="794">
        <v>1.35</v>
      </c>
      <c r="O67" s="794">
        <v>1.35</v>
      </c>
      <c r="P67" s="794">
        <v>1.35</v>
      </c>
      <c r="Q67" s="794">
        <v>1.35</v>
      </c>
      <c r="R67" s="794">
        <v>1.35</v>
      </c>
      <c r="S67" s="794">
        <v>1.35</v>
      </c>
      <c r="T67" s="794">
        <v>1.35</v>
      </c>
      <c r="U67" s="794">
        <v>1.65</v>
      </c>
      <c r="V67" s="794">
        <v>1.65</v>
      </c>
      <c r="W67" s="794">
        <v>1.65</v>
      </c>
      <c r="X67" s="794">
        <v>1.65</v>
      </c>
      <c r="Y67" s="794">
        <v>2.0099999999999998</v>
      </c>
      <c r="Z67" s="794">
        <v>2.0099999999999998</v>
      </c>
      <c r="AA67" s="794">
        <v>0.39</v>
      </c>
      <c r="AB67" s="794">
        <v>0.39</v>
      </c>
      <c r="AC67" s="794">
        <v>0.39</v>
      </c>
      <c r="AD67" s="794">
        <v>0.76</v>
      </c>
      <c r="AE67" s="794">
        <v>0.76</v>
      </c>
      <c r="AF67" s="794">
        <v>0.76</v>
      </c>
      <c r="AG67" s="794">
        <v>0.76</v>
      </c>
      <c r="AH67" s="794">
        <v>0.74</v>
      </c>
      <c r="AI67" s="794">
        <v>0.74</v>
      </c>
      <c r="AJ67" s="794">
        <v>0.74</v>
      </c>
      <c r="AK67" s="794">
        <v>0.74</v>
      </c>
      <c r="AL67" s="794">
        <v>0.74</v>
      </c>
      <c r="AM67" s="794">
        <v>0.74</v>
      </c>
      <c r="AN67" s="794">
        <v>0.74</v>
      </c>
      <c r="AO67" s="794">
        <v>0.74</v>
      </c>
      <c r="AP67" s="794">
        <v>0.93</v>
      </c>
      <c r="AQ67" s="794">
        <v>0.93</v>
      </c>
      <c r="AR67" s="794">
        <v>0.93</v>
      </c>
      <c r="AS67" s="794">
        <v>0.93</v>
      </c>
      <c r="AT67" s="794">
        <v>0.93</v>
      </c>
      <c r="AU67" s="794">
        <v>0.93</v>
      </c>
      <c r="AV67" s="794">
        <v>0.93</v>
      </c>
      <c r="AW67" s="794">
        <v>1.5</v>
      </c>
      <c r="AX67" s="794">
        <v>1.5</v>
      </c>
      <c r="AY67" s="794">
        <v>1.5</v>
      </c>
      <c r="AZ67" s="794">
        <v>1.5</v>
      </c>
      <c r="BA67" s="794">
        <v>1.5</v>
      </c>
      <c r="BB67" s="794">
        <v>0.99</v>
      </c>
      <c r="BC67" s="794">
        <v>0.99</v>
      </c>
      <c r="BD67" s="794">
        <v>0.99</v>
      </c>
      <c r="BE67" s="794">
        <v>0.99</v>
      </c>
      <c r="BF67" s="794">
        <v>1.08</v>
      </c>
      <c r="BG67" s="794">
        <v>1.08</v>
      </c>
      <c r="BH67" s="794">
        <v>1.08</v>
      </c>
      <c r="BI67" s="794">
        <v>1.08</v>
      </c>
      <c r="BJ67" s="794">
        <v>1.07</v>
      </c>
      <c r="BK67" s="794">
        <v>1.07</v>
      </c>
      <c r="BL67" s="794">
        <v>1.07</v>
      </c>
      <c r="BM67" s="794">
        <v>1.07</v>
      </c>
      <c r="BN67" s="794">
        <v>1.35</v>
      </c>
      <c r="BO67" s="794">
        <v>1.35</v>
      </c>
      <c r="BP67" s="794">
        <v>1.35</v>
      </c>
      <c r="BQ67" s="794">
        <v>1.35</v>
      </c>
      <c r="BR67" s="794">
        <v>1.1299999999999999</v>
      </c>
      <c r="BS67" s="794">
        <v>1.1299999999999999</v>
      </c>
      <c r="BT67" s="794">
        <v>1.1299999999999999</v>
      </c>
      <c r="BU67" s="794">
        <v>1.65</v>
      </c>
      <c r="BV67" s="794">
        <v>1.65</v>
      </c>
      <c r="BW67" s="794">
        <v>1.65</v>
      </c>
      <c r="BX67" s="794">
        <v>1.65</v>
      </c>
      <c r="BY67" s="794">
        <v>2.0099999999999998</v>
      </c>
      <c r="BZ67" s="794">
        <v>2.0099999999999998</v>
      </c>
      <c r="CA67" s="794">
        <v>0.39</v>
      </c>
      <c r="CB67" s="794">
        <v>0.39</v>
      </c>
      <c r="CC67" s="794">
        <v>1.1000000000000001</v>
      </c>
      <c r="CD67" s="794">
        <v>0.76</v>
      </c>
      <c r="CE67" s="794">
        <v>0.76</v>
      </c>
      <c r="CF67" s="794">
        <v>0.76</v>
      </c>
      <c r="CG67" s="794">
        <v>0.76</v>
      </c>
      <c r="CH67" s="794">
        <v>0.74</v>
      </c>
      <c r="CI67" s="794">
        <v>0.74</v>
      </c>
      <c r="CJ67" s="794">
        <v>0.74</v>
      </c>
      <c r="CK67" s="794">
        <v>0.74</v>
      </c>
      <c r="CL67" s="794">
        <v>0.74</v>
      </c>
      <c r="CM67" s="794">
        <v>0.74</v>
      </c>
      <c r="CN67" s="794">
        <v>0.74</v>
      </c>
      <c r="CO67" s="794">
        <v>0.74</v>
      </c>
      <c r="CP67" s="794">
        <v>0.93</v>
      </c>
      <c r="CQ67" s="794">
        <v>0.93</v>
      </c>
      <c r="CR67" s="794">
        <v>0.93</v>
      </c>
      <c r="CS67" s="794">
        <v>0.93</v>
      </c>
      <c r="CT67" s="794">
        <v>0.93</v>
      </c>
      <c r="CU67" s="794">
        <v>0.93</v>
      </c>
      <c r="CV67" s="794">
        <v>0.93</v>
      </c>
      <c r="CW67" s="794">
        <v>1.5</v>
      </c>
      <c r="CX67" s="794">
        <v>1.5</v>
      </c>
      <c r="CY67" s="794">
        <v>1.5</v>
      </c>
      <c r="CZ67" s="794">
        <v>1.5</v>
      </c>
      <c r="DA67" s="794">
        <v>1.5</v>
      </c>
      <c r="DB67" s="794">
        <v>1.66</v>
      </c>
      <c r="DC67" s="794">
        <v>1.66</v>
      </c>
      <c r="DD67" s="794">
        <v>1.66</v>
      </c>
      <c r="DE67" s="794">
        <v>1.66</v>
      </c>
      <c r="DF67" s="794">
        <v>1.5</v>
      </c>
      <c r="DG67" s="794">
        <v>1.5</v>
      </c>
      <c r="DH67" s="794">
        <v>1.5</v>
      </c>
      <c r="DI67" s="794">
        <v>1.5</v>
      </c>
      <c r="DJ67" s="794">
        <v>1.5</v>
      </c>
      <c r="DK67" s="794">
        <v>1.5</v>
      </c>
      <c r="DL67" s="794">
        <v>1.5</v>
      </c>
      <c r="DM67" s="794">
        <v>1.5</v>
      </c>
      <c r="DN67" s="794">
        <v>1.91</v>
      </c>
      <c r="DO67" s="794">
        <v>1.91</v>
      </c>
      <c r="DP67" s="794">
        <v>1.91</v>
      </c>
      <c r="DQ67" s="794">
        <v>1.91</v>
      </c>
      <c r="DR67" s="794">
        <v>1.1599999999999999</v>
      </c>
      <c r="DS67" s="794">
        <v>1.1599999999999999</v>
      </c>
      <c r="DT67" s="794">
        <v>1.1599999999999999</v>
      </c>
      <c r="DU67" s="794">
        <v>1.63</v>
      </c>
      <c r="DV67" s="794">
        <v>1.63</v>
      </c>
      <c r="DW67" s="794">
        <v>1.63</v>
      </c>
      <c r="DX67" s="794">
        <v>1.63</v>
      </c>
      <c r="DY67" s="794">
        <v>2.0099999999999998</v>
      </c>
      <c r="DZ67" s="794">
        <v>2.0099999999999998</v>
      </c>
      <c r="EA67" s="794">
        <v>0.5</v>
      </c>
      <c r="EB67" s="794">
        <v>0.5</v>
      </c>
      <c r="EC67" s="794">
        <v>1.17</v>
      </c>
      <c r="ED67" s="794">
        <v>0.82</v>
      </c>
      <c r="EE67" s="794">
        <v>0.82</v>
      </c>
      <c r="EF67" s="794">
        <v>0.82</v>
      </c>
      <c r="EG67" s="794">
        <v>0.82</v>
      </c>
      <c r="EH67" s="794">
        <v>0.91</v>
      </c>
      <c r="EI67" s="794">
        <v>0.91</v>
      </c>
      <c r="EJ67" s="794">
        <v>0.91</v>
      </c>
      <c r="EK67" s="794">
        <v>0.91</v>
      </c>
      <c r="EL67" s="794">
        <v>0.91</v>
      </c>
      <c r="EM67" s="794">
        <v>0.91</v>
      </c>
      <c r="EN67" s="794">
        <v>0.91</v>
      </c>
      <c r="EO67" s="794">
        <v>0.91</v>
      </c>
      <c r="EP67" s="794">
        <v>0.97</v>
      </c>
      <c r="EQ67" s="794">
        <v>0.97</v>
      </c>
      <c r="ER67" s="794">
        <v>0.97</v>
      </c>
      <c r="ES67" s="794">
        <v>0.97</v>
      </c>
      <c r="ET67" s="794">
        <v>0.97</v>
      </c>
      <c r="EU67" s="794">
        <v>0.97</v>
      </c>
      <c r="EV67" s="794">
        <v>0.97</v>
      </c>
      <c r="EW67" s="794">
        <v>1.52</v>
      </c>
      <c r="EX67" s="794">
        <v>1.52</v>
      </c>
      <c r="EY67" s="794">
        <v>1.52</v>
      </c>
      <c r="EZ67" s="794">
        <v>1.52</v>
      </c>
      <c r="FA67" s="794">
        <v>1.52</v>
      </c>
      <c r="FB67" s="794">
        <v>1.07</v>
      </c>
      <c r="FC67" s="794">
        <v>1.07</v>
      </c>
      <c r="FD67" s="794">
        <v>1.07</v>
      </c>
      <c r="FE67" s="794">
        <v>1.07</v>
      </c>
      <c r="FF67" s="794">
        <v>1.2</v>
      </c>
      <c r="FG67" s="794">
        <v>1.2</v>
      </c>
      <c r="FH67" s="794">
        <v>1.2</v>
      </c>
      <c r="FI67" s="794">
        <v>1.2</v>
      </c>
      <c r="FJ67" s="794">
        <v>1.2</v>
      </c>
      <c r="FK67" s="794">
        <v>1.2</v>
      </c>
      <c r="FL67" s="794">
        <v>1.2</v>
      </c>
      <c r="FM67" s="794">
        <v>1.2</v>
      </c>
      <c r="FN67" s="794">
        <v>1.47</v>
      </c>
      <c r="FO67" s="794">
        <v>1.47</v>
      </c>
      <c r="FP67" s="794">
        <v>1.47</v>
      </c>
      <c r="FQ67" s="794">
        <v>1.47</v>
      </c>
      <c r="FR67" s="794">
        <v>1.44</v>
      </c>
      <c r="FS67" s="794">
        <v>1.44</v>
      </c>
      <c r="FT67" s="794">
        <v>1.44</v>
      </c>
      <c r="FU67" s="794">
        <v>1.79</v>
      </c>
      <c r="FV67" s="794">
        <v>1.79</v>
      </c>
      <c r="FW67" s="794">
        <v>1.79</v>
      </c>
      <c r="FX67" s="794">
        <v>1.79</v>
      </c>
      <c r="FY67" s="794">
        <v>2.0299999999999998</v>
      </c>
      <c r="FZ67" s="794">
        <v>2.0299999999999998</v>
      </c>
      <c r="GA67" s="794">
        <v>0.7</v>
      </c>
      <c r="GB67" s="794">
        <v>0.7</v>
      </c>
      <c r="GC67" s="794">
        <v>0.7</v>
      </c>
      <c r="GD67" s="794">
        <v>0.94</v>
      </c>
      <c r="GE67" s="794">
        <v>0.94</v>
      </c>
      <c r="GF67" s="794">
        <v>0.94</v>
      </c>
      <c r="GG67" s="794">
        <v>0.94</v>
      </c>
      <c r="GH67" s="794">
        <v>0.91</v>
      </c>
      <c r="GI67" s="794">
        <v>0.91</v>
      </c>
      <c r="GJ67" s="794">
        <v>0.91</v>
      </c>
      <c r="GK67" s="794">
        <v>0.91</v>
      </c>
      <c r="GL67" s="794">
        <v>0.91</v>
      </c>
      <c r="GM67" s="794">
        <v>0.91</v>
      </c>
      <c r="GN67" s="794">
        <v>0.91</v>
      </c>
      <c r="GO67" s="794">
        <v>0.91</v>
      </c>
      <c r="GP67" s="794">
        <v>0.9</v>
      </c>
      <c r="GQ67" s="794">
        <v>0.9</v>
      </c>
      <c r="GR67" s="794">
        <v>0.9</v>
      </c>
      <c r="GS67" s="794">
        <v>0.9</v>
      </c>
      <c r="GT67" s="794">
        <v>0.9</v>
      </c>
      <c r="GU67" s="794">
        <v>0.9</v>
      </c>
      <c r="GV67" s="794">
        <v>0.9</v>
      </c>
      <c r="GW67" s="794">
        <v>1.48</v>
      </c>
      <c r="GX67" s="794">
        <v>1.48</v>
      </c>
      <c r="GY67" s="794">
        <v>1.48</v>
      </c>
      <c r="GZ67" s="794">
        <v>1.48</v>
      </c>
      <c r="HA67" s="794">
        <v>1.48</v>
      </c>
      <c r="HB67" s="794">
        <v>1.21</v>
      </c>
      <c r="HC67" s="794">
        <v>1.21</v>
      </c>
      <c r="HD67" s="794">
        <v>1.21</v>
      </c>
      <c r="HE67" s="794">
        <v>1.21</v>
      </c>
      <c r="HF67" s="794">
        <v>1.35</v>
      </c>
      <c r="HG67" s="794">
        <v>1.35</v>
      </c>
      <c r="HH67" s="794">
        <v>1.35</v>
      </c>
      <c r="HI67" s="794">
        <v>1.35</v>
      </c>
      <c r="HJ67" s="794">
        <v>1.35</v>
      </c>
      <c r="HK67" s="794">
        <v>1.35</v>
      </c>
      <c r="HL67" s="794">
        <v>1.35</v>
      </c>
      <c r="HM67" s="794">
        <v>1.35</v>
      </c>
      <c r="HN67" s="794">
        <v>1.71</v>
      </c>
      <c r="HO67" s="794">
        <v>1.71</v>
      </c>
      <c r="HP67" s="794">
        <v>1.71</v>
      </c>
      <c r="HQ67" s="794">
        <v>1.71</v>
      </c>
      <c r="HR67" s="794">
        <v>1.38</v>
      </c>
      <c r="HS67" s="794">
        <v>1.38</v>
      </c>
      <c r="HT67" s="794">
        <v>1.38</v>
      </c>
      <c r="HU67" s="794">
        <v>1.62</v>
      </c>
      <c r="HV67" s="794">
        <v>1.62</v>
      </c>
      <c r="HW67" s="794">
        <v>1.62</v>
      </c>
      <c r="HX67" s="794">
        <v>1.62</v>
      </c>
      <c r="HY67" s="794">
        <v>2.02</v>
      </c>
      <c r="HZ67" s="794">
        <v>2.02</v>
      </c>
      <c r="IA67" s="794">
        <v>0.66</v>
      </c>
      <c r="IB67" s="794">
        <v>0.66</v>
      </c>
      <c r="IC67" s="794">
        <v>0.66</v>
      </c>
      <c r="ID67" s="794">
        <v>0.91</v>
      </c>
      <c r="IE67" s="794">
        <v>0.91</v>
      </c>
      <c r="IF67" s="794">
        <v>0.91</v>
      </c>
      <c r="IG67" s="794">
        <v>0.91</v>
      </c>
      <c r="IH67" s="794">
        <v>0.9</v>
      </c>
      <c r="II67" s="794">
        <v>0.9</v>
      </c>
      <c r="IJ67" s="794">
        <v>0.9</v>
      </c>
      <c r="IK67" s="794">
        <v>0.9</v>
      </c>
      <c r="IL67" s="794">
        <v>0.9</v>
      </c>
      <c r="IM67" s="794">
        <v>0.9</v>
      </c>
      <c r="IN67" s="794">
        <v>0.9</v>
      </c>
      <c r="IO67" s="794">
        <v>0.9</v>
      </c>
      <c r="IP67" s="794">
        <v>0.94</v>
      </c>
      <c r="IQ67" s="794">
        <v>0.94</v>
      </c>
      <c r="IR67" s="794">
        <v>0.94</v>
      </c>
      <c r="IS67" s="794">
        <v>0.94</v>
      </c>
      <c r="IT67" s="794">
        <v>0.94</v>
      </c>
      <c r="IU67" s="794">
        <v>0.94</v>
      </c>
      <c r="IV67" s="794">
        <v>0.94</v>
      </c>
      <c r="IW67" s="794">
        <v>1.51</v>
      </c>
      <c r="IX67" s="794">
        <v>1.51</v>
      </c>
      <c r="IY67" s="794">
        <v>1.51</v>
      </c>
      <c r="IZ67" s="794">
        <v>1.51</v>
      </c>
      <c r="JA67" s="794">
        <v>1.51</v>
      </c>
      <c r="JB67" s="794">
        <v>1.24</v>
      </c>
      <c r="JC67" s="794">
        <v>1.24</v>
      </c>
      <c r="JD67" s="794">
        <v>1.24</v>
      </c>
      <c r="JE67" s="794">
        <v>1.24</v>
      </c>
      <c r="JF67" s="794">
        <v>1.38</v>
      </c>
      <c r="JG67" s="794">
        <v>1.38</v>
      </c>
      <c r="JH67" s="794">
        <v>1.38</v>
      </c>
      <c r="JI67" s="794">
        <v>1.38</v>
      </c>
      <c r="JJ67" s="794">
        <v>1.38</v>
      </c>
      <c r="JK67" s="794">
        <v>1.38</v>
      </c>
      <c r="JL67" s="794">
        <v>1.38</v>
      </c>
      <c r="JM67" s="794">
        <v>1.38</v>
      </c>
      <c r="JN67" s="794">
        <v>1.76</v>
      </c>
      <c r="JO67" s="794">
        <v>1.76</v>
      </c>
      <c r="JP67" s="794">
        <v>1.76</v>
      </c>
      <c r="JQ67" s="794">
        <v>1.76</v>
      </c>
      <c r="JR67" s="794">
        <v>1.1499999999999999</v>
      </c>
      <c r="JS67" s="794">
        <v>1.1499999999999999</v>
      </c>
      <c r="JT67" s="794">
        <v>1.1499999999999999</v>
      </c>
      <c r="JU67" s="794">
        <v>1.63</v>
      </c>
      <c r="JV67" s="794">
        <v>1.63</v>
      </c>
      <c r="JW67" s="794">
        <v>1.63</v>
      </c>
      <c r="JX67" s="794">
        <v>1.63</v>
      </c>
      <c r="JY67" s="794">
        <v>2.02</v>
      </c>
      <c r="JZ67" s="794">
        <v>2.02</v>
      </c>
      <c r="KA67" s="794">
        <v>0.67</v>
      </c>
      <c r="KB67" s="794">
        <v>0.67</v>
      </c>
      <c r="KC67" s="794">
        <v>0.67</v>
      </c>
      <c r="KD67" s="794">
        <v>0.88</v>
      </c>
      <c r="KE67" s="794">
        <v>0.88</v>
      </c>
      <c r="KF67" s="794">
        <v>0.88</v>
      </c>
      <c r="KG67" s="794">
        <v>0.88</v>
      </c>
      <c r="KH67" s="794">
        <v>0.91</v>
      </c>
      <c r="KI67" s="794">
        <v>0.91</v>
      </c>
      <c r="KJ67" s="794">
        <v>0.91</v>
      </c>
      <c r="KK67" s="794">
        <v>0.91</v>
      </c>
      <c r="KL67" s="794">
        <v>0.91</v>
      </c>
      <c r="KM67" s="794">
        <v>0.91</v>
      </c>
      <c r="KN67" s="794">
        <v>0.91</v>
      </c>
      <c r="KO67" s="794">
        <v>0.91</v>
      </c>
      <c r="KP67" s="794">
        <v>1.23</v>
      </c>
      <c r="KQ67" s="794">
        <v>1.23</v>
      </c>
      <c r="KR67" s="794">
        <v>1.23</v>
      </c>
      <c r="KS67" s="794">
        <v>1.23</v>
      </c>
      <c r="KT67" s="794">
        <v>1.23</v>
      </c>
      <c r="KU67" s="794">
        <v>1.23</v>
      </c>
      <c r="KV67" s="794">
        <v>1.23</v>
      </c>
      <c r="KW67" s="794">
        <v>1.67</v>
      </c>
      <c r="KX67" s="794">
        <v>1.67</v>
      </c>
      <c r="KY67" s="794">
        <v>1.67</v>
      </c>
      <c r="KZ67" s="794">
        <v>1.67</v>
      </c>
      <c r="LA67" s="794">
        <v>1.67</v>
      </c>
      <c r="LB67" s="794">
        <v>1.46</v>
      </c>
      <c r="LC67" s="794">
        <v>1.46</v>
      </c>
      <c r="LD67" s="794">
        <v>1.46</v>
      </c>
      <c r="LE67" s="794">
        <v>1.46</v>
      </c>
      <c r="LF67" s="794">
        <v>1.59</v>
      </c>
      <c r="LG67" s="794">
        <v>1.59</v>
      </c>
      <c r="LH67" s="794">
        <v>1.59</v>
      </c>
      <c r="LI67" s="794">
        <v>1.59</v>
      </c>
      <c r="LJ67" s="794">
        <v>1.59</v>
      </c>
      <c r="LK67" s="794">
        <v>1.59</v>
      </c>
      <c r="LL67" s="794">
        <v>1.59</v>
      </c>
      <c r="LM67" s="794">
        <v>1.59</v>
      </c>
      <c r="LN67" s="794">
        <v>2</v>
      </c>
      <c r="LO67" s="794">
        <v>2</v>
      </c>
      <c r="LP67" s="794">
        <v>2</v>
      </c>
      <c r="LQ67" s="794">
        <v>2</v>
      </c>
      <c r="LR67" s="794">
        <v>1.1499999999999999</v>
      </c>
      <c r="LS67" s="794">
        <v>1.1499999999999999</v>
      </c>
      <c r="LT67" s="794">
        <v>1.1499999999999999</v>
      </c>
      <c r="LU67" s="794">
        <v>1.63</v>
      </c>
      <c r="LV67" s="794">
        <v>1.63</v>
      </c>
      <c r="LW67" s="794">
        <v>1.63</v>
      </c>
      <c r="LX67" s="794">
        <v>1.63</v>
      </c>
      <c r="LY67" s="794">
        <v>2.02</v>
      </c>
      <c r="LZ67" s="794">
        <v>2.02</v>
      </c>
      <c r="MA67" s="794">
        <v>0.67</v>
      </c>
      <c r="MB67" s="794">
        <v>0.67</v>
      </c>
      <c r="MC67" s="794">
        <v>0.67</v>
      </c>
      <c r="MD67" s="794">
        <v>0.88</v>
      </c>
      <c r="ME67" s="794">
        <v>0.88</v>
      </c>
      <c r="MF67" s="794">
        <v>0.88</v>
      </c>
      <c r="MG67" s="794">
        <v>0.88</v>
      </c>
      <c r="MH67" s="794">
        <v>0.91</v>
      </c>
      <c r="MI67" s="794">
        <v>0.91</v>
      </c>
      <c r="MJ67" s="794">
        <v>0.91</v>
      </c>
      <c r="MK67" s="794">
        <v>0.91</v>
      </c>
      <c r="ML67" s="794">
        <v>0.91</v>
      </c>
      <c r="MM67" s="794">
        <v>0.91</v>
      </c>
      <c r="MN67" s="794">
        <v>0.91</v>
      </c>
      <c r="MO67" s="794">
        <v>0.91</v>
      </c>
      <c r="MP67" s="794">
        <v>1.23</v>
      </c>
      <c r="MQ67" s="794">
        <v>1.23</v>
      </c>
      <c r="MR67" s="794">
        <v>1.23</v>
      </c>
      <c r="MS67" s="794">
        <v>1.23</v>
      </c>
      <c r="MT67" s="794">
        <v>1.23</v>
      </c>
      <c r="MU67" s="794">
        <v>1.23</v>
      </c>
      <c r="MV67" s="794">
        <v>1.23</v>
      </c>
      <c r="MW67" s="794">
        <v>1.67</v>
      </c>
      <c r="MX67" s="794">
        <v>1.67</v>
      </c>
      <c r="MY67" s="794">
        <v>1.67</v>
      </c>
      <c r="MZ67" s="794">
        <v>1.67</v>
      </c>
      <c r="NA67" s="794">
        <v>1.67</v>
      </c>
      <c r="NB67" s="794">
        <v>1.46</v>
      </c>
      <c r="NC67" s="794">
        <v>1.46</v>
      </c>
      <c r="ND67" s="794">
        <v>1.46</v>
      </c>
      <c r="NE67" s="794">
        <v>1.46</v>
      </c>
      <c r="NF67" s="794">
        <v>1.59</v>
      </c>
      <c r="NG67" s="794">
        <v>1.59</v>
      </c>
      <c r="NH67" s="794">
        <v>1.59</v>
      </c>
      <c r="NI67" s="794">
        <v>1.59</v>
      </c>
      <c r="NJ67" s="794">
        <v>1.59</v>
      </c>
      <c r="NK67" s="794">
        <v>1.59</v>
      </c>
      <c r="NL67" s="794">
        <v>1.59</v>
      </c>
      <c r="NM67" s="794">
        <v>1.59</v>
      </c>
      <c r="NN67" s="794">
        <v>2</v>
      </c>
      <c r="NO67" s="794">
        <v>2</v>
      </c>
      <c r="NP67" s="794">
        <v>2</v>
      </c>
      <c r="NQ67" s="794">
        <v>2</v>
      </c>
      <c r="NR67" s="794">
        <v>1.1499999999999999</v>
      </c>
      <c r="NS67" s="794">
        <v>1.1499999999999999</v>
      </c>
      <c r="NT67" s="794">
        <v>1.1499999999999999</v>
      </c>
      <c r="NU67" s="794">
        <v>1.63</v>
      </c>
      <c r="NV67" s="794">
        <v>1.63</v>
      </c>
      <c r="NW67" s="794">
        <v>1.63</v>
      </c>
      <c r="NX67" s="794">
        <v>1.63</v>
      </c>
      <c r="NY67" s="794">
        <v>2.02</v>
      </c>
      <c r="NZ67" s="794">
        <v>2.02</v>
      </c>
      <c r="OA67" s="794">
        <v>0.67</v>
      </c>
      <c r="OB67" s="794">
        <v>0.67</v>
      </c>
      <c r="OC67" s="794">
        <v>0.67</v>
      </c>
      <c r="OD67" s="794">
        <v>0.88</v>
      </c>
      <c r="OE67" s="794">
        <v>0.88</v>
      </c>
      <c r="OF67" s="794">
        <v>0.88</v>
      </c>
      <c r="OG67" s="794">
        <v>0.88</v>
      </c>
      <c r="OH67" s="794">
        <v>0.91</v>
      </c>
      <c r="OI67" s="794">
        <v>0.91</v>
      </c>
      <c r="OJ67" s="794">
        <v>0.91</v>
      </c>
      <c r="OK67" s="794">
        <v>0.91</v>
      </c>
      <c r="OL67" s="794">
        <v>0.91</v>
      </c>
      <c r="OM67" s="794">
        <v>0.91</v>
      </c>
      <c r="ON67" s="794">
        <v>0.91</v>
      </c>
      <c r="OO67" s="794">
        <v>0.91</v>
      </c>
      <c r="OP67" s="794">
        <v>1.23</v>
      </c>
      <c r="OQ67" s="794">
        <v>1.23</v>
      </c>
      <c r="OR67" s="794">
        <v>1.23</v>
      </c>
      <c r="OS67" s="794">
        <v>1.23</v>
      </c>
      <c r="OT67" s="794">
        <v>1.23</v>
      </c>
      <c r="OU67" s="794">
        <v>1.23</v>
      </c>
      <c r="OV67" s="794">
        <v>1.23</v>
      </c>
      <c r="OW67" s="794">
        <v>1.67</v>
      </c>
      <c r="OX67" s="794">
        <v>1.67</v>
      </c>
      <c r="OY67" s="794">
        <v>1.67</v>
      </c>
      <c r="OZ67" s="794">
        <v>1.67</v>
      </c>
      <c r="PA67" s="794">
        <v>1.67</v>
      </c>
      <c r="PB67" s="794">
        <v>1.46</v>
      </c>
      <c r="PC67" s="794">
        <v>1.46</v>
      </c>
      <c r="PD67" s="794">
        <v>1.46</v>
      </c>
      <c r="PE67" s="794">
        <v>1.46</v>
      </c>
      <c r="PF67" s="794">
        <v>1.59</v>
      </c>
      <c r="PG67" s="794">
        <v>1.59</v>
      </c>
      <c r="PH67" s="794">
        <v>1.59</v>
      </c>
      <c r="PI67" s="794">
        <v>1.59</v>
      </c>
      <c r="PJ67" s="794">
        <v>1.59</v>
      </c>
      <c r="PK67" s="794">
        <v>1.59</v>
      </c>
      <c r="PL67" s="794">
        <v>1.59</v>
      </c>
      <c r="PM67" s="794">
        <v>1.59</v>
      </c>
      <c r="PN67" s="794">
        <v>2</v>
      </c>
      <c r="PO67" s="794">
        <v>2</v>
      </c>
      <c r="PP67" s="794">
        <v>2</v>
      </c>
      <c r="PQ67" s="794">
        <v>2</v>
      </c>
      <c r="PR67" s="794">
        <v>1.1499999999999999</v>
      </c>
      <c r="PS67" s="794">
        <v>1.1499999999999999</v>
      </c>
      <c r="PT67" s="794">
        <v>1.1499999999999999</v>
      </c>
      <c r="PU67" s="794">
        <v>1.63</v>
      </c>
      <c r="PV67" s="794">
        <v>1.63</v>
      </c>
      <c r="PW67" s="794">
        <v>1.63</v>
      </c>
      <c r="PX67" s="794">
        <v>1.63</v>
      </c>
      <c r="PY67" s="794">
        <v>2.02</v>
      </c>
      <c r="PZ67" s="794">
        <v>2.02</v>
      </c>
      <c r="QA67" s="794">
        <v>0.67</v>
      </c>
      <c r="QB67" s="794">
        <v>0.67</v>
      </c>
      <c r="QC67" s="794">
        <v>0.67</v>
      </c>
      <c r="QD67" s="794">
        <v>0.88</v>
      </c>
      <c r="QE67" s="794">
        <v>0.88</v>
      </c>
      <c r="QF67" s="794">
        <v>0.88</v>
      </c>
      <c r="QG67" s="794">
        <v>0.88</v>
      </c>
      <c r="QH67" s="794">
        <v>0.91</v>
      </c>
      <c r="QI67" s="794">
        <v>0.91</v>
      </c>
      <c r="QJ67" s="794">
        <v>0.91</v>
      </c>
      <c r="QK67" s="794">
        <v>0.91</v>
      </c>
      <c r="QL67" s="794">
        <v>0.91</v>
      </c>
      <c r="QM67" s="794">
        <v>0.91</v>
      </c>
      <c r="QN67" s="794">
        <v>0.91</v>
      </c>
      <c r="QO67" s="794">
        <v>0.91</v>
      </c>
      <c r="QP67" s="794">
        <v>1.23</v>
      </c>
      <c r="QQ67" s="794">
        <v>1.23</v>
      </c>
      <c r="QR67" s="794">
        <v>1.23</v>
      </c>
      <c r="QS67" s="794">
        <v>1.23</v>
      </c>
      <c r="QT67" s="794">
        <v>1.23</v>
      </c>
      <c r="QU67" s="794">
        <v>1.23</v>
      </c>
      <c r="QV67" s="794">
        <v>1.23</v>
      </c>
      <c r="QW67" s="794">
        <v>1.67</v>
      </c>
      <c r="QX67" s="794">
        <v>1.67</v>
      </c>
      <c r="QY67" s="794">
        <v>1.67</v>
      </c>
      <c r="QZ67" s="794">
        <v>1.67</v>
      </c>
      <c r="RA67" s="794">
        <v>1.67</v>
      </c>
      <c r="RB67" s="794">
        <v>1.46</v>
      </c>
      <c r="RC67" s="794">
        <v>1.46</v>
      </c>
      <c r="RD67" s="794">
        <v>1.46</v>
      </c>
      <c r="RE67" s="794">
        <v>1.46</v>
      </c>
      <c r="RF67" s="794">
        <v>1.59</v>
      </c>
      <c r="RG67" s="794">
        <v>1.59</v>
      </c>
      <c r="RH67" s="794">
        <v>1.59</v>
      </c>
      <c r="RI67" s="794">
        <v>1.59</v>
      </c>
      <c r="RJ67" s="794">
        <v>1.59</v>
      </c>
      <c r="RK67" s="794">
        <v>1.59</v>
      </c>
      <c r="RL67" s="794">
        <v>1.59</v>
      </c>
      <c r="RM67" s="794">
        <v>1.59</v>
      </c>
      <c r="RN67" s="794">
        <v>2</v>
      </c>
      <c r="RO67" s="794">
        <v>2</v>
      </c>
      <c r="RP67" s="794">
        <v>2</v>
      </c>
      <c r="RQ67" s="794">
        <v>2</v>
      </c>
      <c r="RR67" s="794">
        <v>2</v>
      </c>
      <c r="RS67" s="794">
        <v>2</v>
      </c>
      <c r="RT67" s="794">
        <v>2</v>
      </c>
      <c r="RU67" s="794">
        <v>1.63</v>
      </c>
      <c r="RV67" s="794">
        <v>1.63</v>
      </c>
      <c r="RW67" s="794">
        <v>1.63</v>
      </c>
      <c r="RX67" s="794">
        <v>1.63</v>
      </c>
      <c r="RY67" s="794">
        <v>2.02</v>
      </c>
      <c r="RZ67" s="794">
        <v>2.02</v>
      </c>
      <c r="SA67" s="794">
        <v>0.67</v>
      </c>
      <c r="SB67" s="794">
        <v>0.67</v>
      </c>
      <c r="SC67" s="794">
        <v>0.67</v>
      </c>
      <c r="SD67" s="794">
        <v>0.88</v>
      </c>
      <c r="SE67" s="794">
        <v>0.88</v>
      </c>
      <c r="SF67" s="794">
        <v>0.88</v>
      </c>
      <c r="SG67" s="794">
        <v>0.88</v>
      </c>
      <c r="SH67" s="794">
        <v>0.91</v>
      </c>
      <c r="SI67" s="795">
        <v>0.91</v>
      </c>
      <c r="SJ67" s="471" t="s">
        <v>494</v>
      </c>
      <c r="SK67" s="452"/>
      <c r="SL67" s="440"/>
      <c r="SM67" s="440"/>
      <c r="SN67" s="440"/>
    </row>
    <row r="68" spans="1:508" outlineLevel="3" x14ac:dyDescent="0.25">
      <c r="A68" s="440"/>
      <c r="B68" s="449"/>
      <c r="C68" s="659">
        <f t="shared" si="32"/>
        <v>4</v>
      </c>
      <c r="D68" s="471"/>
      <c r="E68" s="529"/>
      <c r="F68" s="529"/>
      <c r="G68" s="471"/>
      <c r="H68" s="682"/>
      <c r="I68" s="683" t="s">
        <v>238</v>
      </c>
      <c r="J68" s="684"/>
      <c r="K68" s="796">
        <v>2.0299999999999998</v>
      </c>
      <c r="L68" s="797">
        <v>2.0299999999999998</v>
      </c>
      <c r="M68" s="797">
        <v>2.0299999999999998</v>
      </c>
      <c r="N68" s="797">
        <v>2.23</v>
      </c>
      <c r="O68" s="797">
        <v>2.23</v>
      </c>
      <c r="P68" s="797">
        <v>2.23</v>
      </c>
      <c r="Q68" s="797">
        <v>2.23</v>
      </c>
      <c r="R68" s="797">
        <v>2.23</v>
      </c>
      <c r="S68" s="797">
        <v>2.23</v>
      </c>
      <c r="T68" s="797">
        <v>2.23</v>
      </c>
      <c r="U68" s="797">
        <v>2.2799999999999998</v>
      </c>
      <c r="V68" s="797">
        <v>2.2799999999999998</v>
      </c>
      <c r="W68" s="797">
        <v>2.2799999999999998</v>
      </c>
      <c r="X68" s="797">
        <v>2.2799999999999998</v>
      </c>
      <c r="Y68" s="797">
        <v>2.33</v>
      </c>
      <c r="Z68" s="797">
        <v>2.33</v>
      </c>
      <c r="AA68" s="797">
        <v>1.42</v>
      </c>
      <c r="AB68" s="797">
        <v>1.42</v>
      </c>
      <c r="AC68" s="797">
        <v>1.42</v>
      </c>
      <c r="AD68" s="797">
        <v>2.27</v>
      </c>
      <c r="AE68" s="797">
        <v>2.27</v>
      </c>
      <c r="AF68" s="797">
        <v>2.27</v>
      </c>
      <c r="AG68" s="797">
        <v>2.27</v>
      </c>
      <c r="AH68" s="797">
        <v>2.39</v>
      </c>
      <c r="AI68" s="797">
        <v>2.39</v>
      </c>
      <c r="AJ68" s="797">
        <v>2.39</v>
      </c>
      <c r="AK68" s="797">
        <v>2.39</v>
      </c>
      <c r="AL68" s="797">
        <v>2.39</v>
      </c>
      <c r="AM68" s="797">
        <v>2.39</v>
      </c>
      <c r="AN68" s="797">
        <v>2.39</v>
      </c>
      <c r="AO68" s="797">
        <v>2.39</v>
      </c>
      <c r="AP68" s="797">
        <v>1.79</v>
      </c>
      <c r="AQ68" s="797">
        <v>1.79</v>
      </c>
      <c r="AR68" s="797">
        <v>1.79</v>
      </c>
      <c r="AS68" s="797">
        <v>1.79</v>
      </c>
      <c r="AT68" s="797">
        <v>1.79</v>
      </c>
      <c r="AU68" s="797">
        <v>1.79</v>
      </c>
      <c r="AV68" s="797">
        <v>1.79</v>
      </c>
      <c r="AW68" s="797">
        <v>1.99</v>
      </c>
      <c r="AX68" s="797">
        <v>1.99</v>
      </c>
      <c r="AY68" s="797">
        <v>1.99</v>
      </c>
      <c r="AZ68" s="797">
        <v>1.99</v>
      </c>
      <c r="BA68" s="797">
        <v>1.99</v>
      </c>
      <c r="BB68" s="797">
        <v>1.93</v>
      </c>
      <c r="BC68" s="797">
        <v>1.93</v>
      </c>
      <c r="BD68" s="797">
        <v>1.93</v>
      </c>
      <c r="BE68" s="797">
        <v>1.93</v>
      </c>
      <c r="BF68" s="797">
        <v>2.0299999999999998</v>
      </c>
      <c r="BG68" s="797">
        <v>2.0299999999999998</v>
      </c>
      <c r="BH68" s="797">
        <v>2.0299999999999998</v>
      </c>
      <c r="BI68" s="797">
        <v>2.0299999999999998</v>
      </c>
      <c r="BJ68" s="797">
        <v>2.0299999999999998</v>
      </c>
      <c r="BK68" s="797">
        <v>2.0299999999999998</v>
      </c>
      <c r="BL68" s="797">
        <v>2.0299999999999998</v>
      </c>
      <c r="BM68" s="797">
        <v>2.0299999999999998</v>
      </c>
      <c r="BN68" s="797">
        <v>2.23</v>
      </c>
      <c r="BO68" s="797">
        <v>2.23</v>
      </c>
      <c r="BP68" s="797">
        <v>2.23</v>
      </c>
      <c r="BQ68" s="797">
        <v>2.23</v>
      </c>
      <c r="BR68" s="797">
        <v>2.1800000000000002</v>
      </c>
      <c r="BS68" s="797">
        <v>2.1800000000000002</v>
      </c>
      <c r="BT68" s="797">
        <v>2.1800000000000002</v>
      </c>
      <c r="BU68" s="797">
        <v>2.2799999999999998</v>
      </c>
      <c r="BV68" s="797">
        <v>2.2799999999999998</v>
      </c>
      <c r="BW68" s="797">
        <v>2.2799999999999998</v>
      </c>
      <c r="BX68" s="797">
        <v>2.2799999999999998</v>
      </c>
      <c r="BY68" s="797">
        <v>2.33</v>
      </c>
      <c r="BZ68" s="797">
        <v>2.33</v>
      </c>
      <c r="CA68" s="797">
        <v>1.42</v>
      </c>
      <c r="CB68" s="797">
        <v>1.42</v>
      </c>
      <c r="CC68" s="797">
        <v>2.15</v>
      </c>
      <c r="CD68" s="797">
        <v>2.27</v>
      </c>
      <c r="CE68" s="797">
        <v>2.27</v>
      </c>
      <c r="CF68" s="797">
        <v>2.27</v>
      </c>
      <c r="CG68" s="797">
        <v>2.27</v>
      </c>
      <c r="CH68" s="797">
        <v>2.39</v>
      </c>
      <c r="CI68" s="797">
        <v>2.39</v>
      </c>
      <c r="CJ68" s="797">
        <v>2.39</v>
      </c>
      <c r="CK68" s="797">
        <v>2.39</v>
      </c>
      <c r="CL68" s="797">
        <v>2.39</v>
      </c>
      <c r="CM68" s="797">
        <v>2.39</v>
      </c>
      <c r="CN68" s="797">
        <v>2.39</v>
      </c>
      <c r="CO68" s="797">
        <v>2.39</v>
      </c>
      <c r="CP68" s="797">
        <v>1.79</v>
      </c>
      <c r="CQ68" s="797">
        <v>1.79</v>
      </c>
      <c r="CR68" s="797">
        <v>1.79</v>
      </c>
      <c r="CS68" s="797">
        <v>1.79</v>
      </c>
      <c r="CT68" s="797">
        <v>1.79</v>
      </c>
      <c r="CU68" s="797">
        <v>1.79</v>
      </c>
      <c r="CV68" s="797">
        <v>1.79</v>
      </c>
      <c r="CW68" s="797">
        <v>1.99</v>
      </c>
      <c r="CX68" s="797">
        <v>1.99</v>
      </c>
      <c r="CY68" s="797">
        <v>1.99</v>
      </c>
      <c r="CZ68" s="797">
        <v>1.99</v>
      </c>
      <c r="DA68" s="797">
        <v>1.99</v>
      </c>
      <c r="DB68" s="797">
        <v>2.36</v>
      </c>
      <c r="DC68" s="797">
        <v>2.36</v>
      </c>
      <c r="DD68" s="797">
        <v>2.36</v>
      </c>
      <c r="DE68" s="797">
        <v>2.36</v>
      </c>
      <c r="DF68" s="797">
        <v>2.23</v>
      </c>
      <c r="DG68" s="797">
        <v>2.23</v>
      </c>
      <c r="DH68" s="797">
        <v>2.23</v>
      </c>
      <c r="DI68" s="797">
        <v>2.23</v>
      </c>
      <c r="DJ68" s="797">
        <v>2.23</v>
      </c>
      <c r="DK68" s="797">
        <v>2.23</v>
      </c>
      <c r="DL68" s="797">
        <v>2.23</v>
      </c>
      <c r="DM68" s="797">
        <v>2.23</v>
      </c>
      <c r="DN68" s="797">
        <v>2.36</v>
      </c>
      <c r="DO68" s="797">
        <v>2.36</v>
      </c>
      <c r="DP68" s="797">
        <v>2.36</v>
      </c>
      <c r="DQ68" s="797">
        <v>2.36</v>
      </c>
      <c r="DR68" s="797">
        <v>2.1800000000000002</v>
      </c>
      <c r="DS68" s="797">
        <v>2.1800000000000002</v>
      </c>
      <c r="DT68" s="797">
        <v>2.1800000000000002</v>
      </c>
      <c r="DU68" s="797">
        <v>2.2400000000000002</v>
      </c>
      <c r="DV68" s="797">
        <v>2.2400000000000002</v>
      </c>
      <c r="DW68" s="797">
        <v>2.2400000000000002</v>
      </c>
      <c r="DX68" s="797">
        <v>2.2400000000000002</v>
      </c>
      <c r="DY68" s="797">
        <v>2.29</v>
      </c>
      <c r="DZ68" s="797">
        <v>2.29</v>
      </c>
      <c r="EA68" s="797">
        <v>1.55</v>
      </c>
      <c r="EB68" s="797">
        <v>1.55</v>
      </c>
      <c r="EC68" s="797">
        <v>2.2000000000000002</v>
      </c>
      <c r="ED68" s="797">
        <v>2.3199999999999998</v>
      </c>
      <c r="EE68" s="797">
        <v>2.3199999999999998</v>
      </c>
      <c r="EF68" s="797">
        <v>2.3199999999999998</v>
      </c>
      <c r="EG68" s="797">
        <v>2.3199999999999998</v>
      </c>
      <c r="EH68" s="797">
        <v>2.39</v>
      </c>
      <c r="EI68" s="797">
        <v>2.39</v>
      </c>
      <c r="EJ68" s="797">
        <v>2.39</v>
      </c>
      <c r="EK68" s="797">
        <v>2.39</v>
      </c>
      <c r="EL68" s="797">
        <v>2.39</v>
      </c>
      <c r="EM68" s="797">
        <v>2.39</v>
      </c>
      <c r="EN68" s="797">
        <v>2.39</v>
      </c>
      <c r="EO68" s="797">
        <v>2.39</v>
      </c>
      <c r="EP68" s="797">
        <v>1.79</v>
      </c>
      <c r="EQ68" s="797">
        <v>1.79</v>
      </c>
      <c r="ER68" s="797">
        <v>1.79</v>
      </c>
      <c r="ES68" s="797">
        <v>1.79</v>
      </c>
      <c r="ET68" s="797">
        <v>1.79</v>
      </c>
      <c r="EU68" s="797">
        <v>1.79</v>
      </c>
      <c r="EV68" s="797">
        <v>1.79</v>
      </c>
      <c r="EW68" s="797">
        <v>1.99</v>
      </c>
      <c r="EX68" s="797">
        <v>1.99</v>
      </c>
      <c r="EY68" s="797">
        <v>1.99</v>
      </c>
      <c r="EZ68" s="797">
        <v>1.99</v>
      </c>
      <c r="FA68" s="797">
        <v>1.99</v>
      </c>
      <c r="FB68" s="797">
        <v>2</v>
      </c>
      <c r="FC68" s="797">
        <v>2</v>
      </c>
      <c r="FD68" s="797">
        <v>2</v>
      </c>
      <c r="FE68" s="797">
        <v>2</v>
      </c>
      <c r="FF68" s="797">
        <v>2.09</v>
      </c>
      <c r="FG68" s="797">
        <v>2.09</v>
      </c>
      <c r="FH68" s="797">
        <v>2.09</v>
      </c>
      <c r="FI68" s="797">
        <v>2.09</v>
      </c>
      <c r="FJ68" s="797">
        <v>2.09</v>
      </c>
      <c r="FK68" s="797">
        <v>2.09</v>
      </c>
      <c r="FL68" s="797">
        <v>2.09</v>
      </c>
      <c r="FM68" s="797">
        <v>2.09</v>
      </c>
      <c r="FN68" s="797">
        <v>2.2599999999999998</v>
      </c>
      <c r="FO68" s="797">
        <v>2.2599999999999998</v>
      </c>
      <c r="FP68" s="797">
        <v>2.2599999999999998</v>
      </c>
      <c r="FQ68" s="797">
        <v>2.2599999999999998</v>
      </c>
      <c r="FR68" s="797">
        <v>2.25</v>
      </c>
      <c r="FS68" s="797">
        <v>2.25</v>
      </c>
      <c r="FT68" s="797">
        <v>2.25</v>
      </c>
      <c r="FU68" s="797">
        <v>2.2999999999999998</v>
      </c>
      <c r="FV68" s="797">
        <v>2.2999999999999998</v>
      </c>
      <c r="FW68" s="797">
        <v>2.2999999999999998</v>
      </c>
      <c r="FX68" s="797">
        <v>2.2999999999999998</v>
      </c>
      <c r="FY68" s="797">
        <v>2.34</v>
      </c>
      <c r="FZ68" s="797">
        <v>2.34</v>
      </c>
      <c r="GA68" s="797">
        <v>1.8</v>
      </c>
      <c r="GB68" s="797">
        <v>1.8</v>
      </c>
      <c r="GC68" s="797">
        <v>1.8</v>
      </c>
      <c r="GD68" s="797">
        <v>2.42</v>
      </c>
      <c r="GE68" s="797">
        <v>2.42</v>
      </c>
      <c r="GF68" s="797">
        <v>2.42</v>
      </c>
      <c r="GG68" s="797">
        <v>2.42</v>
      </c>
      <c r="GH68" s="797">
        <v>2.39</v>
      </c>
      <c r="GI68" s="797">
        <v>2.39</v>
      </c>
      <c r="GJ68" s="797">
        <v>2.39</v>
      </c>
      <c r="GK68" s="797">
        <v>2.39</v>
      </c>
      <c r="GL68" s="797">
        <v>2.39</v>
      </c>
      <c r="GM68" s="797">
        <v>2.39</v>
      </c>
      <c r="GN68" s="797">
        <v>2.39</v>
      </c>
      <c r="GO68" s="797">
        <v>2.39</v>
      </c>
      <c r="GP68" s="797">
        <v>1.79</v>
      </c>
      <c r="GQ68" s="797">
        <v>1.79</v>
      </c>
      <c r="GR68" s="797">
        <v>1.79</v>
      </c>
      <c r="GS68" s="797">
        <v>1.79</v>
      </c>
      <c r="GT68" s="797">
        <v>1.79</v>
      </c>
      <c r="GU68" s="797">
        <v>1.79</v>
      </c>
      <c r="GV68" s="797">
        <v>1.79</v>
      </c>
      <c r="GW68" s="797">
        <v>1.99</v>
      </c>
      <c r="GX68" s="797">
        <v>1.99</v>
      </c>
      <c r="GY68" s="797">
        <v>1.99</v>
      </c>
      <c r="GZ68" s="797">
        <v>1.99</v>
      </c>
      <c r="HA68" s="797">
        <v>1.99</v>
      </c>
      <c r="HB68" s="797">
        <v>2.09</v>
      </c>
      <c r="HC68" s="797">
        <v>2.09</v>
      </c>
      <c r="HD68" s="797">
        <v>2.09</v>
      </c>
      <c r="HE68" s="797">
        <v>2.09</v>
      </c>
      <c r="HF68" s="797">
        <v>2.16</v>
      </c>
      <c r="HG68" s="797">
        <v>2.16</v>
      </c>
      <c r="HH68" s="797">
        <v>2.16</v>
      </c>
      <c r="HI68" s="797">
        <v>2.16</v>
      </c>
      <c r="HJ68" s="797">
        <v>2.16</v>
      </c>
      <c r="HK68" s="797">
        <v>2.16</v>
      </c>
      <c r="HL68" s="797">
        <v>2.16</v>
      </c>
      <c r="HM68" s="797">
        <v>2.16</v>
      </c>
      <c r="HN68" s="797">
        <v>2.31</v>
      </c>
      <c r="HO68" s="797">
        <v>2.31</v>
      </c>
      <c r="HP68" s="797">
        <v>2.31</v>
      </c>
      <c r="HQ68" s="797">
        <v>2.31</v>
      </c>
      <c r="HR68" s="797">
        <v>2.2400000000000002</v>
      </c>
      <c r="HS68" s="797">
        <v>2.2400000000000002</v>
      </c>
      <c r="HT68" s="797">
        <v>2.2400000000000002</v>
      </c>
      <c r="HU68" s="797">
        <v>2.2799999999999998</v>
      </c>
      <c r="HV68" s="797">
        <v>2.2799999999999998</v>
      </c>
      <c r="HW68" s="797">
        <v>2.2799999999999998</v>
      </c>
      <c r="HX68" s="797">
        <v>2.2799999999999998</v>
      </c>
      <c r="HY68" s="797">
        <v>2.33</v>
      </c>
      <c r="HZ68" s="797">
        <v>2.33</v>
      </c>
      <c r="IA68" s="797">
        <v>1.75</v>
      </c>
      <c r="IB68" s="797">
        <v>1.75</v>
      </c>
      <c r="IC68" s="797">
        <v>1.75</v>
      </c>
      <c r="ID68" s="797">
        <v>2.41</v>
      </c>
      <c r="IE68" s="797">
        <v>2.41</v>
      </c>
      <c r="IF68" s="797">
        <v>2.41</v>
      </c>
      <c r="IG68" s="797">
        <v>2.41</v>
      </c>
      <c r="IH68" s="797">
        <v>2.39</v>
      </c>
      <c r="II68" s="797">
        <v>2.39</v>
      </c>
      <c r="IJ68" s="797">
        <v>2.39</v>
      </c>
      <c r="IK68" s="797">
        <v>2.39</v>
      </c>
      <c r="IL68" s="797">
        <v>2.39</v>
      </c>
      <c r="IM68" s="797">
        <v>2.39</v>
      </c>
      <c r="IN68" s="797">
        <v>2.39</v>
      </c>
      <c r="IO68" s="797">
        <v>2.39</v>
      </c>
      <c r="IP68" s="797">
        <v>1.79</v>
      </c>
      <c r="IQ68" s="797">
        <v>1.79</v>
      </c>
      <c r="IR68" s="797">
        <v>1.79</v>
      </c>
      <c r="IS68" s="797">
        <v>1.79</v>
      </c>
      <c r="IT68" s="797">
        <v>1.79</v>
      </c>
      <c r="IU68" s="797">
        <v>1.79</v>
      </c>
      <c r="IV68" s="797">
        <v>1.79</v>
      </c>
      <c r="IW68" s="797">
        <v>1.99</v>
      </c>
      <c r="IX68" s="797">
        <v>1.99</v>
      </c>
      <c r="IY68" s="797">
        <v>1.99</v>
      </c>
      <c r="IZ68" s="797">
        <v>1.99</v>
      </c>
      <c r="JA68" s="797">
        <v>1.99</v>
      </c>
      <c r="JB68" s="797">
        <v>2.1</v>
      </c>
      <c r="JC68" s="797">
        <v>2.1</v>
      </c>
      <c r="JD68" s="797">
        <v>2.1</v>
      </c>
      <c r="JE68" s="797">
        <v>2.1</v>
      </c>
      <c r="JF68" s="797">
        <v>2.1800000000000002</v>
      </c>
      <c r="JG68" s="797">
        <v>2.1800000000000002</v>
      </c>
      <c r="JH68" s="797">
        <v>2.1800000000000002</v>
      </c>
      <c r="JI68" s="797">
        <v>2.1800000000000002</v>
      </c>
      <c r="JJ68" s="797">
        <v>2.1800000000000002</v>
      </c>
      <c r="JK68" s="797">
        <v>2.1800000000000002</v>
      </c>
      <c r="JL68" s="797">
        <v>2.1800000000000002</v>
      </c>
      <c r="JM68" s="797">
        <v>2.1800000000000002</v>
      </c>
      <c r="JN68" s="797">
        <v>2.33</v>
      </c>
      <c r="JO68" s="797">
        <v>2.33</v>
      </c>
      <c r="JP68" s="797">
        <v>2.33</v>
      </c>
      <c r="JQ68" s="797">
        <v>2.33</v>
      </c>
      <c r="JR68" s="797">
        <v>2.19</v>
      </c>
      <c r="JS68" s="797">
        <v>2.19</v>
      </c>
      <c r="JT68" s="797">
        <v>2.19</v>
      </c>
      <c r="JU68" s="797">
        <v>2.2799999999999998</v>
      </c>
      <c r="JV68" s="797">
        <v>2.2799999999999998</v>
      </c>
      <c r="JW68" s="797">
        <v>2.2799999999999998</v>
      </c>
      <c r="JX68" s="797">
        <v>2.2799999999999998</v>
      </c>
      <c r="JY68" s="797">
        <v>2.34</v>
      </c>
      <c r="JZ68" s="797">
        <v>2.34</v>
      </c>
      <c r="KA68" s="797">
        <v>1.76</v>
      </c>
      <c r="KB68" s="797">
        <v>1.76</v>
      </c>
      <c r="KC68" s="797">
        <v>1.76</v>
      </c>
      <c r="KD68" s="797">
        <v>2.38</v>
      </c>
      <c r="KE68" s="797">
        <v>2.38</v>
      </c>
      <c r="KF68" s="797">
        <v>2.38</v>
      </c>
      <c r="KG68" s="797">
        <v>2.38</v>
      </c>
      <c r="KH68" s="797">
        <v>2.39</v>
      </c>
      <c r="KI68" s="797">
        <v>2.39</v>
      </c>
      <c r="KJ68" s="797">
        <v>2.39</v>
      </c>
      <c r="KK68" s="797">
        <v>2.39</v>
      </c>
      <c r="KL68" s="797">
        <v>2.39</v>
      </c>
      <c r="KM68" s="797">
        <v>2.39</v>
      </c>
      <c r="KN68" s="797">
        <v>2.39</v>
      </c>
      <c r="KO68" s="797">
        <v>2.39</v>
      </c>
      <c r="KP68" s="797">
        <v>1.79</v>
      </c>
      <c r="KQ68" s="797">
        <v>1.79</v>
      </c>
      <c r="KR68" s="797">
        <v>1.79</v>
      </c>
      <c r="KS68" s="797">
        <v>1.79</v>
      </c>
      <c r="KT68" s="797">
        <v>1.79</v>
      </c>
      <c r="KU68" s="797">
        <v>1.79</v>
      </c>
      <c r="KV68" s="797">
        <v>1.79</v>
      </c>
      <c r="KW68" s="797">
        <v>1.99</v>
      </c>
      <c r="KX68" s="797">
        <v>1.99</v>
      </c>
      <c r="KY68" s="797">
        <v>1.99</v>
      </c>
      <c r="KZ68" s="797">
        <v>1.99</v>
      </c>
      <c r="LA68" s="797">
        <v>1.99</v>
      </c>
      <c r="LB68" s="797">
        <v>2.2400000000000002</v>
      </c>
      <c r="LC68" s="797">
        <v>2.2400000000000002</v>
      </c>
      <c r="LD68" s="797">
        <v>2.2400000000000002</v>
      </c>
      <c r="LE68" s="797">
        <v>2.2400000000000002</v>
      </c>
      <c r="LF68" s="797">
        <v>2.2799999999999998</v>
      </c>
      <c r="LG68" s="797">
        <v>2.2799999999999998</v>
      </c>
      <c r="LH68" s="797">
        <v>2.2799999999999998</v>
      </c>
      <c r="LI68" s="797">
        <v>2.2799999999999998</v>
      </c>
      <c r="LJ68" s="797">
        <v>2.2799999999999998</v>
      </c>
      <c r="LK68" s="797">
        <v>2.2799999999999998</v>
      </c>
      <c r="LL68" s="797">
        <v>2.2799999999999998</v>
      </c>
      <c r="LM68" s="797">
        <v>2.2799999999999998</v>
      </c>
      <c r="LN68" s="797">
        <v>2.39</v>
      </c>
      <c r="LO68" s="797">
        <v>2.39</v>
      </c>
      <c r="LP68" s="797">
        <v>2.39</v>
      </c>
      <c r="LQ68" s="797">
        <v>2.39</v>
      </c>
      <c r="LR68" s="797">
        <v>2.19</v>
      </c>
      <c r="LS68" s="797">
        <v>2.19</v>
      </c>
      <c r="LT68" s="797">
        <v>2.19</v>
      </c>
      <c r="LU68" s="797">
        <v>2.2799999999999998</v>
      </c>
      <c r="LV68" s="797">
        <v>2.2799999999999998</v>
      </c>
      <c r="LW68" s="797">
        <v>2.2799999999999998</v>
      </c>
      <c r="LX68" s="797">
        <v>2.2799999999999998</v>
      </c>
      <c r="LY68" s="797">
        <v>2.34</v>
      </c>
      <c r="LZ68" s="797">
        <v>2.34</v>
      </c>
      <c r="MA68" s="797">
        <v>1.76</v>
      </c>
      <c r="MB68" s="797">
        <v>1.76</v>
      </c>
      <c r="MC68" s="797">
        <v>1.76</v>
      </c>
      <c r="MD68" s="797">
        <v>2.38</v>
      </c>
      <c r="ME68" s="797">
        <v>2.38</v>
      </c>
      <c r="MF68" s="797">
        <v>2.38</v>
      </c>
      <c r="MG68" s="797">
        <v>2.38</v>
      </c>
      <c r="MH68" s="797">
        <v>2.39</v>
      </c>
      <c r="MI68" s="797">
        <v>2.39</v>
      </c>
      <c r="MJ68" s="797">
        <v>2.39</v>
      </c>
      <c r="MK68" s="797">
        <v>2.39</v>
      </c>
      <c r="ML68" s="797">
        <v>2.39</v>
      </c>
      <c r="MM68" s="797">
        <v>2.39</v>
      </c>
      <c r="MN68" s="797">
        <v>2.39</v>
      </c>
      <c r="MO68" s="797">
        <v>2.39</v>
      </c>
      <c r="MP68" s="797">
        <v>1.79</v>
      </c>
      <c r="MQ68" s="797">
        <v>1.79</v>
      </c>
      <c r="MR68" s="797">
        <v>1.79</v>
      </c>
      <c r="MS68" s="797">
        <v>1.79</v>
      </c>
      <c r="MT68" s="797">
        <v>1.79</v>
      </c>
      <c r="MU68" s="797">
        <v>1.79</v>
      </c>
      <c r="MV68" s="797">
        <v>1.79</v>
      </c>
      <c r="MW68" s="797">
        <v>1.99</v>
      </c>
      <c r="MX68" s="797">
        <v>1.99</v>
      </c>
      <c r="MY68" s="797">
        <v>1.99</v>
      </c>
      <c r="MZ68" s="797">
        <v>1.99</v>
      </c>
      <c r="NA68" s="797">
        <v>1.99</v>
      </c>
      <c r="NB68" s="797">
        <v>2.2400000000000002</v>
      </c>
      <c r="NC68" s="797">
        <v>2.2400000000000002</v>
      </c>
      <c r="ND68" s="797">
        <v>2.2400000000000002</v>
      </c>
      <c r="NE68" s="797">
        <v>2.2400000000000002</v>
      </c>
      <c r="NF68" s="797">
        <v>2.2799999999999998</v>
      </c>
      <c r="NG68" s="797">
        <v>2.2799999999999998</v>
      </c>
      <c r="NH68" s="797">
        <v>2.2799999999999998</v>
      </c>
      <c r="NI68" s="797">
        <v>2.2799999999999998</v>
      </c>
      <c r="NJ68" s="797">
        <v>2.2799999999999998</v>
      </c>
      <c r="NK68" s="797">
        <v>2.2799999999999998</v>
      </c>
      <c r="NL68" s="797">
        <v>2.2799999999999998</v>
      </c>
      <c r="NM68" s="797">
        <v>2.2799999999999998</v>
      </c>
      <c r="NN68" s="797">
        <v>2.39</v>
      </c>
      <c r="NO68" s="797">
        <v>2.39</v>
      </c>
      <c r="NP68" s="797">
        <v>2.39</v>
      </c>
      <c r="NQ68" s="797">
        <v>2.39</v>
      </c>
      <c r="NR68" s="797">
        <v>2.19</v>
      </c>
      <c r="NS68" s="797">
        <v>2.19</v>
      </c>
      <c r="NT68" s="797">
        <v>2.19</v>
      </c>
      <c r="NU68" s="797">
        <v>2.2799999999999998</v>
      </c>
      <c r="NV68" s="797">
        <v>2.2799999999999998</v>
      </c>
      <c r="NW68" s="797">
        <v>2.2799999999999998</v>
      </c>
      <c r="NX68" s="797">
        <v>2.2799999999999998</v>
      </c>
      <c r="NY68" s="797">
        <v>2.34</v>
      </c>
      <c r="NZ68" s="797">
        <v>2.34</v>
      </c>
      <c r="OA68" s="797">
        <v>1.76</v>
      </c>
      <c r="OB68" s="797">
        <v>1.76</v>
      </c>
      <c r="OC68" s="797">
        <v>1.76</v>
      </c>
      <c r="OD68" s="797">
        <v>2.38</v>
      </c>
      <c r="OE68" s="797">
        <v>2.38</v>
      </c>
      <c r="OF68" s="797">
        <v>2.38</v>
      </c>
      <c r="OG68" s="797">
        <v>2.38</v>
      </c>
      <c r="OH68" s="797">
        <v>2.39</v>
      </c>
      <c r="OI68" s="797">
        <v>2.39</v>
      </c>
      <c r="OJ68" s="797">
        <v>2.39</v>
      </c>
      <c r="OK68" s="797">
        <v>2.39</v>
      </c>
      <c r="OL68" s="797">
        <v>2.39</v>
      </c>
      <c r="OM68" s="797">
        <v>2.39</v>
      </c>
      <c r="ON68" s="797">
        <v>2.39</v>
      </c>
      <c r="OO68" s="797">
        <v>2.39</v>
      </c>
      <c r="OP68" s="797">
        <v>1.79</v>
      </c>
      <c r="OQ68" s="797">
        <v>1.79</v>
      </c>
      <c r="OR68" s="797">
        <v>1.79</v>
      </c>
      <c r="OS68" s="797">
        <v>1.79</v>
      </c>
      <c r="OT68" s="797">
        <v>1.79</v>
      </c>
      <c r="OU68" s="797">
        <v>1.79</v>
      </c>
      <c r="OV68" s="797">
        <v>1.79</v>
      </c>
      <c r="OW68" s="797">
        <v>1.99</v>
      </c>
      <c r="OX68" s="797">
        <v>1.99</v>
      </c>
      <c r="OY68" s="797">
        <v>1.99</v>
      </c>
      <c r="OZ68" s="797">
        <v>1.99</v>
      </c>
      <c r="PA68" s="797">
        <v>1.99</v>
      </c>
      <c r="PB68" s="797">
        <v>2.2400000000000002</v>
      </c>
      <c r="PC68" s="797">
        <v>2.2400000000000002</v>
      </c>
      <c r="PD68" s="797">
        <v>2.2400000000000002</v>
      </c>
      <c r="PE68" s="797">
        <v>2.2400000000000002</v>
      </c>
      <c r="PF68" s="797">
        <v>2.2799999999999998</v>
      </c>
      <c r="PG68" s="797">
        <v>2.2799999999999998</v>
      </c>
      <c r="PH68" s="797">
        <v>2.2799999999999998</v>
      </c>
      <c r="PI68" s="797">
        <v>2.2799999999999998</v>
      </c>
      <c r="PJ68" s="797">
        <v>2.2799999999999998</v>
      </c>
      <c r="PK68" s="797">
        <v>2.2799999999999998</v>
      </c>
      <c r="PL68" s="797">
        <v>2.2799999999999998</v>
      </c>
      <c r="PM68" s="797">
        <v>2.2799999999999998</v>
      </c>
      <c r="PN68" s="797">
        <v>2.39</v>
      </c>
      <c r="PO68" s="797">
        <v>2.39</v>
      </c>
      <c r="PP68" s="797">
        <v>2.39</v>
      </c>
      <c r="PQ68" s="797">
        <v>2.39</v>
      </c>
      <c r="PR68" s="797">
        <v>2.19</v>
      </c>
      <c r="PS68" s="797">
        <v>2.19</v>
      </c>
      <c r="PT68" s="797">
        <v>2.19</v>
      </c>
      <c r="PU68" s="797">
        <v>2.2799999999999998</v>
      </c>
      <c r="PV68" s="797">
        <v>2.2799999999999998</v>
      </c>
      <c r="PW68" s="797">
        <v>2.2799999999999998</v>
      </c>
      <c r="PX68" s="797">
        <v>2.2799999999999998</v>
      </c>
      <c r="PY68" s="797">
        <v>2.34</v>
      </c>
      <c r="PZ68" s="797">
        <v>2.34</v>
      </c>
      <c r="QA68" s="797">
        <v>1.76</v>
      </c>
      <c r="QB68" s="797">
        <v>1.76</v>
      </c>
      <c r="QC68" s="797">
        <v>1.76</v>
      </c>
      <c r="QD68" s="797">
        <v>2.38</v>
      </c>
      <c r="QE68" s="797">
        <v>2.38</v>
      </c>
      <c r="QF68" s="797">
        <v>2.38</v>
      </c>
      <c r="QG68" s="797">
        <v>2.38</v>
      </c>
      <c r="QH68" s="797">
        <v>2.39</v>
      </c>
      <c r="QI68" s="797">
        <v>2.39</v>
      </c>
      <c r="QJ68" s="797">
        <v>2.39</v>
      </c>
      <c r="QK68" s="797">
        <v>2.39</v>
      </c>
      <c r="QL68" s="797">
        <v>2.39</v>
      </c>
      <c r="QM68" s="797">
        <v>2.39</v>
      </c>
      <c r="QN68" s="797">
        <v>2.39</v>
      </c>
      <c r="QO68" s="797">
        <v>2.39</v>
      </c>
      <c r="QP68" s="797">
        <v>1.79</v>
      </c>
      <c r="QQ68" s="797">
        <v>1.79</v>
      </c>
      <c r="QR68" s="797">
        <v>1.79</v>
      </c>
      <c r="QS68" s="797">
        <v>1.79</v>
      </c>
      <c r="QT68" s="797">
        <v>1.79</v>
      </c>
      <c r="QU68" s="797">
        <v>1.79</v>
      </c>
      <c r="QV68" s="797">
        <v>1.79</v>
      </c>
      <c r="QW68" s="797">
        <v>1.99</v>
      </c>
      <c r="QX68" s="797">
        <v>1.99</v>
      </c>
      <c r="QY68" s="797">
        <v>1.99</v>
      </c>
      <c r="QZ68" s="797">
        <v>1.99</v>
      </c>
      <c r="RA68" s="797">
        <v>1.99</v>
      </c>
      <c r="RB68" s="797">
        <v>2.2400000000000002</v>
      </c>
      <c r="RC68" s="797">
        <v>2.2400000000000002</v>
      </c>
      <c r="RD68" s="797">
        <v>2.2400000000000002</v>
      </c>
      <c r="RE68" s="797">
        <v>2.2400000000000002</v>
      </c>
      <c r="RF68" s="797">
        <v>2.2799999999999998</v>
      </c>
      <c r="RG68" s="797">
        <v>2.2799999999999998</v>
      </c>
      <c r="RH68" s="797">
        <v>2.2799999999999998</v>
      </c>
      <c r="RI68" s="797">
        <v>2.2799999999999998</v>
      </c>
      <c r="RJ68" s="797">
        <v>2.2799999999999998</v>
      </c>
      <c r="RK68" s="797">
        <v>2.2799999999999998</v>
      </c>
      <c r="RL68" s="797">
        <v>2.2799999999999998</v>
      </c>
      <c r="RM68" s="797">
        <v>2.2799999999999998</v>
      </c>
      <c r="RN68" s="797">
        <v>2.39</v>
      </c>
      <c r="RO68" s="797">
        <v>2.39</v>
      </c>
      <c r="RP68" s="797">
        <v>2.39</v>
      </c>
      <c r="RQ68" s="797">
        <v>2.39</v>
      </c>
      <c r="RR68" s="797">
        <v>2.39</v>
      </c>
      <c r="RS68" s="797">
        <v>2.39</v>
      </c>
      <c r="RT68" s="797">
        <v>2.39</v>
      </c>
      <c r="RU68" s="797">
        <v>2.2799999999999998</v>
      </c>
      <c r="RV68" s="797">
        <v>2.2799999999999998</v>
      </c>
      <c r="RW68" s="797">
        <v>2.2799999999999998</v>
      </c>
      <c r="RX68" s="797">
        <v>2.2799999999999998</v>
      </c>
      <c r="RY68" s="797">
        <v>2.34</v>
      </c>
      <c r="RZ68" s="797">
        <v>2.34</v>
      </c>
      <c r="SA68" s="797">
        <v>1.76</v>
      </c>
      <c r="SB68" s="797">
        <v>1.76</v>
      </c>
      <c r="SC68" s="797">
        <v>1.76</v>
      </c>
      <c r="SD68" s="797">
        <v>2.38</v>
      </c>
      <c r="SE68" s="797">
        <v>2.38</v>
      </c>
      <c r="SF68" s="797">
        <v>2.38</v>
      </c>
      <c r="SG68" s="797">
        <v>2.38</v>
      </c>
      <c r="SH68" s="797">
        <v>2.39</v>
      </c>
      <c r="SI68" s="798">
        <v>2.39</v>
      </c>
      <c r="SJ68" s="471" t="s">
        <v>494</v>
      </c>
      <c r="SK68" s="452"/>
      <c r="SL68" s="440"/>
      <c r="SM68" s="440"/>
      <c r="SN68" s="440"/>
    </row>
    <row r="69" spans="1:508" outlineLevel="2" x14ac:dyDescent="0.25">
      <c r="A69" s="440"/>
      <c r="B69" s="449"/>
      <c r="C69" s="659">
        <f>INT($C$40)+2</f>
        <v>3</v>
      </c>
      <c r="D69" s="471"/>
      <c r="E69" s="529">
        <v>5</v>
      </c>
      <c r="F69" s="529"/>
      <c r="G69" s="471"/>
      <c r="H69" s="476" t="s">
        <v>864</v>
      </c>
      <c r="I69" s="492" t="s">
        <v>860</v>
      </c>
      <c r="J69" s="492">
        <f>J66+1</f>
        <v>4</v>
      </c>
      <c r="K69" s="790">
        <v>1.39</v>
      </c>
      <c r="L69" s="791">
        <v>1.39</v>
      </c>
      <c r="M69" s="791">
        <v>1.39</v>
      </c>
      <c r="N69" s="791">
        <v>1.93</v>
      </c>
      <c r="O69" s="791">
        <v>1.93</v>
      </c>
      <c r="P69" s="791">
        <v>1.93</v>
      </c>
      <c r="Q69" s="791">
        <v>1.93</v>
      </c>
      <c r="R69" s="791">
        <v>1.93</v>
      </c>
      <c r="S69" s="791">
        <v>1.93</v>
      </c>
      <c r="T69" s="791">
        <v>1.93</v>
      </c>
      <c r="U69" s="791">
        <v>2.0499999999999998</v>
      </c>
      <c r="V69" s="791">
        <v>2.0499999999999998</v>
      </c>
      <c r="W69" s="791">
        <v>2.0499999999999998</v>
      </c>
      <c r="X69" s="791">
        <v>2.0499999999999998</v>
      </c>
      <c r="Y69" s="791">
        <v>2.12</v>
      </c>
      <c r="Z69" s="791">
        <v>2.12</v>
      </c>
      <c r="AA69" s="791">
        <v>0.61</v>
      </c>
      <c r="AB69" s="791">
        <v>0.61</v>
      </c>
      <c r="AC69" s="791">
        <v>0.61</v>
      </c>
      <c r="AD69" s="791">
        <v>0.3</v>
      </c>
      <c r="AE69" s="791">
        <v>0.3</v>
      </c>
      <c r="AF69" s="791">
        <v>0.3</v>
      </c>
      <c r="AG69" s="791">
        <v>0.3</v>
      </c>
      <c r="AH69" s="791">
        <v>2.0299999999999998</v>
      </c>
      <c r="AI69" s="791">
        <v>2.0299999999999998</v>
      </c>
      <c r="AJ69" s="791">
        <v>2.0299999999999998</v>
      </c>
      <c r="AK69" s="791">
        <v>2.0299999999999998</v>
      </c>
      <c r="AL69" s="791">
        <v>2.0299999999999998</v>
      </c>
      <c r="AM69" s="791">
        <v>2.0299999999999998</v>
      </c>
      <c r="AN69" s="791">
        <v>2.0299999999999998</v>
      </c>
      <c r="AO69" s="791">
        <v>2.0299999999999998</v>
      </c>
      <c r="AP69" s="791">
        <v>1.63</v>
      </c>
      <c r="AQ69" s="791">
        <v>1.63</v>
      </c>
      <c r="AR69" s="791">
        <v>1.63</v>
      </c>
      <c r="AS69" s="791">
        <v>1.63</v>
      </c>
      <c r="AT69" s="791">
        <v>1.63</v>
      </c>
      <c r="AU69" s="791">
        <v>1.63</v>
      </c>
      <c r="AV69" s="791">
        <v>1.63</v>
      </c>
      <c r="AW69" s="791">
        <v>1.91</v>
      </c>
      <c r="AX69" s="791">
        <v>1.91</v>
      </c>
      <c r="AY69" s="791">
        <v>1.91</v>
      </c>
      <c r="AZ69" s="791">
        <v>1.91</v>
      </c>
      <c r="BA69" s="791">
        <v>1.91</v>
      </c>
      <c r="BB69" s="791">
        <v>1.44</v>
      </c>
      <c r="BC69" s="791">
        <v>1.44</v>
      </c>
      <c r="BD69" s="791">
        <v>1.44</v>
      </c>
      <c r="BE69" s="791">
        <v>1.1299999999999999</v>
      </c>
      <c r="BF69" s="791">
        <v>1.39</v>
      </c>
      <c r="BG69" s="791">
        <v>1.39</v>
      </c>
      <c r="BH69" s="791">
        <v>1.39</v>
      </c>
      <c r="BI69" s="791">
        <v>1.39</v>
      </c>
      <c r="BJ69" s="791">
        <v>1.39</v>
      </c>
      <c r="BK69" s="791">
        <v>1.39</v>
      </c>
      <c r="BL69" s="791">
        <v>1.39</v>
      </c>
      <c r="BM69" s="791">
        <v>1.39</v>
      </c>
      <c r="BN69" s="791">
        <v>1.93</v>
      </c>
      <c r="BO69" s="791">
        <v>1.66</v>
      </c>
      <c r="BP69" s="791">
        <v>1.66</v>
      </c>
      <c r="BQ69" s="791">
        <v>1.66</v>
      </c>
      <c r="BR69" s="791">
        <v>1.66</v>
      </c>
      <c r="BS69" s="791">
        <v>1.66</v>
      </c>
      <c r="BT69" s="791">
        <v>1.66</v>
      </c>
      <c r="BU69" s="791">
        <v>2.0499999999999998</v>
      </c>
      <c r="BV69" s="791">
        <v>2.0499999999999998</v>
      </c>
      <c r="BW69" s="791">
        <v>2.0499999999999998</v>
      </c>
      <c r="BX69" s="791">
        <v>2.0499999999999998</v>
      </c>
      <c r="BY69" s="791">
        <v>2.12</v>
      </c>
      <c r="BZ69" s="791">
        <v>2.12</v>
      </c>
      <c r="CA69" s="791">
        <v>0.61</v>
      </c>
      <c r="CB69" s="791">
        <v>0.61</v>
      </c>
      <c r="CC69" s="791">
        <v>0.61</v>
      </c>
      <c r="CD69" s="791">
        <v>0.3</v>
      </c>
      <c r="CE69" s="791">
        <v>0.3</v>
      </c>
      <c r="CF69" s="791">
        <v>0.3</v>
      </c>
      <c r="CG69" s="791">
        <v>2.15</v>
      </c>
      <c r="CH69" s="791">
        <v>2.0299999999999998</v>
      </c>
      <c r="CI69" s="791">
        <v>2.0299999999999998</v>
      </c>
      <c r="CJ69" s="791">
        <v>2.0299999999999998</v>
      </c>
      <c r="CK69" s="791">
        <v>2.0299999999999998</v>
      </c>
      <c r="CL69" s="791">
        <v>2.0299999999999998</v>
      </c>
      <c r="CM69" s="791">
        <v>2.0299999999999998</v>
      </c>
      <c r="CN69" s="791">
        <v>2.0299999999999998</v>
      </c>
      <c r="CO69" s="791">
        <v>2.0299999999999998</v>
      </c>
      <c r="CP69" s="791">
        <v>1.63</v>
      </c>
      <c r="CQ69" s="791">
        <v>1.63</v>
      </c>
      <c r="CR69" s="791">
        <v>1.63</v>
      </c>
      <c r="CS69" s="791">
        <v>1.63</v>
      </c>
      <c r="CT69" s="791">
        <v>1.63</v>
      </c>
      <c r="CU69" s="791">
        <v>1.63</v>
      </c>
      <c r="CV69" s="791">
        <v>1.63</v>
      </c>
      <c r="CW69" s="791">
        <v>1.91</v>
      </c>
      <c r="CX69" s="791">
        <v>1.26</v>
      </c>
      <c r="CY69" s="791">
        <v>1.26</v>
      </c>
      <c r="CZ69" s="791">
        <v>1.26</v>
      </c>
      <c r="DA69" s="791">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2">
        <v>2.14</v>
      </c>
      <c r="SJ69" s="471" t="s">
        <v>494</v>
      </c>
      <c r="SK69" s="452"/>
      <c r="SL69" s="440"/>
      <c r="SM69" s="440"/>
      <c r="SN69" s="440"/>
    </row>
    <row r="70" spans="1:508" outlineLevel="3" x14ac:dyDescent="0.25">
      <c r="A70" s="440"/>
      <c r="B70" s="449"/>
      <c r="C70" s="659">
        <f t="shared" si="32"/>
        <v>4</v>
      </c>
      <c r="D70" s="471"/>
      <c r="E70" s="529"/>
      <c r="F70" s="529"/>
      <c r="G70" s="471"/>
      <c r="H70" s="478"/>
      <c r="I70" s="492" t="s">
        <v>237</v>
      </c>
      <c r="J70" s="681"/>
      <c r="K70" s="793">
        <v>0.82</v>
      </c>
      <c r="L70" s="794">
        <v>0.82</v>
      </c>
      <c r="M70" s="794">
        <v>0.82</v>
      </c>
      <c r="N70" s="794">
        <v>1.1599999999999999</v>
      </c>
      <c r="O70" s="794">
        <v>1.1599999999999999</v>
      </c>
      <c r="P70" s="794">
        <v>1.1599999999999999</v>
      </c>
      <c r="Q70" s="794">
        <v>1.1599999999999999</v>
      </c>
      <c r="R70" s="794">
        <v>1.1599999999999999</v>
      </c>
      <c r="S70" s="794">
        <v>1.1599999999999999</v>
      </c>
      <c r="T70" s="794">
        <v>1.1599999999999999</v>
      </c>
      <c r="U70" s="794">
        <v>1.61</v>
      </c>
      <c r="V70" s="794">
        <v>1.61</v>
      </c>
      <c r="W70" s="794">
        <v>1.61</v>
      </c>
      <c r="X70" s="794">
        <v>1.61</v>
      </c>
      <c r="Y70" s="794">
        <v>2.02</v>
      </c>
      <c r="Z70" s="794">
        <v>2.02</v>
      </c>
      <c r="AA70" s="794">
        <v>0.28999999999999998</v>
      </c>
      <c r="AB70" s="794">
        <v>0.28999999999999998</v>
      </c>
      <c r="AC70" s="794">
        <v>0.28999999999999998</v>
      </c>
      <c r="AD70" s="794">
        <v>0.14000000000000001</v>
      </c>
      <c r="AE70" s="794">
        <v>0.14000000000000001</v>
      </c>
      <c r="AF70" s="794">
        <v>0.14000000000000001</v>
      </c>
      <c r="AG70" s="794">
        <v>0.14000000000000001</v>
      </c>
      <c r="AH70" s="794">
        <v>0.81</v>
      </c>
      <c r="AI70" s="794">
        <v>0.81</v>
      </c>
      <c r="AJ70" s="794">
        <v>0.81</v>
      </c>
      <c r="AK70" s="794">
        <v>0.81</v>
      </c>
      <c r="AL70" s="794">
        <v>0.81</v>
      </c>
      <c r="AM70" s="794">
        <v>0.81</v>
      </c>
      <c r="AN70" s="794">
        <v>0.81</v>
      </c>
      <c r="AO70" s="794">
        <v>0.81</v>
      </c>
      <c r="AP70" s="794">
        <v>1.1000000000000001</v>
      </c>
      <c r="AQ70" s="794">
        <v>1.1000000000000001</v>
      </c>
      <c r="AR70" s="794">
        <v>1.1000000000000001</v>
      </c>
      <c r="AS70" s="794">
        <v>1.1000000000000001</v>
      </c>
      <c r="AT70" s="794">
        <v>1.1000000000000001</v>
      </c>
      <c r="AU70" s="794">
        <v>1.1000000000000001</v>
      </c>
      <c r="AV70" s="794">
        <v>1.1000000000000001</v>
      </c>
      <c r="AW70" s="794">
        <v>1.59</v>
      </c>
      <c r="AX70" s="794">
        <v>1.59</v>
      </c>
      <c r="AY70" s="794">
        <v>1.59</v>
      </c>
      <c r="AZ70" s="794">
        <v>1.59</v>
      </c>
      <c r="BA70" s="794">
        <v>1.59</v>
      </c>
      <c r="BB70" s="794">
        <v>1.01</v>
      </c>
      <c r="BC70" s="794">
        <v>1.01</v>
      </c>
      <c r="BD70" s="794">
        <v>1.01</v>
      </c>
      <c r="BE70" s="794">
        <v>0.3</v>
      </c>
      <c r="BF70" s="794">
        <v>0.82</v>
      </c>
      <c r="BG70" s="794">
        <v>0.82</v>
      </c>
      <c r="BH70" s="794">
        <v>0.82</v>
      </c>
      <c r="BI70" s="794">
        <v>0.82</v>
      </c>
      <c r="BJ70" s="794">
        <v>0.82</v>
      </c>
      <c r="BK70" s="794">
        <v>0.82</v>
      </c>
      <c r="BL70" s="794">
        <v>0.82</v>
      </c>
      <c r="BM70" s="794">
        <v>0.82</v>
      </c>
      <c r="BN70" s="794">
        <v>1.1599999999999999</v>
      </c>
      <c r="BO70" s="794">
        <v>1.1000000000000001</v>
      </c>
      <c r="BP70" s="794">
        <v>1.1000000000000001</v>
      </c>
      <c r="BQ70" s="794">
        <v>1.1000000000000001</v>
      </c>
      <c r="BR70" s="794">
        <v>1.1000000000000001</v>
      </c>
      <c r="BS70" s="794">
        <v>1.1000000000000001</v>
      </c>
      <c r="BT70" s="794">
        <v>1.1000000000000001</v>
      </c>
      <c r="BU70" s="794">
        <v>1.61</v>
      </c>
      <c r="BV70" s="794">
        <v>1.61</v>
      </c>
      <c r="BW70" s="794">
        <v>1.61</v>
      </c>
      <c r="BX70" s="794">
        <v>1.61</v>
      </c>
      <c r="BY70" s="794">
        <v>2.02</v>
      </c>
      <c r="BZ70" s="794">
        <v>2.02</v>
      </c>
      <c r="CA70" s="794">
        <v>0.28999999999999998</v>
      </c>
      <c r="CB70" s="794">
        <v>0.28999999999999998</v>
      </c>
      <c r="CC70" s="794">
        <v>0.28999999999999998</v>
      </c>
      <c r="CD70" s="794">
        <v>0.14000000000000001</v>
      </c>
      <c r="CE70" s="794">
        <v>0.14000000000000001</v>
      </c>
      <c r="CF70" s="794">
        <v>0.14000000000000001</v>
      </c>
      <c r="CG70" s="794">
        <v>1.24</v>
      </c>
      <c r="CH70" s="794">
        <v>0.81</v>
      </c>
      <c r="CI70" s="794">
        <v>0.81</v>
      </c>
      <c r="CJ70" s="794">
        <v>0.81</v>
      </c>
      <c r="CK70" s="794">
        <v>0.81</v>
      </c>
      <c r="CL70" s="794">
        <v>0.81</v>
      </c>
      <c r="CM70" s="794">
        <v>0.81</v>
      </c>
      <c r="CN70" s="794">
        <v>0.81</v>
      </c>
      <c r="CO70" s="794">
        <v>0.81</v>
      </c>
      <c r="CP70" s="794">
        <v>1.1000000000000001</v>
      </c>
      <c r="CQ70" s="794">
        <v>1.1000000000000001</v>
      </c>
      <c r="CR70" s="794">
        <v>1.1000000000000001</v>
      </c>
      <c r="CS70" s="794">
        <v>1.1000000000000001</v>
      </c>
      <c r="CT70" s="794">
        <v>1.1000000000000001</v>
      </c>
      <c r="CU70" s="794">
        <v>1.1000000000000001</v>
      </c>
      <c r="CV70" s="794">
        <v>1.1000000000000001</v>
      </c>
      <c r="CW70" s="794">
        <v>1.59</v>
      </c>
      <c r="CX70" s="794">
        <v>0.69</v>
      </c>
      <c r="CY70" s="794">
        <v>0.69</v>
      </c>
      <c r="CZ70" s="794">
        <v>0.69</v>
      </c>
      <c r="DA70" s="794">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5">
        <v>0.91</v>
      </c>
      <c r="SJ70" s="471" t="s">
        <v>494</v>
      </c>
      <c r="SK70" s="452"/>
      <c r="SL70" s="440"/>
      <c r="SM70" s="440"/>
      <c r="SN70" s="440"/>
    </row>
    <row r="71" spans="1:508" outlineLevel="3" x14ac:dyDescent="0.25">
      <c r="A71" s="440"/>
      <c r="B71" s="449"/>
      <c r="C71" s="659">
        <f t="shared" si="32"/>
        <v>4</v>
      </c>
      <c r="D71" s="471"/>
      <c r="E71" s="529"/>
      <c r="F71" s="529"/>
      <c r="G71" s="471"/>
      <c r="H71" s="682"/>
      <c r="I71" s="683" t="s">
        <v>238</v>
      </c>
      <c r="J71" s="684"/>
      <c r="K71" s="796">
        <v>2.2400000000000002</v>
      </c>
      <c r="L71" s="797">
        <v>2.2400000000000002</v>
      </c>
      <c r="M71" s="797">
        <v>2.2400000000000002</v>
      </c>
      <c r="N71" s="797">
        <v>2.29</v>
      </c>
      <c r="O71" s="797">
        <v>2.29</v>
      </c>
      <c r="P71" s="797">
        <v>2.29</v>
      </c>
      <c r="Q71" s="797">
        <v>2.29</v>
      </c>
      <c r="R71" s="797">
        <v>2.29</v>
      </c>
      <c r="S71" s="797">
        <v>2.29</v>
      </c>
      <c r="T71" s="797">
        <v>2.29</v>
      </c>
      <c r="U71" s="797">
        <v>2.3199999999999998</v>
      </c>
      <c r="V71" s="797">
        <v>2.3199999999999998</v>
      </c>
      <c r="W71" s="797">
        <v>2.3199999999999998</v>
      </c>
      <c r="X71" s="797">
        <v>2.3199999999999998</v>
      </c>
      <c r="Y71" s="797">
        <v>2.37</v>
      </c>
      <c r="Z71" s="797">
        <v>2.37</v>
      </c>
      <c r="AA71" s="797">
        <v>1.45</v>
      </c>
      <c r="AB71" s="797">
        <v>1.45</v>
      </c>
      <c r="AC71" s="797">
        <v>1.45</v>
      </c>
      <c r="AD71" s="797">
        <v>0.8</v>
      </c>
      <c r="AE71" s="797">
        <v>0.8</v>
      </c>
      <c r="AF71" s="797">
        <v>0.8</v>
      </c>
      <c r="AG71" s="797">
        <v>0.8</v>
      </c>
      <c r="AH71" s="797">
        <v>2.39</v>
      </c>
      <c r="AI71" s="797">
        <v>2.39</v>
      </c>
      <c r="AJ71" s="797">
        <v>2.39</v>
      </c>
      <c r="AK71" s="797">
        <v>2.39</v>
      </c>
      <c r="AL71" s="797">
        <v>2.39</v>
      </c>
      <c r="AM71" s="797">
        <v>2.39</v>
      </c>
      <c r="AN71" s="797">
        <v>2.39</v>
      </c>
      <c r="AO71" s="797">
        <v>2.39</v>
      </c>
      <c r="AP71" s="797">
        <v>1.79</v>
      </c>
      <c r="AQ71" s="797">
        <v>1.79</v>
      </c>
      <c r="AR71" s="797">
        <v>1.79</v>
      </c>
      <c r="AS71" s="797">
        <v>1.79</v>
      </c>
      <c r="AT71" s="797">
        <v>1.79</v>
      </c>
      <c r="AU71" s="797">
        <v>1.79</v>
      </c>
      <c r="AV71" s="797">
        <v>1.79</v>
      </c>
      <c r="AW71" s="797">
        <v>1.99</v>
      </c>
      <c r="AX71" s="797">
        <v>1.99</v>
      </c>
      <c r="AY71" s="797">
        <v>1.99</v>
      </c>
      <c r="AZ71" s="797">
        <v>1.99</v>
      </c>
      <c r="BA71" s="797">
        <v>1.99</v>
      </c>
      <c r="BB71" s="797">
        <v>2.2999999999999998</v>
      </c>
      <c r="BC71" s="797">
        <v>2.2999999999999998</v>
      </c>
      <c r="BD71" s="797">
        <v>2.2999999999999998</v>
      </c>
      <c r="BE71" s="797">
        <v>2.11</v>
      </c>
      <c r="BF71" s="797">
        <v>2.2400000000000002</v>
      </c>
      <c r="BG71" s="797">
        <v>2.2400000000000002</v>
      </c>
      <c r="BH71" s="797">
        <v>2.2400000000000002</v>
      </c>
      <c r="BI71" s="797">
        <v>2.2400000000000002</v>
      </c>
      <c r="BJ71" s="797">
        <v>2.2400000000000002</v>
      </c>
      <c r="BK71" s="797">
        <v>2.2400000000000002</v>
      </c>
      <c r="BL71" s="797">
        <v>2.2400000000000002</v>
      </c>
      <c r="BM71" s="797">
        <v>2.2400000000000002</v>
      </c>
      <c r="BN71" s="797">
        <v>2.29</v>
      </c>
      <c r="BO71" s="797">
        <v>2.23</v>
      </c>
      <c r="BP71" s="797">
        <v>2.23</v>
      </c>
      <c r="BQ71" s="797">
        <v>2.23</v>
      </c>
      <c r="BR71" s="797">
        <v>2.23</v>
      </c>
      <c r="BS71" s="797">
        <v>2.23</v>
      </c>
      <c r="BT71" s="797">
        <v>2.23</v>
      </c>
      <c r="BU71" s="797">
        <v>2.3199999999999998</v>
      </c>
      <c r="BV71" s="797">
        <v>2.3199999999999998</v>
      </c>
      <c r="BW71" s="797">
        <v>2.3199999999999998</v>
      </c>
      <c r="BX71" s="797">
        <v>2.3199999999999998</v>
      </c>
      <c r="BY71" s="797">
        <v>2.37</v>
      </c>
      <c r="BZ71" s="797">
        <v>2.37</v>
      </c>
      <c r="CA71" s="797">
        <v>1.45</v>
      </c>
      <c r="CB71" s="797">
        <v>1.45</v>
      </c>
      <c r="CC71" s="797">
        <v>1.45</v>
      </c>
      <c r="CD71" s="797">
        <v>0.8</v>
      </c>
      <c r="CE71" s="797">
        <v>0.8</v>
      </c>
      <c r="CF71" s="797">
        <v>0.8</v>
      </c>
      <c r="CG71" s="797">
        <v>2.57</v>
      </c>
      <c r="CH71" s="797">
        <v>2.39</v>
      </c>
      <c r="CI71" s="797">
        <v>2.39</v>
      </c>
      <c r="CJ71" s="797">
        <v>2.39</v>
      </c>
      <c r="CK71" s="797">
        <v>2.39</v>
      </c>
      <c r="CL71" s="797">
        <v>2.39</v>
      </c>
      <c r="CM71" s="797">
        <v>2.39</v>
      </c>
      <c r="CN71" s="797">
        <v>2.39</v>
      </c>
      <c r="CO71" s="797">
        <v>2.39</v>
      </c>
      <c r="CP71" s="797">
        <v>1.79</v>
      </c>
      <c r="CQ71" s="797">
        <v>1.79</v>
      </c>
      <c r="CR71" s="797">
        <v>1.79</v>
      </c>
      <c r="CS71" s="797">
        <v>1.79</v>
      </c>
      <c r="CT71" s="797">
        <v>1.79</v>
      </c>
      <c r="CU71" s="797">
        <v>1.79</v>
      </c>
      <c r="CV71" s="797">
        <v>1.79</v>
      </c>
      <c r="CW71" s="797">
        <v>1.99</v>
      </c>
      <c r="CX71" s="797">
        <v>1.84</v>
      </c>
      <c r="CY71" s="797">
        <v>1.84</v>
      </c>
      <c r="CZ71" s="797">
        <v>1.84</v>
      </c>
      <c r="DA71" s="797">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8">
        <v>2.39</v>
      </c>
      <c r="SJ71" s="471" t="s">
        <v>494</v>
      </c>
      <c r="SK71" s="452"/>
      <c r="SL71" s="440"/>
      <c r="SM71" s="440"/>
      <c r="SN71" s="440"/>
    </row>
    <row r="72" spans="1:508" outlineLevel="2" x14ac:dyDescent="0.25">
      <c r="A72" s="440"/>
      <c r="B72" s="449"/>
      <c r="C72" s="659">
        <f>INT($C$40)+2</f>
        <v>3</v>
      </c>
      <c r="D72" s="471"/>
      <c r="E72" s="529">
        <v>6</v>
      </c>
      <c r="F72" s="529"/>
      <c r="G72" s="471"/>
      <c r="H72" s="476" t="s">
        <v>865</v>
      </c>
      <c r="I72" s="492" t="s">
        <v>860</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237</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238</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989</v>
      </c>
      <c r="I75" s="492" t="s">
        <v>860</v>
      </c>
      <c r="J75" s="492">
        <f t="shared" ref="J75" si="36">J72+1</f>
        <v>6</v>
      </c>
      <c r="K75" s="790">
        <v>1.53</v>
      </c>
      <c r="L75" s="791">
        <v>1.53</v>
      </c>
      <c r="M75" s="791">
        <v>1.53</v>
      </c>
      <c r="N75" s="791">
        <v>2.02</v>
      </c>
      <c r="O75" s="791">
        <v>2.02</v>
      </c>
      <c r="P75" s="791">
        <v>2.02</v>
      </c>
      <c r="Q75" s="791">
        <v>2.02</v>
      </c>
      <c r="R75" s="791">
        <v>2.02</v>
      </c>
      <c r="S75" s="791">
        <v>2.02</v>
      </c>
      <c r="T75" s="791">
        <v>2.02</v>
      </c>
      <c r="U75" s="791">
        <v>2.1</v>
      </c>
      <c r="V75" s="791">
        <v>2.1</v>
      </c>
      <c r="W75" s="791">
        <v>2.1</v>
      </c>
      <c r="X75" s="791">
        <v>2.1</v>
      </c>
      <c r="Y75" s="791">
        <v>2.16</v>
      </c>
      <c r="Z75" s="791">
        <v>2.16</v>
      </c>
      <c r="AA75" s="791">
        <v>0.86</v>
      </c>
      <c r="AB75" s="791">
        <v>0.86</v>
      </c>
      <c r="AC75" s="791">
        <v>0.86</v>
      </c>
      <c r="AD75" s="791">
        <v>1.47</v>
      </c>
      <c r="AE75" s="791">
        <v>1.47</v>
      </c>
      <c r="AF75" s="791">
        <v>1.47</v>
      </c>
      <c r="AG75" s="791">
        <v>1.47</v>
      </c>
      <c r="AH75" s="791">
        <v>1.64</v>
      </c>
      <c r="AI75" s="791">
        <v>1.64</v>
      </c>
      <c r="AJ75" s="791">
        <v>1.64</v>
      </c>
      <c r="AK75" s="791">
        <v>1.64</v>
      </c>
      <c r="AL75" s="791">
        <v>1.64</v>
      </c>
      <c r="AM75" s="791">
        <v>1.64</v>
      </c>
      <c r="AN75" s="791">
        <v>1.64</v>
      </c>
      <c r="AO75" s="791">
        <v>1.64</v>
      </c>
      <c r="AP75" s="791">
        <v>1.46</v>
      </c>
      <c r="AQ75" s="791">
        <v>1.46</v>
      </c>
      <c r="AR75" s="791">
        <v>1.46</v>
      </c>
      <c r="AS75" s="791">
        <v>1.46</v>
      </c>
      <c r="AT75" s="791">
        <v>1.46</v>
      </c>
      <c r="AU75" s="791">
        <v>1.46</v>
      </c>
      <c r="AV75" s="791">
        <v>1.46</v>
      </c>
      <c r="AW75" s="791">
        <v>1.82</v>
      </c>
      <c r="AX75" s="791">
        <v>1.82</v>
      </c>
      <c r="AY75" s="791">
        <v>1.82</v>
      </c>
      <c r="AZ75" s="791">
        <v>1.82</v>
      </c>
      <c r="BA75" s="791">
        <v>1.82</v>
      </c>
      <c r="BB75" s="791">
        <v>1.42</v>
      </c>
      <c r="BC75" s="791">
        <v>1.42</v>
      </c>
      <c r="BD75" s="791">
        <v>1.42</v>
      </c>
      <c r="BE75" s="791">
        <v>1.42</v>
      </c>
      <c r="BF75" s="791">
        <v>1.53</v>
      </c>
      <c r="BG75" s="791">
        <v>1.53</v>
      </c>
      <c r="BH75" s="791">
        <v>1.53</v>
      </c>
      <c r="BI75" s="791">
        <v>1.53</v>
      </c>
      <c r="BJ75" s="791">
        <v>1.53</v>
      </c>
      <c r="BK75" s="791">
        <v>1.53</v>
      </c>
      <c r="BL75" s="791">
        <v>1.53</v>
      </c>
      <c r="BM75" s="791">
        <v>1.53</v>
      </c>
      <c r="BN75" s="791">
        <v>2.02</v>
      </c>
      <c r="BO75" s="791">
        <v>2.02</v>
      </c>
      <c r="BP75" s="791">
        <v>2.02</v>
      </c>
      <c r="BQ75" s="791">
        <v>2.02</v>
      </c>
      <c r="BR75" s="791">
        <v>1.91</v>
      </c>
      <c r="BS75" s="791">
        <v>1.91</v>
      </c>
      <c r="BT75" s="791">
        <v>1.91</v>
      </c>
      <c r="BU75" s="791">
        <v>2.1</v>
      </c>
      <c r="BV75" s="791">
        <v>2.1</v>
      </c>
      <c r="BW75" s="791">
        <v>2.1</v>
      </c>
      <c r="BX75" s="791">
        <v>2.1</v>
      </c>
      <c r="BY75" s="791">
        <v>2.16</v>
      </c>
      <c r="BZ75" s="791">
        <v>2.16</v>
      </c>
      <c r="CA75" s="791">
        <v>0.86</v>
      </c>
      <c r="CB75" s="791">
        <v>0.86</v>
      </c>
      <c r="CC75" s="791">
        <v>1.58</v>
      </c>
      <c r="CD75" s="791">
        <v>1.47</v>
      </c>
      <c r="CE75" s="791">
        <v>1.47</v>
      </c>
      <c r="CF75" s="791">
        <v>1.47</v>
      </c>
      <c r="CG75" s="791">
        <v>1.47</v>
      </c>
      <c r="CH75" s="791">
        <v>1.64</v>
      </c>
      <c r="CI75" s="791">
        <v>1.64</v>
      </c>
      <c r="CJ75" s="791">
        <v>1.64</v>
      </c>
      <c r="CK75" s="791">
        <v>1.64</v>
      </c>
      <c r="CL75" s="791">
        <v>1.64</v>
      </c>
      <c r="CM75" s="791">
        <v>1.64</v>
      </c>
      <c r="CN75" s="791">
        <v>1.64</v>
      </c>
      <c r="CO75" s="791">
        <v>1.64</v>
      </c>
      <c r="CP75" s="791">
        <v>1.46</v>
      </c>
      <c r="CQ75" s="791">
        <v>1.46</v>
      </c>
      <c r="CR75" s="791">
        <v>1.46</v>
      </c>
      <c r="CS75" s="791">
        <v>1.46</v>
      </c>
      <c r="CT75" s="791">
        <v>1.46</v>
      </c>
      <c r="CU75" s="791">
        <v>1.46</v>
      </c>
      <c r="CV75" s="791">
        <v>1.46</v>
      </c>
      <c r="CW75" s="791">
        <v>1.82</v>
      </c>
      <c r="CX75" s="791">
        <v>1.82</v>
      </c>
      <c r="CY75" s="791">
        <v>1.82</v>
      </c>
      <c r="CZ75" s="791">
        <v>1.82</v>
      </c>
      <c r="DA75" s="791">
        <v>1.82</v>
      </c>
      <c r="DB75" s="791">
        <v>2.04</v>
      </c>
      <c r="DC75" s="791">
        <v>2.04</v>
      </c>
      <c r="DD75" s="791">
        <v>2.04</v>
      </c>
      <c r="DE75" s="791">
        <v>2.04</v>
      </c>
      <c r="DF75" s="791">
        <v>1.93</v>
      </c>
      <c r="DG75" s="791">
        <v>1.93</v>
      </c>
      <c r="DH75" s="791">
        <v>1.93</v>
      </c>
      <c r="DI75" s="791">
        <v>1.93</v>
      </c>
      <c r="DJ75" s="791">
        <v>1.93</v>
      </c>
      <c r="DK75" s="791">
        <v>1.93</v>
      </c>
      <c r="DL75" s="791">
        <v>1.93</v>
      </c>
      <c r="DM75" s="791">
        <v>1.93</v>
      </c>
      <c r="DN75" s="791">
        <v>2.15</v>
      </c>
      <c r="DO75" s="791">
        <v>2.15</v>
      </c>
      <c r="DP75" s="791">
        <v>2.15</v>
      </c>
      <c r="DQ75" s="791">
        <v>2.15</v>
      </c>
      <c r="DR75" s="791">
        <v>1.87</v>
      </c>
      <c r="DS75" s="791">
        <v>1.87</v>
      </c>
      <c r="DT75" s="791">
        <v>1.87</v>
      </c>
      <c r="DU75" s="791">
        <v>2.06</v>
      </c>
      <c r="DV75" s="791">
        <v>2.06</v>
      </c>
      <c r="DW75" s="791">
        <v>2.06</v>
      </c>
      <c r="DX75" s="791">
        <v>2.06</v>
      </c>
      <c r="DY75" s="791">
        <v>2.12</v>
      </c>
      <c r="DZ75" s="791">
        <v>2.12</v>
      </c>
      <c r="EA75" s="791">
        <v>0.98</v>
      </c>
      <c r="EB75" s="791">
        <v>0.98</v>
      </c>
      <c r="EC75" s="791">
        <v>1.67</v>
      </c>
      <c r="ED75" s="791">
        <v>1.71</v>
      </c>
      <c r="EE75" s="791">
        <v>1.71</v>
      </c>
      <c r="EF75" s="791">
        <v>1.71</v>
      </c>
      <c r="EG75" s="791">
        <v>1.71</v>
      </c>
      <c r="EH75" s="791">
        <v>2.15</v>
      </c>
      <c r="EI75" s="791">
        <v>2.15</v>
      </c>
      <c r="EJ75" s="791">
        <v>2.15</v>
      </c>
      <c r="EK75" s="791">
        <v>2.15</v>
      </c>
      <c r="EL75" s="791">
        <v>2.15</v>
      </c>
      <c r="EM75" s="791">
        <v>2.15</v>
      </c>
      <c r="EN75" s="791">
        <v>2.15</v>
      </c>
      <c r="EO75" s="791">
        <v>2.15</v>
      </c>
      <c r="EP75" s="791">
        <v>1.5</v>
      </c>
      <c r="EQ75" s="791">
        <v>1.5</v>
      </c>
      <c r="ER75" s="791">
        <v>1.5</v>
      </c>
      <c r="ES75" s="791">
        <v>1.5</v>
      </c>
      <c r="ET75" s="791">
        <v>1.5</v>
      </c>
      <c r="EU75" s="791">
        <v>1.5</v>
      </c>
      <c r="EV75" s="791">
        <v>1.5</v>
      </c>
      <c r="EW75" s="791">
        <v>1.84</v>
      </c>
      <c r="EX75" s="791">
        <v>1.84</v>
      </c>
      <c r="EY75" s="791">
        <v>1.84</v>
      </c>
      <c r="EZ75" s="791">
        <v>1.84</v>
      </c>
      <c r="FA75" s="791">
        <v>1.84</v>
      </c>
      <c r="FB75" s="791">
        <v>1.5</v>
      </c>
      <c r="FC75" s="791">
        <v>1.5</v>
      </c>
      <c r="FD75" s="791">
        <v>1.5</v>
      </c>
      <c r="FE75" s="791">
        <v>1.5</v>
      </c>
      <c r="FF75" s="791">
        <v>1.65</v>
      </c>
      <c r="FG75" s="791">
        <v>1.65</v>
      </c>
      <c r="FH75" s="791">
        <v>1.65</v>
      </c>
      <c r="FI75" s="791">
        <v>1.65</v>
      </c>
      <c r="FJ75" s="791">
        <v>1.65</v>
      </c>
      <c r="FK75" s="791">
        <v>1.65</v>
      </c>
      <c r="FL75" s="791">
        <v>1.65</v>
      </c>
      <c r="FM75" s="791">
        <v>1.65</v>
      </c>
      <c r="FN75" s="791">
        <v>2.0499999999999998</v>
      </c>
      <c r="FO75" s="791">
        <v>2.0499999999999998</v>
      </c>
      <c r="FP75" s="791">
        <v>2.0499999999999998</v>
      </c>
      <c r="FQ75" s="791">
        <v>2.0499999999999998</v>
      </c>
      <c r="FR75" s="791">
        <v>2.04</v>
      </c>
      <c r="FS75" s="791">
        <v>2.04</v>
      </c>
      <c r="FT75" s="791">
        <v>2.04</v>
      </c>
      <c r="FU75" s="791">
        <v>2.12</v>
      </c>
      <c r="FV75" s="791">
        <v>2.12</v>
      </c>
      <c r="FW75" s="791">
        <v>2.12</v>
      </c>
      <c r="FX75" s="791">
        <v>2.12</v>
      </c>
      <c r="FY75" s="791">
        <v>2.17</v>
      </c>
      <c r="FZ75" s="791">
        <v>2.17</v>
      </c>
      <c r="GA75" s="791">
        <v>1.17</v>
      </c>
      <c r="GB75" s="791">
        <v>1.17</v>
      </c>
      <c r="GC75" s="791">
        <v>1.17</v>
      </c>
      <c r="GD75" s="791">
        <v>2.0499999999999998</v>
      </c>
      <c r="GE75" s="791">
        <v>2.0499999999999998</v>
      </c>
      <c r="GF75" s="791">
        <v>2.0499999999999998</v>
      </c>
      <c r="GG75" s="791">
        <v>2.0499999999999998</v>
      </c>
      <c r="GH75" s="791">
        <v>2.15</v>
      </c>
      <c r="GI75" s="791">
        <v>2.15</v>
      </c>
      <c r="GJ75" s="791">
        <v>2.15</v>
      </c>
      <c r="GK75" s="791">
        <v>2.15</v>
      </c>
      <c r="GL75" s="791">
        <v>2.15</v>
      </c>
      <c r="GM75" s="791">
        <v>2.15</v>
      </c>
      <c r="GN75" s="791">
        <v>2.15</v>
      </c>
      <c r="GO75" s="791">
        <v>2.15</v>
      </c>
      <c r="GP75" s="791">
        <v>1.43</v>
      </c>
      <c r="GQ75" s="791">
        <v>1.43</v>
      </c>
      <c r="GR75" s="791">
        <v>1.43</v>
      </c>
      <c r="GS75" s="791">
        <v>1.43</v>
      </c>
      <c r="GT75" s="791">
        <v>1.43</v>
      </c>
      <c r="GU75" s="791">
        <v>1.43</v>
      </c>
      <c r="GV75" s="791">
        <v>1.43</v>
      </c>
      <c r="GW75" s="791">
        <v>1.8</v>
      </c>
      <c r="GX75" s="791">
        <v>1.8</v>
      </c>
      <c r="GY75" s="791">
        <v>1.8</v>
      </c>
      <c r="GZ75" s="791">
        <v>1.8</v>
      </c>
      <c r="HA75" s="791">
        <v>1.8</v>
      </c>
      <c r="HB75" s="791">
        <v>1.64</v>
      </c>
      <c r="HC75" s="791">
        <v>1.64</v>
      </c>
      <c r="HD75" s="791">
        <v>1.64</v>
      </c>
      <c r="HE75" s="791">
        <v>1.64</v>
      </c>
      <c r="HF75" s="791">
        <v>1.8</v>
      </c>
      <c r="HG75" s="791">
        <v>1.8</v>
      </c>
      <c r="HH75" s="791">
        <v>1.8</v>
      </c>
      <c r="HI75" s="791">
        <v>1.8</v>
      </c>
      <c r="HJ75" s="791">
        <v>1.79</v>
      </c>
      <c r="HK75" s="791">
        <v>1.79</v>
      </c>
      <c r="HL75" s="791">
        <v>1.79</v>
      </c>
      <c r="HM75" s="791">
        <v>1.79</v>
      </c>
      <c r="HN75" s="791">
        <v>2.1</v>
      </c>
      <c r="HO75" s="791">
        <v>2.1</v>
      </c>
      <c r="HP75" s="791">
        <v>2.1</v>
      </c>
      <c r="HQ75" s="791">
        <v>2.1</v>
      </c>
      <c r="HR75" s="791">
        <v>2.0299999999999998</v>
      </c>
      <c r="HS75" s="791">
        <v>2.0299999999999998</v>
      </c>
      <c r="HT75" s="791">
        <v>2.0299999999999998</v>
      </c>
      <c r="HU75" s="791">
        <v>2.1</v>
      </c>
      <c r="HV75" s="791">
        <v>2.1</v>
      </c>
      <c r="HW75" s="791">
        <v>2.1</v>
      </c>
      <c r="HX75" s="791">
        <v>2.1</v>
      </c>
      <c r="HY75" s="791">
        <v>2.16</v>
      </c>
      <c r="HZ75" s="791">
        <v>2.16</v>
      </c>
      <c r="IA75" s="791">
        <v>1.1299999999999999</v>
      </c>
      <c r="IB75" s="791">
        <v>1.1299999999999999</v>
      </c>
      <c r="IC75" s="791">
        <v>1.1299999999999999</v>
      </c>
      <c r="ID75" s="791">
        <v>2.0299999999999998</v>
      </c>
      <c r="IE75" s="791">
        <v>2.0299999999999998</v>
      </c>
      <c r="IF75" s="791">
        <v>2.0299999999999998</v>
      </c>
      <c r="IG75" s="791">
        <v>2.0299999999999998</v>
      </c>
      <c r="IH75" s="791">
        <v>2.13</v>
      </c>
      <c r="II75" s="791">
        <v>2.13</v>
      </c>
      <c r="IJ75" s="791">
        <v>2.13</v>
      </c>
      <c r="IK75" s="791">
        <v>2.13</v>
      </c>
      <c r="IL75" s="791">
        <v>2.13</v>
      </c>
      <c r="IM75" s="791">
        <v>2.13</v>
      </c>
      <c r="IN75" s="791">
        <v>2.13</v>
      </c>
      <c r="IO75" s="791">
        <v>2.13</v>
      </c>
      <c r="IP75" s="791">
        <v>1.47</v>
      </c>
      <c r="IQ75" s="791">
        <v>1.47</v>
      </c>
      <c r="IR75" s="791">
        <v>1.47</v>
      </c>
      <c r="IS75" s="791">
        <v>1.47</v>
      </c>
      <c r="IT75" s="791">
        <v>1.47</v>
      </c>
      <c r="IU75" s="791">
        <v>1.47</v>
      </c>
      <c r="IV75" s="791">
        <v>1.47</v>
      </c>
      <c r="IW75" s="791">
        <v>1.82</v>
      </c>
      <c r="IX75" s="791">
        <v>1.82</v>
      </c>
      <c r="IY75" s="791">
        <v>1.82</v>
      </c>
      <c r="IZ75" s="791">
        <v>1.82</v>
      </c>
      <c r="JA75" s="791">
        <v>1.82</v>
      </c>
      <c r="JB75" s="791">
        <v>1.67</v>
      </c>
      <c r="JC75" s="791">
        <v>1.67</v>
      </c>
      <c r="JD75" s="791">
        <v>1.67</v>
      </c>
      <c r="JE75" s="791">
        <v>1.67</v>
      </c>
      <c r="JF75" s="791">
        <v>1.83</v>
      </c>
      <c r="JG75" s="791">
        <v>1.83</v>
      </c>
      <c r="JH75" s="791">
        <v>1.83</v>
      </c>
      <c r="JI75" s="791">
        <v>1.83</v>
      </c>
      <c r="JJ75" s="791">
        <v>1.82</v>
      </c>
      <c r="JK75" s="791">
        <v>1.82</v>
      </c>
      <c r="JL75" s="791">
        <v>1.82</v>
      </c>
      <c r="JM75" s="791">
        <v>1.82</v>
      </c>
      <c r="JN75" s="791">
        <v>2.11</v>
      </c>
      <c r="JO75" s="791">
        <v>2.11</v>
      </c>
      <c r="JP75" s="791">
        <v>2.11</v>
      </c>
      <c r="JQ75" s="791">
        <v>2.11</v>
      </c>
      <c r="JR75" s="791">
        <v>1.92</v>
      </c>
      <c r="JS75" s="791">
        <v>1.92</v>
      </c>
      <c r="JT75" s="791">
        <v>1.92</v>
      </c>
      <c r="JU75" s="791">
        <v>2.1</v>
      </c>
      <c r="JV75" s="791">
        <v>2.1</v>
      </c>
      <c r="JW75" s="791">
        <v>2.1</v>
      </c>
      <c r="JX75" s="791">
        <v>2.1</v>
      </c>
      <c r="JY75" s="791">
        <v>2.16</v>
      </c>
      <c r="JZ75" s="791">
        <v>2.16</v>
      </c>
      <c r="KA75" s="791">
        <v>1.1399999999999999</v>
      </c>
      <c r="KB75" s="791">
        <v>1.1399999999999999</v>
      </c>
      <c r="KC75" s="791">
        <v>1.1399999999999999</v>
      </c>
      <c r="KD75" s="791">
        <v>2</v>
      </c>
      <c r="KE75" s="791">
        <v>2</v>
      </c>
      <c r="KF75" s="791">
        <v>2</v>
      </c>
      <c r="KG75" s="791">
        <v>2</v>
      </c>
      <c r="KH75" s="791">
        <v>2.14</v>
      </c>
      <c r="KI75" s="791">
        <v>2.14</v>
      </c>
      <c r="KJ75" s="791">
        <v>2.14</v>
      </c>
      <c r="KK75" s="791">
        <v>2.14</v>
      </c>
      <c r="KL75" s="791">
        <v>2.14</v>
      </c>
      <c r="KM75" s="791">
        <v>2.14</v>
      </c>
      <c r="KN75" s="791">
        <v>2.14</v>
      </c>
      <c r="KO75" s="791">
        <v>2.14</v>
      </c>
      <c r="KP75" s="791">
        <v>1.77</v>
      </c>
      <c r="KQ75" s="791">
        <v>1.77</v>
      </c>
      <c r="KR75" s="791">
        <v>1.77</v>
      </c>
      <c r="KS75" s="791">
        <v>1.77</v>
      </c>
      <c r="KT75" s="791">
        <v>1.77</v>
      </c>
      <c r="KU75" s="791">
        <v>1.77</v>
      </c>
      <c r="KV75" s="791">
        <v>1.77</v>
      </c>
      <c r="KW75" s="791">
        <v>1.98</v>
      </c>
      <c r="KX75" s="791">
        <v>1.98</v>
      </c>
      <c r="KY75" s="791">
        <v>1.98</v>
      </c>
      <c r="KZ75" s="791">
        <v>1.98</v>
      </c>
      <c r="LA75" s="791">
        <v>1.98</v>
      </c>
      <c r="LB75" s="791">
        <v>1.88</v>
      </c>
      <c r="LC75" s="791">
        <v>1.88</v>
      </c>
      <c r="LD75" s="791">
        <v>1.88</v>
      </c>
      <c r="LE75" s="791">
        <v>1.88</v>
      </c>
      <c r="LF75" s="791">
        <v>2.0099999999999998</v>
      </c>
      <c r="LG75" s="791">
        <v>2.0099999999999998</v>
      </c>
      <c r="LH75" s="791">
        <v>2.0099999999999998</v>
      </c>
      <c r="LI75" s="791">
        <v>2.0099999999999998</v>
      </c>
      <c r="LJ75" s="791">
        <v>2.0099999999999998</v>
      </c>
      <c r="LK75" s="791">
        <v>2.0099999999999998</v>
      </c>
      <c r="LL75" s="791">
        <v>2.0099999999999998</v>
      </c>
      <c r="LM75" s="791">
        <v>2.0099999999999998</v>
      </c>
      <c r="LN75" s="791">
        <v>2.1800000000000002</v>
      </c>
      <c r="LO75" s="791">
        <v>2.1800000000000002</v>
      </c>
      <c r="LP75" s="791">
        <v>2.1800000000000002</v>
      </c>
      <c r="LQ75" s="791">
        <v>2.1800000000000002</v>
      </c>
      <c r="LR75" s="791">
        <v>1.92</v>
      </c>
      <c r="LS75" s="791">
        <v>1.92</v>
      </c>
      <c r="LT75" s="791">
        <v>1.92</v>
      </c>
      <c r="LU75" s="791">
        <v>2.1</v>
      </c>
      <c r="LV75" s="791">
        <v>2.1</v>
      </c>
      <c r="LW75" s="791">
        <v>2.1</v>
      </c>
      <c r="LX75" s="791">
        <v>2.1</v>
      </c>
      <c r="LY75" s="791">
        <v>2.16</v>
      </c>
      <c r="LZ75" s="791">
        <v>2.16</v>
      </c>
      <c r="MA75" s="791">
        <v>1.1399999999999999</v>
      </c>
      <c r="MB75" s="791">
        <v>1.1399999999999999</v>
      </c>
      <c r="MC75" s="791">
        <v>1.1399999999999999</v>
      </c>
      <c r="MD75" s="791">
        <v>2</v>
      </c>
      <c r="ME75" s="791">
        <v>2</v>
      </c>
      <c r="MF75" s="791">
        <v>2</v>
      </c>
      <c r="MG75" s="791">
        <v>2</v>
      </c>
      <c r="MH75" s="791">
        <v>2.14</v>
      </c>
      <c r="MI75" s="791">
        <v>2.14</v>
      </c>
      <c r="MJ75" s="791">
        <v>2.14</v>
      </c>
      <c r="MK75" s="791">
        <v>2.14</v>
      </c>
      <c r="ML75" s="791">
        <v>2.14</v>
      </c>
      <c r="MM75" s="791">
        <v>2.14</v>
      </c>
      <c r="MN75" s="791">
        <v>2.14</v>
      </c>
      <c r="MO75" s="791">
        <v>2.14</v>
      </c>
      <c r="MP75" s="791">
        <v>1.77</v>
      </c>
      <c r="MQ75" s="791">
        <v>1.77</v>
      </c>
      <c r="MR75" s="791">
        <v>1.77</v>
      </c>
      <c r="MS75" s="791">
        <v>1.77</v>
      </c>
      <c r="MT75" s="791">
        <v>1.77</v>
      </c>
      <c r="MU75" s="791">
        <v>1.77</v>
      </c>
      <c r="MV75" s="791">
        <v>1.77</v>
      </c>
      <c r="MW75" s="791">
        <v>1.98</v>
      </c>
      <c r="MX75" s="791">
        <v>1.98</v>
      </c>
      <c r="MY75" s="791">
        <v>1.98</v>
      </c>
      <c r="MZ75" s="791">
        <v>1.98</v>
      </c>
      <c r="NA75" s="791">
        <v>1.98</v>
      </c>
      <c r="NB75" s="791">
        <v>1.88</v>
      </c>
      <c r="NC75" s="791">
        <v>1.88</v>
      </c>
      <c r="ND75" s="791">
        <v>1.88</v>
      </c>
      <c r="NE75" s="791">
        <v>1.88</v>
      </c>
      <c r="NF75" s="791">
        <v>2.0099999999999998</v>
      </c>
      <c r="NG75" s="791">
        <v>2.0099999999999998</v>
      </c>
      <c r="NH75" s="791">
        <v>2.0099999999999998</v>
      </c>
      <c r="NI75" s="791">
        <v>2.0099999999999998</v>
      </c>
      <c r="NJ75" s="791">
        <v>2.0099999999999998</v>
      </c>
      <c r="NK75" s="791">
        <v>2.0099999999999998</v>
      </c>
      <c r="NL75" s="791">
        <v>2.0099999999999998</v>
      </c>
      <c r="NM75" s="791">
        <v>2.0099999999999998</v>
      </c>
      <c r="NN75" s="791">
        <v>2.1800000000000002</v>
      </c>
      <c r="NO75" s="791">
        <v>2.1800000000000002</v>
      </c>
      <c r="NP75" s="791">
        <v>2.1800000000000002</v>
      </c>
      <c r="NQ75" s="791">
        <v>2.1800000000000002</v>
      </c>
      <c r="NR75" s="791">
        <v>1.92</v>
      </c>
      <c r="NS75" s="791">
        <v>1.92</v>
      </c>
      <c r="NT75" s="791">
        <v>1.92</v>
      </c>
      <c r="NU75" s="791">
        <v>2.1</v>
      </c>
      <c r="NV75" s="791">
        <v>2.1</v>
      </c>
      <c r="NW75" s="791">
        <v>2.1</v>
      </c>
      <c r="NX75" s="791">
        <v>2.1</v>
      </c>
      <c r="NY75" s="791">
        <v>2.16</v>
      </c>
      <c r="NZ75" s="791">
        <v>2.16</v>
      </c>
      <c r="OA75" s="791">
        <v>1.1399999999999999</v>
      </c>
      <c r="OB75" s="791">
        <v>1.1399999999999999</v>
      </c>
      <c r="OC75" s="791">
        <v>1.1399999999999999</v>
      </c>
      <c r="OD75" s="791">
        <v>2</v>
      </c>
      <c r="OE75" s="791">
        <v>2</v>
      </c>
      <c r="OF75" s="791">
        <v>2</v>
      </c>
      <c r="OG75" s="791">
        <v>2</v>
      </c>
      <c r="OH75" s="791">
        <v>2.14</v>
      </c>
      <c r="OI75" s="791">
        <v>2.14</v>
      </c>
      <c r="OJ75" s="791">
        <v>2.14</v>
      </c>
      <c r="OK75" s="791">
        <v>2.14</v>
      </c>
      <c r="OL75" s="791">
        <v>2.14</v>
      </c>
      <c r="OM75" s="791">
        <v>2.14</v>
      </c>
      <c r="ON75" s="791">
        <v>2.14</v>
      </c>
      <c r="OO75" s="791">
        <v>2.14</v>
      </c>
      <c r="OP75" s="791">
        <v>1.77</v>
      </c>
      <c r="OQ75" s="791">
        <v>1.77</v>
      </c>
      <c r="OR75" s="791">
        <v>1.77</v>
      </c>
      <c r="OS75" s="791">
        <v>1.77</v>
      </c>
      <c r="OT75" s="791">
        <v>1.77</v>
      </c>
      <c r="OU75" s="791">
        <v>1.77</v>
      </c>
      <c r="OV75" s="791">
        <v>1.77</v>
      </c>
      <c r="OW75" s="791">
        <v>1.98</v>
      </c>
      <c r="OX75" s="791">
        <v>1.98</v>
      </c>
      <c r="OY75" s="791">
        <v>1.98</v>
      </c>
      <c r="OZ75" s="791">
        <v>1.98</v>
      </c>
      <c r="PA75" s="791">
        <v>1.98</v>
      </c>
      <c r="PB75" s="791">
        <v>1.88</v>
      </c>
      <c r="PC75" s="791">
        <v>1.88</v>
      </c>
      <c r="PD75" s="791">
        <v>1.88</v>
      </c>
      <c r="PE75" s="791">
        <v>1.88</v>
      </c>
      <c r="PF75" s="791">
        <v>2.0099999999999998</v>
      </c>
      <c r="PG75" s="791">
        <v>2.0099999999999998</v>
      </c>
      <c r="PH75" s="791">
        <v>2.0099999999999998</v>
      </c>
      <c r="PI75" s="791">
        <v>2.0099999999999998</v>
      </c>
      <c r="PJ75" s="791">
        <v>2.0099999999999998</v>
      </c>
      <c r="PK75" s="791">
        <v>2.0099999999999998</v>
      </c>
      <c r="PL75" s="791">
        <v>2.0099999999999998</v>
      </c>
      <c r="PM75" s="791">
        <v>2.0099999999999998</v>
      </c>
      <c r="PN75" s="791">
        <v>2.1800000000000002</v>
      </c>
      <c r="PO75" s="791">
        <v>2.1800000000000002</v>
      </c>
      <c r="PP75" s="791">
        <v>2.1800000000000002</v>
      </c>
      <c r="PQ75" s="791">
        <v>2.1800000000000002</v>
      </c>
      <c r="PR75" s="791">
        <v>1.92</v>
      </c>
      <c r="PS75" s="791">
        <v>1.92</v>
      </c>
      <c r="PT75" s="791">
        <v>1.92</v>
      </c>
      <c r="PU75" s="791">
        <v>2.1</v>
      </c>
      <c r="PV75" s="791">
        <v>2.1</v>
      </c>
      <c r="PW75" s="791">
        <v>2.1</v>
      </c>
      <c r="PX75" s="791">
        <v>2.1</v>
      </c>
      <c r="PY75" s="791">
        <v>2.16</v>
      </c>
      <c r="PZ75" s="791">
        <v>2.16</v>
      </c>
      <c r="QA75" s="791">
        <v>1.1399999999999999</v>
      </c>
      <c r="QB75" s="791">
        <v>1.1399999999999999</v>
      </c>
      <c r="QC75" s="791">
        <v>1.1399999999999999</v>
      </c>
      <c r="QD75" s="791">
        <v>2</v>
      </c>
      <c r="QE75" s="791">
        <v>2</v>
      </c>
      <c r="QF75" s="791">
        <v>2</v>
      </c>
      <c r="QG75" s="791">
        <v>2</v>
      </c>
      <c r="QH75" s="791">
        <v>2.14</v>
      </c>
      <c r="QI75" s="791">
        <v>2.14</v>
      </c>
      <c r="QJ75" s="791">
        <v>2.14</v>
      </c>
      <c r="QK75" s="791">
        <v>2.14</v>
      </c>
      <c r="QL75" s="791">
        <v>2.14</v>
      </c>
      <c r="QM75" s="791">
        <v>2.14</v>
      </c>
      <c r="QN75" s="791">
        <v>2.14</v>
      </c>
      <c r="QO75" s="791">
        <v>2.14</v>
      </c>
      <c r="QP75" s="791">
        <v>1.77</v>
      </c>
      <c r="QQ75" s="791">
        <v>1.77</v>
      </c>
      <c r="QR75" s="791">
        <v>1.77</v>
      </c>
      <c r="QS75" s="791">
        <v>1.77</v>
      </c>
      <c r="QT75" s="791">
        <v>1.77</v>
      </c>
      <c r="QU75" s="791">
        <v>1.77</v>
      </c>
      <c r="QV75" s="791">
        <v>1.77</v>
      </c>
      <c r="QW75" s="791">
        <v>1.98</v>
      </c>
      <c r="QX75" s="791">
        <v>1.98</v>
      </c>
      <c r="QY75" s="791">
        <v>1.98</v>
      </c>
      <c r="QZ75" s="791">
        <v>1.98</v>
      </c>
      <c r="RA75" s="791">
        <v>1.98</v>
      </c>
      <c r="RB75" s="791">
        <v>1.88</v>
      </c>
      <c r="RC75" s="791">
        <v>1.88</v>
      </c>
      <c r="RD75" s="791">
        <v>1.88</v>
      </c>
      <c r="RE75" s="791">
        <v>1.88</v>
      </c>
      <c r="RF75" s="791">
        <v>2.0099999999999998</v>
      </c>
      <c r="RG75" s="791">
        <v>2.0099999999999998</v>
      </c>
      <c r="RH75" s="791">
        <v>2.0099999999999998</v>
      </c>
      <c r="RI75" s="791">
        <v>2.0099999999999998</v>
      </c>
      <c r="RJ75" s="791">
        <v>2.0099999999999998</v>
      </c>
      <c r="RK75" s="791">
        <v>2.0099999999999998</v>
      </c>
      <c r="RL75" s="791">
        <v>2.0099999999999998</v>
      </c>
      <c r="RM75" s="791">
        <v>2.0099999999999998</v>
      </c>
      <c r="RN75" s="791">
        <v>2.1800000000000002</v>
      </c>
      <c r="RO75" s="791">
        <v>2.1800000000000002</v>
      </c>
      <c r="RP75" s="791">
        <v>2.1800000000000002</v>
      </c>
      <c r="RQ75" s="791">
        <v>2.1800000000000002</v>
      </c>
      <c r="RR75" s="791">
        <v>2.1800000000000002</v>
      </c>
      <c r="RS75" s="791">
        <v>2.1800000000000002</v>
      </c>
      <c r="RT75" s="791">
        <v>2.1800000000000002</v>
      </c>
      <c r="RU75" s="791">
        <v>2.1</v>
      </c>
      <c r="RV75" s="791">
        <v>2.1</v>
      </c>
      <c r="RW75" s="791">
        <v>2.1</v>
      </c>
      <c r="RX75" s="791">
        <v>2.1</v>
      </c>
      <c r="RY75" s="791">
        <v>2.16</v>
      </c>
      <c r="RZ75" s="791">
        <v>2.16</v>
      </c>
      <c r="SA75" s="791">
        <v>1.1399999999999999</v>
      </c>
      <c r="SB75" s="791">
        <v>1.1399999999999999</v>
      </c>
      <c r="SC75" s="791">
        <v>1.1399999999999999</v>
      </c>
      <c r="SD75" s="791">
        <v>2</v>
      </c>
      <c r="SE75" s="791">
        <v>2</v>
      </c>
      <c r="SF75" s="791">
        <v>2</v>
      </c>
      <c r="SG75" s="791">
        <v>2</v>
      </c>
      <c r="SH75" s="791">
        <v>2.14</v>
      </c>
      <c r="SI75" s="792">
        <v>2.14</v>
      </c>
      <c r="SJ75" s="471" t="s">
        <v>494</v>
      </c>
      <c r="SK75" s="452"/>
      <c r="SL75" s="440"/>
      <c r="SM75" s="440"/>
      <c r="SN75" s="440"/>
    </row>
    <row r="76" spans="1:508" outlineLevel="3" x14ac:dyDescent="0.25">
      <c r="A76" s="440"/>
      <c r="B76" s="449"/>
      <c r="C76" s="659">
        <f t="shared" si="32"/>
        <v>4</v>
      </c>
      <c r="D76" s="471"/>
      <c r="E76" s="529"/>
      <c r="F76" s="529"/>
      <c r="G76" s="471"/>
      <c r="H76" s="478"/>
      <c r="I76" s="492" t="s">
        <v>237</v>
      </c>
      <c r="J76" s="681"/>
      <c r="K76" s="793">
        <v>1.07</v>
      </c>
      <c r="L76" s="794">
        <v>1.07</v>
      </c>
      <c r="M76" s="794">
        <v>1.07</v>
      </c>
      <c r="N76" s="794">
        <v>1.35</v>
      </c>
      <c r="O76" s="794">
        <v>1.35</v>
      </c>
      <c r="P76" s="794">
        <v>1.35</v>
      </c>
      <c r="Q76" s="794">
        <v>1.35</v>
      </c>
      <c r="R76" s="794">
        <v>1.35</v>
      </c>
      <c r="S76" s="794">
        <v>1.35</v>
      </c>
      <c r="T76" s="794">
        <v>1.35</v>
      </c>
      <c r="U76" s="794">
        <v>1.65</v>
      </c>
      <c r="V76" s="794">
        <v>1.65</v>
      </c>
      <c r="W76" s="794">
        <v>1.65</v>
      </c>
      <c r="X76" s="794">
        <v>1.65</v>
      </c>
      <c r="Y76" s="794">
        <v>2.0099999999999998</v>
      </c>
      <c r="Z76" s="794">
        <v>2.0099999999999998</v>
      </c>
      <c r="AA76" s="794">
        <v>0.39</v>
      </c>
      <c r="AB76" s="794">
        <v>0.39</v>
      </c>
      <c r="AC76" s="794">
        <v>0.39</v>
      </c>
      <c r="AD76" s="794">
        <v>0.76</v>
      </c>
      <c r="AE76" s="794">
        <v>0.76</v>
      </c>
      <c r="AF76" s="794">
        <v>0.76</v>
      </c>
      <c r="AG76" s="794">
        <v>0.76</v>
      </c>
      <c r="AH76" s="794">
        <v>0.74</v>
      </c>
      <c r="AI76" s="794">
        <v>0.74</v>
      </c>
      <c r="AJ76" s="794">
        <v>0.74</v>
      </c>
      <c r="AK76" s="794">
        <v>0.74</v>
      </c>
      <c r="AL76" s="794">
        <v>0.74</v>
      </c>
      <c r="AM76" s="794">
        <v>0.74</v>
      </c>
      <c r="AN76" s="794">
        <v>0.74</v>
      </c>
      <c r="AO76" s="794">
        <v>0.74</v>
      </c>
      <c r="AP76" s="794">
        <v>0.93</v>
      </c>
      <c r="AQ76" s="794">
        <v>0.93</v>
      </c>
      <c r="AR76" s="794">
        <v>0.93</v>
      </c>
      <c r="AS76" s="794">
        <v>0.93</v>
      </c>
      <c r="AT76" s="794">
        <v>0.93</v>
      </c>
      <c r="AU76" s="794">
        <v>0.93</v>
      </c>
      <c r="AV76" s="794">
        <v>0.93</v>
      </c>
      <c r="AW76" s="794">
        <v>1.5</v>
      </c>
      <c r="AX76" s="794">
        <v>1.5</v>
      </c>
      <c r="AY76" s="794">
        <v>1.5</v>
      </c>
      <c r="AZ76" s="794">
        <v>1.5</v>
      </c>
      <c r="BA76" s="794">
        <v>1.5</v>
      </c>
      <c r="BB76" s="794">
        <v>0.99</v>
      </c>
      <c r="BC76" s="794">
        <v>0.99</v>
      </c>
      <c r="BD76" s="794">
        <v>0.99</v>
      </c>
      <c r="BE76" s="794">
        <v>0.99</v>
      </c>
      <c r="BF76" s="794">
        <v>1.08</v>
      </c>
      <c r="BG76" s="794">
        <v>1.08</v>
      </c>
      <c r="BH76" s="794">
        <v>1.08</v>
      </c>
      <c r="BI76" s="794">
        <v>1.08</v>
      </c>
      <c r="BJ76" s="794">
        <v>1.07</v>
      </c>
      <c r="BK76" s="794">
        <v>1.07</v>
      </c>
      <c r="BL76" s="794">
        <v>1.07</v>
      </c>
      <c r="BM76" s="794">
        <v>1.07</v>
      </c>
      <c r="BN76" s="794">
        <v>1.35</v>
      </c>
      <c r="BO76" s="794">
        <v>1.35</v>
      </c>
      <c r="BP76" s="794">
        <v>1.35</v>
      </c>
      <c r="BQ76" s="794">
        <v>1.35</v>
      </c>
      <c r="BR76" s="794">
        <v>1.1299999999999999</v>
      </c>
      <c r="BS76" s="794">
        <v>1.1299999999999999</v>
      </c>
      <c r="BT76" s="794">
        <v>1.1299999999999999</v>
      </c>
      <c r="BU76" s="794">
        <v>1.65</v>
      </c>
      <c r="BV76" s="794">
        <v>1.65</v>
      </c>
      <c r="BW76" s="794">
        <v>1.65</v>
      </c>
      <c r="BX76" s="794">
        <v>1.65</v>
      </c>
      <c r="BY76" s="794">
        <v>2.0099999999999998</v>
      </c>
      <c r="BZ76" s="794">
        <v>2.0099999999999998</v>
      </c>
      <c r="CA76" s="794">
        <v>0.39</v>
      </c>
      <c r="CB76" s="794">
        <v>0.39</v>
      </c>
      <c r="CC76" s="794">
        <v>1.1000000000000001</v>
      </c>
      <c r="CD76" s="794">
        <v>0.76</v>
      </c>
      <c r="CE76" s="794">
        <v>0.76</v>
      </c>
      <c r="CF76" s="794">
        <v>0.76</v>
      </c>
      <c r="CG76" s="794">
        <v>0.76</v>
      </c>
      <c r="CH76" s="794">
        <v>0.74</v>
      </c>
      <c r="CI76" s="794">
        <v>0.74</v>
      </c>
      <c r="CJ76" s="794">
        <v>0.74</v>
      </c>
      <c r="CK76" s="794">
        <v>0.74</v>
      </c>
      <c r="CL76" s="794">
        <v>0.74</v>
      </c>
      <c r="CM76" s="794">
        <v>0.74</v>
      </c>
      <c r="CN76" s="794">
        <v>0.74</v>
      </c>
      <c r="CO76" s="794">
        <v>0.74</v>
      </c>
      <c r="CP76" s="794">
        <v>0.93</v>
      </c>
      <c r="CQ76" s="794">
        <v>0.93</v>
      </c>
      <c r="CR76" s="794">
        <v>0.93</v>
      </c>
      <c r="CS76" s="794">
        <v>0.93</v>
      </c>
      <c r="CT76" s="794">
        <v>0.93</v>
      </c>
      <c r="CU76" s="794">
        <v>0.93</v>
      </c>
      <c r="CV76" s="794">
        <v>0.93</v>
      </c>
      <c r="CW76" s="794">
        <v>1.5</v>
      </c>
      <c r="CX76" s="794">
        <v>1.5</v>
      </c>
      <c r="CY76" s="794">
        <v>1.5</v>
      </c>
      <c r="CZ76" s="794">
        <v>1.5</v>
      </c>
      <c r="DA76" s="794">
        <v>1.5</v>
      </c>
      <c r="DB76" s="794">
        <v>1.66</v>
      </c>
      <c r="DC76" s="794">
        <v>1.66</v>
      </c>
      <c r="DD76" s="794">
        <v>1.66</v>
      </c>
      <c r="DE76" s="794">
        <v>1.66</v>
      </c>
      <c r="DF76" s="794">
        <v>1.5</v>
      </c>
      <c r="DG76" s="794">
        <v>1.5</v>
      </c>
      <c r="DH76" s="794">
        <v>1.5</v>
      </c>
      <c r="DI76" s="794">
        <v>1.5</v>
      </c>
      <c r="DJ76" s="794">
        <v>1.5</v>
      </c>
      <c r="DK76" s="794">
        <v>1.5</v>
      </c>
      <c r="DL76" s="794">
        <v>1.5</v>
      </c>
      <c r="DM76" s="794">
        <v>1.5</v>
      </c>
      <c r="DN76" s="794">
        <v>1.91</v>
      </c>
      <c r="DO76" s="794">
        <v>1.91</v>
      </c>
      <c r="DP76" s="794">
        <v>1.91</v>
      </c>
      <c r="DQ76" s="794">
        <v>1.91</v>
      </c>
      <c r="DR76" s="794">
        <v>1.1599999999999999</v>
      </c>
      <c r="DS76" s="794">
        <v>1.1599999999999999</v>
      </c>
      <c r="DT76" s="794">
        <v>1.1599999999999999</v>
      </c>
      <c r="DU76" s="794">
        <v>1.63</v>
      </c>
      <c r="DV76" s="794">
        <v>1.63</v>
      </c>
      <c r="DW76" s="794">
        <v>1.63</v>
      </c>
      <c r="DX76" s="794">
        <v>1.63</v>
      </c>
      <c r="DY76" s="794">
        <v>2.0099999999999998</v>
      </c>
      <c r="DZ76" s="794">
        <v>2.0099999999999998</v>
      </c>
      <c r="EA76" s="794">
        <v>0.5</v>
      </c>
      <c r="EB76" s="794">
        <v>0.5</v>
      </c>
      <c r="EC76" s="794">
        <v>1.17</v>
      </c>
      <c r="ED76" s="794">
        <v>0.82</v>
      </c>
      <c r="EE76" s="794">
        <v>0.82</v>
      </c>
      <c r="EF76" s="794">
        <v>0.82</v>
      </c>
      <c r="EG76" s="794">
        <v>0.82</v>
      </c>
      <c r="EH76" s="794">
        <v>0.91</v>
      </c>
      <c r="EI76" s="794">
        <v>0.91</v>
      </c>
      <c r="EJ76" s="794">
        <v>0.91</v>
      </c>
      <c r="EK76" s="794">
        <v>0.91</v>
      </c>
      <c r="EL76" s="794">
        <v>0.91</v>
      </c>
      <c r="EM76" s="794">
        <v>0.91</v>
      </c>
      <c r="EN76" s="794">
        <v>0.91</v>
      </c>
      <c r="EO76" s="794">
        <v>0.91</v>
      </c>
      <c r="EP76" s="794">
        <v>0.97</v>
      </c>
      <c r="EQ76" s="794">
        <v>0.97</v>
      </c>
      <c r="ER76" s="794">
        <v>0.97</v>
      </c>
      <c r="ES76" s="794">
        <v>0.97</v>
      </c>
      <c r="ET76" s="794">
        <v>0.97</v>
      </c>
      <c r="EU76" s="794">
        <v>0.97</v>
      </c>
      <c r="EV76" s="794">
        <v>0.97</v>
      </c>
      <c r="EW76" s="794">
        <v>1.52</v>
      </c>
      <c r="EX76" s="794">
        <v>1.52</v>
      </c>
      <c r="EY76" s="794">
        <v>1.52</v>
      </c>
      <c r="EZ76" s="794">
        <v>1.52</v>
      </c>
      <c r="FA76" s="794">
        <v>1.52</v>
      </c>
      <c r="FB76" s="794">
        <v>1.07</v>
      </c>
      <c r="FC76" s="794">
        <v>1.07</v>
      </c>
      <c r="FD76" s="794">
        <v>1.07</v>
      </c>
      <c r="FE76" s="794">
        <v>1.07</v>
      </c>
      <c r="FF76" s="794">
        <v>1.2</v>
      </c>
      <c r="FG76" s="794">
        <v>1.2</v>
      </c>
      <c r="FH76" s="794">
        <v>1.2</v>
      </c>
      <c r="FI76" s="794">
        <v>1.2</v>
      </c>
      <c r="FJ76" s="794">
        <v>1.2</v>
      </c>
      <c r="FK76" s="794">
        <v>1.2</v>
      </c>
      <c r="FL76" s="794">
        <v>1.2</v>
      </c>
      <c r="FM76" s="794">
        <v>1.2</v>
      </c>
      <c r="FN76" s="794">
        <v>1.47</v>
      </c>
      <c r="FO76" s="794">
        <v>1.47</v>
      </c>
      <c r="FP76" s="794">
        <v>1.47</v>
      </c>
      <c r="FQ76" s="794">
        <v>1.47</v>
      </c>
      <c r="FR76" s="794">
        <v>1.44</v>
      </c>
      <c r="FS76" s="794">
        <v>1.44</v>
      </c>
      <c r="FT76" s="794">
        <v>1.44</v>
      </c>
      <c r="FU76" s="794">
        <v>1.79</v>
      </c>
      <c r="FV76" s="794">
        <v>1.79</v>
      </c>
      <c r="FW76" s="794">
        <v>1.79</v>
      </c>
      <c r="FX76" s="794">
        <v>1.79</v>
      </c>
      <c r="FY76" s="794">
        <v>2.0299999999999998</v>
      </c>
      <c r="FZ76" s="794">
        <v>2.0299999999999998</v>
      </c>
      <c r="GA76" s="794">
        <v>0.7</v>
      </c>
      <c r="GB76" s="794">
        <v>0.7</v>
      </c>
      <c r="GC76" s="794">
        <v>0.7</v>
      </c>
      <c r="GD76" s="794">
        <v>0.94</v>
      </c>
      <c r="GE76" s="794">
        <v>0.94</v>
      </c>
      <c r="GF76" s="794">
        <v>0.94</v>
      </c>
      <c r="GG76" s="794">
        <v>0.94</v>
      </c>
      <c r="GH76" s="794">
        <v>0.91</v>
      </c>
      <c r="GI76" s="794">
        <v>0.91</v>
      </c>
      <c r="GJ76" s="794">
        <v>0.91</v>
      </c>
      <c r="GK76" s="794">
        <v>0.91</v>
      </c>
      <c r="GL76" s="794">
        <v>0.91</v>
      </c>
      <c r="GM76" s="794">
        <v>0.91</v>
      </c>
      <c r="GN76" s="794">
        <v>0.91</v>
      </c>
      <c r="GO76" s="794">
        <v>0.91</v>
      </c>
      <c r="GP76" s="794">
        <v>0.9</v>
      </c>
      <c r="GQ76" s="794">
        <v>0.9</v>
      </c>
      <c r="GR76" s="794">
        <v>0.9</v>
      </c>
      <c r="GS76" s="794">
        <v>0.9</v>
      </c>
      <c r="GT76" s="794">
        <v>0.9</v>
      </c>
      <c r="GU76" s="794">
        <v>0.9</v>
      </c>
      <c r="GV76" s="794">
        <v>0.9</v>
      </c>
      <c r="GW76" s="794">
        <v>1.48</v>
      </c>
      <c r="GX76" s="794">
        <v>1.48</v>
      </c>
      <c r="GY76" s="794">
        <v>1.48</v>
      </c>
      <c r="GZ76" s="794">
        <v>1.48</v>
      </c>
      <c r="HA76" s="794">
        <v>1.48</v>
      </c>
      <c r="HB76" s="794">
        <v>1.21</v>
      </c>
      <c r="HC76" s="794">
        <v>1.21</v>
      </c>
      <c r="HD76" s="794">
        <v>1.21</v>
      </c>
      <c r="HE76" s="794">
        <v>1.21</v>
      </c>
      <c r="HF76" s="794">
        <v>1.35</v>
      </c>
      <c r="HG76" s="794">
        <v>1.35</v>
      </c>
      <c r="HH76" s="794">
        <v>1.35</v>
      </c>
      <c r="HI76" s="794">
        <v>1.35</v>
      </c>
      <c r="HJ76" s="794">
        <v>1.35</v>
      </c>
      <c r="HK76" s="794">
        <v>1.35</v>
      </c>
      <c r="HL76" s="794">
        <v>1.35</v>
      </c>
      <c r="HM76" s="794">
        <v>1.35</v>
      </c>
      <c r="HN76" s="794">
        <v>1.71</v>
      </c>
      <c r="HO76" s="794">
        <v>1.71</v>
      </c>
      <c r="HP76" s="794">
        <v>1.71</v>
      </c>
      <c r="HQ76" s="794">
        <v>1.71</v>
      </c>
      <c r="HR76" s="794">
        <v>1.38</v>
      </c>
      <c r="HS76" s="794">
        <v>1.38</v>
      </c>
      <c r="HT76" s="794">
        <v>1.38</v>
      </c>
      <c r="HU76" s="794">
        <v>1.62</v>
      </c>
      <c r="HV76" s="794">
        <v>1.62</v>
      </c>
      <c r="HW76" s="794">
        <v>1.62</v>
      </c>
      <c r="HX76" s="794">
        <v>1.62</v>
      </c>
      <c r="HY76" s="794">
        <v>2.02</v>
      </c>
      <c r="HZ76" s="794">
        <v>2.02</v>
      </c>
      <c r="IA76" s="794">
        <v>0.66</v>
      </c>
      <c r="IB76" s="794">
        <v>0.66</v>
      </c>
      <c r="IC76" s="794">
        <v>0.66</v>
      </c>
      <c r="ID76" s="794">
        <v>0.91</v>
      </c>
      <c r="IE76" s="794">
        <v>0.91</v>
      </c>
      <c r="IF76" s="794">
        <v>0.91</v>
      </c>
      <c r="IG76" s="794">
        <v>0.91</v>
      </c>
      <c r="IH76" s="794">
        <v>0.9</v>
      </c>
      <c r="II76" s="794">
        <v>0.9</v>
      </c>
      <c r="IJ76" s="794">
        <v>0.9</v>
      </c>
      <c r="IK76" s="794">
        <v>0.9</v>
      </c>
      <c r="IL76" s="794">
        <v>0.9</v>
      </c>
      <c r="IM76" s="794">
        <v>0.9</v>
      </c>
      <c r="IN76" s="794">
        <v>0.9</v>
      </c>
      <c r="IO76" s="794">
        <v>0.9</v>
      </c>
      <c r="IP76" s="794">
        <v>0.94</v>
      </c>
      <c r="IQ76" s="794">
        <v>0.94</v>
      </c>
      <c r="IR76" s="794">
        <v>0.94</v>
      </c>
      <c r="IS76" s="794">
        <v>0.94</v>
      </c>
      <c r="IT76" s="794">
        <v>0.94</v>
      </c>
      <c r="IU76" s="794">
        <v>0.94</v>
      </c>
      <c r="IV76" s="794">
        <v>0.94</v>
      </c>
      <c r="IW76" s="794">
        <v>1.51</v>
      </c>
      <c r="IX76" s="794">
        <v>1.51</v>
      </c>
      <c r="IY76" s="794">
        <v>1.51</v>
      </c>
      <c r="IZ76" s="794">
        <v>1.51</v>
      </c>
      <c r="JA76" s="794">
        <v>1.51</v>
      </c>
      <c r="JB76" s="794">
        <v>1.24</v>
      </c>
      <c r="JC76" s="794">
        <v>1.24</v>
      </c>
      <c r="JD76" s="794">
        <v>1.24</v>
      </c>
      <c r="JE76" s="794">
        <v>1.24</v>
      </c>
      <c r="JF76" s="794">
        <v>1.38</v>
      </c>
      <c r="JG76" s="794">
        <v>1.38</v>
      </c>
      <c r="JH76" s="794">
        <v>1.38</v>
      </c>
      <c r="JI76" s="794">
        <v>1.38</v>
      </c>
      <c r="JJ76" s="794">
        <v>1.38</v>
      </c>
      <c r="JK76" s="794">
        <v>1.38</v>
      </c>
      <c r="JL76" s="794">
        <v>1.38</v>
      </c>
      <c r="JM76" s="794">
        <v>1.38</v>
      </c>
      <c r="JN76" s="794">
        <v>1.76</v>
      </c>
      <c r="JO76" s="794">
        <v>1.76</v>
      </c>
      <c r="JP76" s="794">
        <v>1.76</v>
      </c>
      <c r="JQ76" s="794">
        <v>1.76</v>
      </c>
      <c r="JR76" s="794">
        <v>1.1499999999999999</v>
      </c>
      <c r="JS76" s="794">
        <v>1.1499999999999999</v>
      </c>
      <c r="JT76" s="794">
        <v>1.1499999999999999</v>
      </c>
      <c r="JU76" s="794">
        <v>1.63</v>
      </c>
      <c r="JV76" s="794">
        <v>1.63</v>
      </c>
      <c r="JW76" s="794">
        <v>1.63</v>
      </c>
      <c r="JX76" s="794">
        <v>1.63</v>
      </c>
      <c r="JY76" s="794">
        <v>2.02</v>
      </c>
      <c r="JZ76" s="794">
        <v>2.02</v>
      </c>
      <c r="KA76" s="794">
        <v>0.67</v>
      </c>
      <c r="KB76" s="794">
        <v>0.67</v>
      </c>
      <c r="KC76" s="794">
        <v>0.67</v>
      </c>
      <c r="KD76" s="794">
        <v>0.88</v>
      </c>
      <c r="KE76" s="794">
        <v>0.88</v>
      </c>
      <c r="KF76" s="794">
        <v>0.88</v>
      </c>
      <c r="KG76" s="794">
        <v>0.88</v>
      </c>
      <c r="KH76" s="794">
        <v>0.91</v>
      </c>
      <c r="KI76" s="794">
        <v>0.91</v>
      </c>
      <c r="KJ76" s="794">
        <v>0.91</v>
      </c>
      <c r="KK76" s="794">
        <v>0.91</v>
      </c>
      <c r="KL76" s="794">
        <v>0.91</v>
      </c>
      <c r="KM76" s="794">
        <v>0.91</v>
      </c>
      <c r="KN76" s="794">
        <v>0.91</v>
      </c>
      <c r="KO76" s="794">
        <v>0.91</v>
      </c>
      <c r="KP76" s="794">
        <v>1.23</v>
      </c>
      <c r="KQ76" s="794">
        <v>1.23</v>
      </c>
      <c r="KR76" s="794">
        <v>1.23</v>
      </c>
      <c r="KS76" s="794">
        <v>1.23</v>
      </c>
      <c r="KT76" s="794">
        <v>1.23</v>
      </c>
      <c r="KU76" s="794">
        <v>1.23</v>
      </c>
      <c r="KV76" s="794">
        <v>1.23</v>
      </c>
      <c r="KW76" s="794">
        <v>1.67</v>
      </c>
      <c r="KX76" s="794">
        <v>1.67</v>
      </c>
      <c r="KY76" s="794">
        <v>1.67</v>
      </c>
      <c r="KZ76" s="794">
        <v>1.67</v>
      </c>
      <c r="LA76" s="794">
        <v>1.67</v>
      </c>
      <c r="LB76" s="794">
        <v>1.46</v>
      </c>
      <c r="LC76" s="794">
        <v>1.46</v>
      </c>
      <c r="LD76" s="794">
        <v>1.46</v>
      </c>
      <c r="LE76" s="794">
        <v>1.46</v>
      </c>
      <c r="LF76" s="794">
        <v>1.59</v>
      </c>
      <c r="LG76" s="794">
        <v>1.59</v>
      </c>
      <c r="LH76" s="794">
        <v>1.59</v>
      </c>
      <c r="LI76" s="794">
        <v>1.59</v>
      </c>
      <c r="LJ76" s="794">
        <v>1.59</v>
      </c>
      <c r="LK76" s="794">
        <v>1.59</v>
      </c>
      <c r="LL76" s="794">
        <v>1.59</v>
      </c>
      <c r="LM76" s="794">
        <v>1.59</v>
      </c>
      <c r="LN76" s="794">
        <v>2</v>
      </c>
      <c r="LO76" s="794">
        <v>2</v>
      </c>
      <c r="LP76" s="794">
        <v>2</v>
      </c>
      <c r="LQ76" s="794">
        <v>2</v>
      </c>
      <c r="LR76" s="794">
        <v>1.1499999999999999</v>
      </c>
      <c r="LS76" s="794">
        <v>1.1499999999999999</v>
      </c>
      <c r="LT76" s="794">
        <v>1.1499999999999999</v>
      </c>
      <c r="LU76" s="794">
        <v>1.63</v>
      </c>
      <c r="LV76" s="794">
        <v>1.63</v>
      </c>
      <c r="LW76" s="794">
        <v>1.63</v>
      </c>
      <c r="LX76" s="794">
        <v>1.63</v>
      </c>
      <c r="LY76" s="794">
        <v>2.02</v>
      </c>
      <c r="LZ76" s="794">
        <v>2.02</v>
      </c>
      <c r="MA76" s="794">
        <v>0.67</v>
      </c>
      <c r="MB76" s="794">
        <v>0.67</v>
      </c>
      <c r="MC76" s="794">
        <v>0.67</v>
      </c>
      <c r="MD76" s="794">
        <v>0.88</v>
      </c>
      <c r="ME76" s="794">
        <v>0.88</v>
      </c>
      <c r="MF76" s="794">
        <v>0.88</v>
      </c>
      <c r="MG76" s="794">
        <v>0.88</v>
      </c>
      <c r="MH76" s="794">
        <v>0.91</v>
      </c>
      <c r="MI76" s="794">
        <v>0.91</v>
      </c>
      <c r="MJ76" s="794">
        <v>0.91</v>
      </c>
      <c r="MK76" s="794">
        <v>0.91</v>
      </c>
      <c r="ML76" s="794">
        <v>0.91</v>
      </c>
      <c r="MM76" s="794">
        <v>0.91</v>
      </c>
      <c r="MN76" s="794">
        <v>0.91</v>
      </c>
      <c r="MO76" s="794">
        <v>0.91</v>
      </c>
      <c r="MP76" s="794">
        <v>1.23</v>
      </c>
      <c r="MQ76" s="794">
        <v>1.23</v>
      </c>
      <c r="MR76" s="794">
        <v>1.23</v>
      </c>
      <c r="MS76" s="794">
        <v>1.23</v>
      </c>
      <c r="MT76" s="794">
        <v>1.23</v>
      </c>
      <c r="MU76" s="794">
        <v>1.23</v>
      </c>
      <c r="MV76" s="794">
        <v>1.23</v>
      </c>
      <c r="MW76" s="794">
        <v>1.67</v>
      </c>
      <c r="MX76" s="794">
        <v>1.67</v>
      </c>
      <c r="MY76" s="794">
        <v>1.67</v>
      </c>
      <c r="MZ76" s="794">
        <v>1.67</v>
      </c>
      <c r="NA76" s="794">
        <v>1.67</v>
      </c>
      <c r="NB76" s="794">
        <v>1.46</v>
      </c>
      <c r="NC76" s="794">
        <v>1.46</v>
      </c>
      <c r="ND76" s="794">
        <v>1.46</v>
      </c>
      <c r="NE76" s="794">
        <v>1.46</v>
      </c>
      <c r="NF76" s="794">
        <v>1.59</v>
      </c>
      <c r="NG76" s="794">
        <v>1.59</v>
      </c>
      <c r="NH76" s="794">
        <v>1.59</v>
      </c>
      <c r="NI76" s="794">
        <v>1.59</v>
      </c>
      <c r="NJ76" s="794">
        <v>1.59</v>
      </c>
      <c r="NK76" s="794">
        <v>1.59</v>
      </c>
      <c r="NL76" s="794">
        <v>1.59</v>
      </c>
      <c r="NM76" s="794">
        <v>1.59</v>
      </c>
      <c r="NN76" s="794">
        <v>2</v>
      </c>
      <c r="NO76" s="794">
        <v>2</v>
      </c>
      <c r="NP76" s="794">
        <v>2</v>
      </c>
      <c r="NQ76" s="794">
        <v>2</v>
      </c>
      <c r="NR76" s="794">
        <v>1.1499999999999999</v>
      </c>
      <c r="NS76" s="794">
        <v>1.1499999999999999</v>
      </c>
      <c r="NT76" s="794">
        <v>1.1499999999999999</v>
      </c>
      <c r="NU76" s="794">
        <v>1.63</v>
      </c>
      <c r="NV76" s="794">
        <v>1.63</v>
      </c>
      <c r="NW76" s="794">
        <v>1.63</v>
      </c>
      <c r="NX76" s="794">
        <v>1.63</v>
      </c>
      <c r="NY76" s="794">
        <v>2.02</v>
      </c>
      <c r="NZ76" s="794">
        <v>2.02</v>
      </c>
      <c r="OA76" s="794">
        <v>0.67</v>
      </c>
      <c r="OB76" s="794">
        <v>0.67</v>
      </c>
      <c r="OC76" s="794">
        <v>0.67</v>
      </c>
      <c r="OD76" s="794">
        <v>0.88</v>
      </c>
      <c r="OE76" s="794">
        <v>0.88</v>
      </c>
      <c r="OF76" s="794">
        <v>0.88</v>
      </c>
      <c r="OG76" s="794">
        <v>0.88</v>
      </c>
      <c r="OH76" s="794">
        <v>0.91</v>
      </c>
      <c r="OI76" s="794">
        <v>0.91</v>
      </c>
      <c r="OJ76" s="794">
        <v>0.91</v>
      </c>
      <c r="OK76" s="794">
        <v>0.91</v>
      </c>
      <c r="OL76" s="794">
        <v>0.91</v>
      </c>
      <c r="OM76" s="794">
        <v>0.91</v>
      </c>
      <c r="ON76" s="794">
        <v>0.91</v>
      </c>
      <c r="OO76" s="794">
        <v>0.91</v>
      </c>
      <c r="OP76" s="794">
        <v>1.23</v>
      </c>
      <c r="OQ76" s="794">
        <v>1.23</v>
      </c>
      <c r="OR76" s="794">
        <v>1.23</v>
      </c>
      <c r="OS76" s="794">
        <v>1.23</v>
      </c>
      <c r="OT76" s="794">
        <v>1.23</v>
      </c>
      <c r="OU76" s="794">
        <v>1.23</v>
      </c>
      <c r="OV76" s="794">
        <v>1.23</v>
      </c>
      <c r="OW76" s="794">
        <v>1.67</v>
      </c>
      <c r="OX76" s="794">
        <v>1.67</v>
      </c>
      <c r="OY76" s="794">
        <v>1.67</v>
      </c>
      <c r="OZ76" s="794">
        <v>1.67</v>
      </c>
      <c r="PA76" s="794">
        <v>1.67</v>
      </c>
      <c r="PB76" s="794">
        <v>1.46</v>
      </c>
      <c r="PC76" s="794">
        <v>1.46</v>
      </c>
      <c r="PD76" s="794">
        <v>1.46</v>
      </c>
      <c r="PE76" s="794">
        <v>1.46</v>
      </c>
      <c r="PF76" s="794">
        <v>1.59</v>
      </c>
      <c r="PG76" s="794">
        <v>1.59</v>
      </c>
      <c r="PH76" s="794">
        <v>1.59</v>
      </c>
      <c r="PI76" s="794">
        <v>1.59</v>
      </c>
      <c r="PJ76" s="794">
        <v>1.59</v>
      </c>
      <c r="PK76" s="794">
        <v>1.59</v>
      </c>
      <c r="PL76" s="794">
        <v>1.59</v>
      </c>
      <c r="PM76" s="794">
        <v>1.59</v>
      </c>
      <c r="PN76" s="794">
        <v>2</v>
      </c>
      <c r="PO76" s="794">
        <v>2</v>
      </c>
      <c r="PP76" s="794">
        <v>2</v>
      </c>
      <c r="PQ76" s="794">
        <v>2</v>
      </c>
      <c r="PR76" s="794">
        <v>1.1499999999999999</v>
      </c>
      <c r="PS76" s="794">
        <v>1.1499999999999999</v>
      </c>
      <c r="PT76" s="794">
        <v>1.1499999999999999</v>
      </c>
      <c r="PU76" s="794">
        <v>1.63</v>
      </c>
      <c r="PV76" s="794">
        <v>1.63</v>
      </c>
      <c r="PW76" s="794">
        <v>1.63</v>
      </c>
      <c r="PX76" s="794">
        <v>1.63</v>
      </c>
      <c r="PY76" s="794">
        <v>2.02</v>
      </c>
      <c r="PZ76" s="794">
        <v>2.02</v>
      </c>
      <c r="QA76" s="794">
        <v>0.67</v>
      </c>
      <c r="QB76" s="794">
        <v>0.67</v>
      </c>
      <c r="QC76" s="794">
        <v>0.67</v>
      </c>
      <c r="QD76" s="794">
        <v>0.88</v>
      </c>
      <c r="QE76" s="794">
        <v>0.88</v>
      </c>
      <c r="QF76" s="794">
        <v>0.88</v>
      </c>
      <c r="QG76" s="794">
        <v>0.88</v>
      </c>
      <c r="QH76" s="794">
        <v>0.91</v>
      </c>
      <c r="QI76" s="794">
        <v>0.91</v>
      </c>
      <c r="QJ76" s="794">
        <v>0.91</v>
      </c>
      <c r="QK76" s="794">
        <v>0.91</v>
      </c>
      <c r="QL76" s="794">
        <v>0.91</v>
      </c>
      <c r="QM76" s="794">
        <v>0.91</v>
      </c>
      <c r="QN76" s="794">
        <v>0.91</v>
      </c>
      <c r="QO76" s="794">
        <v>0.91</v>
      </c>
      <c r="QP76" s="794">
        <v>1.23</v>
      </c>
      <c r="QQ76" s="794">
        <v>1.23</v>
      </c>
      <c r="QR76" s="794">
        <v>1.23</v>
      </c>
      <c r="QS76" s="794">
        <v>1.23</v>
      </c>
      <c r="QT76" s="794">
        <v>1.23</v>
      </c>
      <c r="QU76" s="794">
        <v>1.23</v>
      </c>
      <c r="QV76" s="794">
        <v>1.23</v>
      </c>
      <c r="QW76" s="794">
        <v>1.67</v>
      </c>
      <c r="QX76" s="794">
        <v>1.67</v>
      </c>
      <c r="QY76" s="794">
        <v>1.67</v>
      </c>
      <c r="QZ76" s="794">
        <v>1.67</v>
      </c>
      <c r="RA76" s="794">
        <v>1.67</v>
      </c>
      <c r="RB76" s="794">
        <v>1.46</v>
      </c>
      <c r="RC76" s="794">
        <v>1.46</v>
      </c>
      <c r="RD76" s="794">
        <v>1.46</v>
      </c>
      <c r="RE76" s="794">
        <v>1.46</v>
      </c>
      <c r="RF76" s="794">
        <v>1.59</v>
      </c>
      <c r="RG76" s="794">
        <v>1.59</v>
      </c>
      <c r="RH76" s="794">
        <v>1.59</v>
      </c>
      <c r="RI76" s="794">
        <v>1.59</v>
      </c>
      <c r="RJ76" s="794">
        <v>1.59</v>
      </c>
      <c r="RK76" s="794">
        <v>1.59</v>
      </c>
      <c r="RL76" s="794">
        <v>1.59</v>
      </c>
      <c r="RM76" s="794">
        <v>1.59</v>
      </c>
      <c r="RN76" s="794">
        <v>2</v>
      </c>
      <c r="RO76" s="794">
        <v>2</v>
      </c>
      <c r="RP76" s="794">
        <v>2</v>
      </c>
      <c r="RQ76" s="794">
        <v>2</v>
      </c>
      <c r="RR76" s="794">
        <v>2</v>
      </c>
      <c r="RS76" s="794">
        <v>2</v>
      </c>
      <c r="RT76" s="794">
        <v>2</v>
      </c>
      <c r="RU76" s="794">
        <v>1.63</v>
      </c>
      <c r="RV76" s="794">
        <v>1.63</v>
      </c>
      <c r="RW76" s="794">
        <v>1.63</v>
      </c>
      <c r="RX76" s="794">
        <v>1.63</v>
      </c>
      <c r="RY76" s="794">
        <v>2.02</v>
      </c>
      <c r="RZ76" s="794">
        <v>2.02</v>
      </c>
      <c r="SA76" s="794">
        <v>0.67</v>
      </c>
      <c r="SB76" s="794">
        <v>0.67</v>
      </c>
      <c r="SC76" s="794">
        <v>0.67</v>
      </c>
      <c r="SD76" s="794">
        <v>0.88</v>
      </c>
      <c r="SE76" s="794">
        <v>0.88</v>
      </c>
      <c r="SF76" s="794">
        <v>0.88</v>
      </c>
      <c r="SG76" s="794">
        <v>0.88</v>
      </c>
      <c r="SH76" s="794">
        <v>0.91</v>
      </c>
      <c r="SI76" s="795">
        <v>0.91</v>
      </c>
      <c r="SJ76" s="471" t="s">
        <v>494</v>
      </c>
      <c r="SK76" s="452"/>
      <c r="SL76" s="440"/>
      <c r="SM76" s="440"/>
      <c r="SN76" s="440"/>
    </row>
    <row r="77" spans="1:508" outlineLevel="3" x14ac:dyDescent="0.25">
      <c r="A77" s="440"/>
      <c r="B77" s="449"/>
      <c r="C77" s="659">
        <f t="shared" si="32"/>
        <v>4</v>
      </c>
      <c r="D77" s="471"/>
      <c r="E77" s="529"/>
      <c r="F77" s="529"/>
      <c r="G77" s="471"/>
      <c r="H77" s="682"/>
      <c r="I77" s="683" t="s">
        <v>238</v>
      </c>
      <c r="J77" s="684"/>
      <c r="K77" s="796">
        <v>2.0299999999999998</v>
      </c>
      <c r="L77" s="797">
        <v>2.0299999999999998</v>
      </c>
      <c r="M77" s="797">
        <v>2.0299999999999998</v>
      </c>
      <c r="N77" s="797">
        <v>2.23</v>
      </c>
      <c r="O77" s="797">
        <v>2.23</v>
      </c>
      <c r="P77" s="797">
        <v>2.23</v>
      </c>
      <c r="Q77" s="797">
        <v>2.23</v>
      </c>
      <c r="R77" s="797">
        <v>2.23</v>
      </c>
      <c r="S77" s="797">
        <v>2.23</v>
      </c>
      <c r="T77" s="797">
        <v>2.23</v>
      </c>
      <c r="U77" s="797">
        <v>2.2799999999999998</v>
      </c>
      <c r="V77" s="797">
        <v>2.2799999999999998</v>
      </c>
      <c r="W77" s="797">
        <v>2.2799999999999998</v>
      </c>
      <c r="X77" s="797">
        <v>2.2799999999999998</v>
      </c>
      <c r="Y77" s="797">
        <v>2.33</v>
      </c>
      <c r="Z77" s="797">
        <v>2.33</v>
      </c>
      <c r="AA77" s="797">
        <v>1.42</v>
      </c>
      <c r="AB77" s="797">
        <v>1.42</v>
      </c>
      <c r="AC77" s="797">
        <v>1.42</v>
      </c>
      <c r="AD77" s="797">
        <v>2.27</v>
      </c>
      <c r="AE77" s="797">
        <v>2.27</v>
      </c>
      <c r="AF77" s="797">
        <v>2.27</v>
      </c>
      <c r="AG77" s="797">
        <v>2.27</v>
      </c>
      <c r="AH77" s="797">
        <v>2.39</v>
      </c>
      <c r="AI77" s="797">
        <v>2.39</v>
      </c>
      <c r="AJ77" s="797">
        <v>2.39</v>
      </c>
      <c r="AK77" s="797">
        <v>2.39</v>
      </c>
      <c r="AL77" s="797">
        <v>2.39</v>
      </c>
      <c r="AM77" s="797">
        <v>2.39</v>
      </c>
      <c r="AN77" s="797">
        <v>2.39</v>
      </c>
      <c r="AO77" s="797">
        <v>2.39</v>
      </c>
      <c r="AP77" s="797">
        <v>1.79</v>
      </c>
      <c r="AQ77" s="797">
        <v>1.79</v>
      </c>
      <c r="AR77" s="797">
        <v>1.79</v>
      </c>
      <c r="AS77" s="797">
        <v>1.79</v>
      </c>
      <c r="AT77" s="797">
        <v>1.79</v>
      </c>
      <c r="AU77" s="797">
        <v>1.79</v>
      </c>
      <c r="AV77" s="797">
        <v>1.79</v>
      </c>
      <c r="AW77" s="797">
        <v>1.99</v>
      </c>
      <c r="AX77" s="797">
        <v>1.99</v>
      </c>
      <c r="AY77" s="797">
        <v>1.99</v>
      </c>
      <c r="AZ77" s="797">
        <v>1.99</v>
      </c>
      <c r="BA77" s="797">
        <v>1.99</v>
      </c>
      <c r="BB77" s="797">
        <v>1.93</v>
      </c>
      <c r="BC77" s="797">
        <v>1.93</v>
      </c>
      <c r="BD77" s="797">
        <v>1.93</v>
      </c>
      <c r="BE77" s="797">
        <v>1.93</v>
      </c>
      <c r="BF77" s="797">
        <v>2.0299999999999998</v>
      </c>
      <c r="BG77" s="797">
        <v>2.0299999999999998</v>
      </c>
      <c r="BH77" s="797">
        <v>2.0299999999999998</v>
      </c>
      <c r="BI77" s="797">
        <v>2.0299999999999998</v>
      </c>
      <c r="BJ77" s="797">
        <v>2.0299999999999998</v>
      </c>
      <c r="BK77" s="797">
        <v>2.0299999999999998</v>
      </c>
      <c r="BL77" s="797">
        <v>2.0299999999999998</v>
      </c>
      <c r="BM77" s="797">
        <v>2.0299999999999998</v>
      </c>
      <c r="BN77" s="797">
        <v>2.23</v>
      </c>
      <c r="BO77" s="797">
        <v>2.23</v>
      </c>
      <c r="BP77" s="797">
        <v>2.23</v>
      </c>
      <c r="BQ77" s="797">
        <v>2.23</v>
      </c>
      <c r="BR77" s="797">
        <v>2.1800000000000002</v>
      </c>
      <c r="BS77" s="797">
        <v>2.1800000000000002</v>
      </c>
      <c r="BT77" s="797">
        <v>2.1800000000000002</v>
      </c>
      <c r="BU77" s="797">
        <v>2.2799999999999998</v>
      </c>
      <c r="BV77" s="797">
        <v>2.2799999999999998</v>
      </c>
      <c r="BW77" s="797">
        <v>2.2799999999999998</v>
      </c>
      <c r="BX77" s="797">
        <v>2.2799999999999998</v>
      </c>
      <c r="BY77" s="797">
        <v>2.33</v>
      </c>
      <c r="BZ77" s="797">
        <v>2.33</v>
      </c>
      <c r="CA77" s="797">
        <v>1.42</v>
      </c>
      <c r="CB77" s="797">
        <v>1.42</v>
      </c>
      <c r="CC77" s="797">
        <v>2.15</v>
      </c>
      <c r="CD77" s="797">
        <v>2.27</v>
      </c>
      <c r="CE77" s="797">
        <v>2.27</v>
      </c>
      <c r="CF77" s="797">
        <v>2.27</v>
      </c>
      <c r="CG77" s="797">
        <v>2.27</v>
      </c>
      <c r="CH77" s="797">
        <v>2.39</v>
      </c>
      <c r="CI77" s="797">
        <v>2.39</v>
      </c>
      <c r="CJ77" s="797">
        <v>2.39</v>
      </c>
      <c r="CK77" s="797">
        <v>2.39</v>
      </c>
      <c r="CL77" s="797">
        <v>2.39</v>
      </c>
      <c r="CM77" s="797">
        <v>2.39</v>
      </c>
      <c r="CN77" s="797">
        <v>2.39</v>
      </c>
      <c r="CO77" s="797">
        <v>2.39</v>
      </c>
      <c r="CP77" s="797">
        <v>1.79</v>
      </c>
      <c r="CQ77" s="797">
        <v>1.79</v>
      </c>
      <c r="CR77" s="797">
        <v>1.79</v>
      </c>
      <c r="CS77" s="797">
        <v>1.79</v>
      </c>
      <c r="CT77" s="797">
        <v>1.79</v>
      </c>
      <c r="CU77" s="797">
        <v>1.79</v>
      </c>
      <c r="CV77" s="797">
        <v>1.79</v>
      </c>
      <c r="CW77" s="797">
        <v>1.99</v>
      </c>
      <c r="CX77" s="797">
        <v>1.99</v>
      </c>
      <c r="CY77" s="797">
        <v>1.99</v>
      </c>
      <c r="CZ77" s="797">
        <v>1.99</v>
      </c>
      <c r="DA77" s="797">
        <v>1.99</v>
      </c>
      <c r="DB77" s="797">
        <v>2.36</v>
      </c>
      <c r="DC77" s="797">
        <v>2.36</v>
      </c>
      <c r="DD77" s="797">
        <v>2.36</v>
      </c>
      <c r="DE77" s="797">
        <v>2.36</v>
      </c>
      <c r="DF77" s="797">
        <v>2.23</v>
      </c>
      <c r="DG77" s="797">
        <v>2.23</v>
      </c>
      <c r="DH77" s="797">
        <v>2.23</v>
      </c>
      <c r="DI77" s="797">
        <v>2.23</v>
      </c>
      <c r="DJ77" s="797">
        <v>2.23</v>
      </c>
      <c r="DK77" s="797">
        <v>2.23</v>
      </c>
      <c r="DL77" s="797">
        <v>2.23</v>
      </c>
      <c r="DM77" s="797">
        <v>2.23</v>
      </c>
      <c r="DN77" s="797">
        <v>2.36</v>
      </c>
      <c r="DO77" s="797">
        <v>2.36</v>
      </c>
      <c r="DP77" s="797">
        <v>2.36</v>
      </c>
      <c r="DQ77" s="797">
        <v>2.36</v>
      </c>
      <c r="DR77" s="797">
        <v>2.1800000000000002</v>
      </c>
      <c r="DS77" s="797">
        <v>2.1800000000000002</v>
      </c>
      <c r="DT77" s="797">
        <v>2.1800000000000002</v>
      </c>
      <c r="DU77" s="797">
        <v>2.2400000000000002</v>
      </c>
      <c r="DV77" s="797">
        <v>2.2400000000000002</v>
      </c>
      <c r="DW77" s="797">
        <v>2.2400000000000002</v>
      </c>
      <c r="DX77" s="797">
        <v>2.2400000000000002</v>
      </c>
      <c r="DY77" s="797">
        <v>2.29</v>
      </c>
      <c r="DZ77" s="797">
        <v>2.29</v>
      </c>
      <c r="EA77" s="797">
        <v>1.55</v>
      </c>
      <c r="EB77" s="797">
        <v>1.55</v>
      </c>
      <c r="EC77" s="797">
        <v>2.2000000000000002</v>
      </c>
      <c r="ED77" s="797">
        <v>2.3199999999999998</v>
      </c>
      <c r="EE77" s="797">
        <v>2.3199999999999998</v>
      </c>
      <c r="EF77" s="797">
        <v>2.3199999999999998</v>
      </c>
      <c r="EG77" s="797">
        <v>2.3199999999999998</v>
      </c>
      <c r="EH77" s="797">
        <v>2.39</v>
      </c>
      <c r="EI77" s="797">
        <v>2.39</v>
      </c>
      <c r="EJ77" s="797">
        <v>2.39</v>
      </c>
      <c r="EK77" s="797">
        <v>2.39</v>
      </c>
      <c r="EL77" s="797">
        <v>2.39</v>
      </c>
      <c r="EM77" s="797">
        <v>2.39</v>
      </c>
      <c r="EN77" s="797">
        <v>2.39</v>
      </c>
      <c r="EO77" s="797">
        <v>2.39</v>
      </c>
      <c r="EP77" s="797">
        <v>1.79</v>
      </c>
      <c r="EQ77" s="797">
        <v>1.79</v>
      </c>
      <c r="ER77" s="797">
        <v>1.79</v>
      </c>
      <c r="ES77" s="797">
        <v>1.79</v>
      </c>
      <c r="ET77" s="797">
        <v>1.79</v>
      </c>
      <c r="EU77" s="797">
        <v>1.79</v>
      </c>
      <c r="EV77" s="797">
        <v>1.79</v>
      </c>
      <c r="EW77" s="797">
        <v>1.99</v>
      </c>
      <c r="EX77" s="797">
        <v>1.99</v>
      </c>
      <c r="EY77" s="797">
        <v>1.99</v>
      </c>
      <c r="EZ77" s="797">
        <v>1.99</v>
      </c>
      <c r="FA77" s="797">
        <v>1.99</v>
      </c>
      <c r="FB77" s="797">
        <v>2</v>
      </c>
      <c r="FC77" s="797">
        <v>2</v>
      </c>
      <c r="FD77" s="797">
        <v>2</v>
      </c>
      <c r="FE77" s="797">
        <v>2</v>
      </c>
      <c r="FF77" s="797">
        <v>2.09</v>
      </c>
      <c r="FG77" s="797">
        <v>2.09</v>
      </c>
      <c r="FH77" s="797">
        <v>2.09</v>
      </c>
      <c r="FI77" s="797">
        <v>2.09</v>
      </c>
      <c r="FJ77" s="797">
        <v>2.09</v>
      </c>
      <c r="FK77" s="797">
        <v>2.09</v>
      </c>
      <c r="FL77" s="797">
        <v>2.09</v>
      </c>
      <c r="FM77" s="797">
        <v>2.09</v>
      </c>
      <c r="FN77" s="797">
        <v>2.2599999999999998</v>
      </c>
      <c r="FO77" s="797">
        <v>2.2599999999999998</v>
      </c>
      <c r="FP77" s="797">
        <v>2.2599999999999998</v>
      </c>
      <c r="FQ77" s="797">
        <v>2.2599999999999998</v>
      </c>
      <c r="FR77" s="797">
        <v>2.25</v>
      </c>
      <c r="FS77" s="797">
        <v>2.25</v>
      </c>
      <c r="FT77" s="797">
        <v>2.25</v>
      </c>
      <c r="FU77" s="797">
        <v>2.2999999999999998</v>
      </c>
      <c r="FV77" s="797">
        <v>2.2999999999999998</v>
      </c>
      <c r="FW77" s="797">
        <v>2.2999999999999998</v>
      </c>
      <c r="FX77" s="797">
        <v>2.2999999999999998</v>
      </c>
      <c r="FY77" s="797">
        <v>2.34</v>
      </c>
      <c r="FZ77" s="797">
        <v>2.34</v>
      </c>
      <c r="GA77" s="797">
        <v>1.8</v>
      </c>
      <c r="GB77" s="797">
        <v>1.8</v>
      </c>
      <c r="GC77" s="797">
        <v>1.8</v>
      </c>
      <c r="GD77" s="797">
        <v>2.42</v>
      </c>
      <c r="GE77" s="797">
        <v>2.42</v>
      </c>
      <c r="GF77" s="797">
        <v>2.42</v>
      </c>
      <c r="GG77" s="797">
        <v>2.42</v>
      </c>
      <c r="GH77" s="797">
        <v>2.39</v>
      </c>
      <c r="GI77" s="797">
        <v>2.39</v>
      </c>
      <c r="GJ77" s="797">
        <v>2.39</v>
      </c>
      <c r="GK77" s="797">
        <v>2.39</v>
      </c>
      <c r="GL77" s="797">
        <v>2.39</v>
      </c>
      <c r="GM77" s="797">
        <v>2.39</v>
      </c>
      <c r="GN77" s="797">
        <v>2.39</v>
      </c>
      <c r="GO77" s="797">
        <v>2.39</v>
      </c>
      <c r="GP77" s="797">
        <v>1.79</v>
      </c>
      <c r="GQ77" s="797">
        <v>1.79</v>
      </c>
      <c r="GR77" s="797">
        <v>1.79</v>
      </c>
      <c r="GS77" s="797">
        <v>1.79</v>
      </c>
      <c r="GT77" s="797">
        <v>1.79</v>
      </c>
      <c r="GU77" s="797">
        <v>1.79</v>
      </c>
      <c r="GV77" s="797">
        <v>1.79</v>
      </c>
      <c r="GW77" s="797">
        <v>1.99</v>
      </c>
      <c r="GX77" s="797">
        <v>1.99</v>
      </c>
      <c r="GY77" s="797">
        <v>1.99</v>
      </c>
      <c r="GZ77" s="797">
        <v>1.99</v>
      </c>
      <c r="HA77" s="797">
        <v>1.99</v>
      </c>
      <c r="HB77" s="797">
        <v>2.09</v>
      </c>
      <c r="HC77" s="797">
        <v>2.09</v>
      </c>
      <c r="HD77" s="797">
        <v>2.09</v>
      </c>
      <c r="HE77" s="797">
        <v>2.09</v>
      </c>
      <c r="HF77" s="797">
        <v>2.16</v>
      </c>
      <c r="HG77" s="797">
        <v>2.16</v>
      </c>
      <c r="HH77" s="797">
        <v>2.16</v>
      </c>
      <c r="HI77" s="797">
        <v>2.16</v>
      </c>
      <c r="HJ77" s="797">
        <v>2.16</v>
      </c>
      <c r="HK77" s="797">
        <v>2.16</v>
      </c>
      <c r="HL77" s="797">
        <v>2.16</v>
      </c>
      <c r="HM77" s="797">
        <v>2.16</v>
      </c>
      <c r="HN77" s="797">
        <v>2.31</v>
      </c>
      <c r="HO77" s="797">
        <v>2.31</v>
      </c>
      <c r="HP77" s="797">
        <v>2.31</v>
      </c>
      <c r="HQ77" s="797">
        <v>2.31</v>
      </c>
      <c r="HR77" s="797">
        <v>2.2400000000000002</v>
      </c>
      <c r="HS77" s="797">
        <v>2.2400000000000002</v>
      </c>
      <c r="HT77" s="797">
        <v>2.2400000000000002</v>
      </c>
      <c r="HU77" s="797">
        <v>2.2799999999999998</v>
      </c>
      <c r="HV77" s="797">
        <v>2.2799999999999998</v>
      </c>
      <c r="HW77" s="797">
        <v>2.2799999999999998</v>
      </c>
      <c r="HX77" s="797">
        <v>2.2799999999999998</v>
      </c>
      <c r="HY77" s="797">
        <v>2.33</v>
      </c>
      <c r="HZ77" s="797">
        <v>2.33</v>
      </c>
      <c r="IA77" s="797">
        <v>1.75</v>
      </c>
      <c r="IB77" s="797">
        <v>1.75</v>
      </c>
      <c r="IC77" s="797">
        <v>1.75</v>
      </c>
      <c r="ID77" s="797">
        <v>2.41</v>
      </c>
      <c r="IE77" s="797">
        <v>2.41</v>
      </c>
      <c r="IF77" s="797">
        <v>2.41</v>
      </c>
      <c r="IG77" s="797">
        <v>2.41</v>
      </c>
      <c r="IH77" s="797">
        <v>2.39</v>
      </c>
      <c r="II77" s="797">
        <v>2.39</v>
      </c>
      <c r="IJ77" s="797">
        <v>2.39</v>
      </c>
      <c r="IK77" s="797">
        <v>2.39</v>
      </c>
      <c r="IL77" s="797">
        <v>2.39</v>
      </c>
      <c r="IM77" s="797">
        <v>2.39</v>
      </c>
      <c r="IN77" s="797">
        <v>2.39</v>
      </c>
      <c r="IO77" s="797">
        <v>2.39</v>
      </c>
      <c r="IP77" s="797">
        <v>1.79</v>
      </c>
      <c r="IQ77" s="797">
        <v>1.79</v>
      </c>
      <c r="IR77" s="797">
        <v>1.79</v>
      </c>
      <c r="IS77" s="797">
        <v>1.79</v>
      </c>
      <c r="IT77" s="797">
        <v>1.79</v>
      </c>
      <c r="IU77" s="797">
        <v>1.79</v>
      </c>
      <c r="IV77" s="797">
        <v>1.79</v>
      </c>
      <c r="IW77" s="797">
        <v>1.99</v>
      </c>
      <c r="IX77" s="797">
        <v>1.99</v>
      </c>
      <c r="IY77" s="797">
        <v>1.99</v>
      </c>
      <c r="IZ77" s="797">
        <v>1.99</v>
      </c>
      <c r="JA77" s="797">
        <v>1.99</v>
      </c>
      <c r="JB77" s="797">
        <v>2.1</v>
      </c>
      <c r="JC77" s="797">
        <v>2.1</v>
      </c>
      <c r="JD77" s="797">
        <v>2.1</v>
      </c>
      <c r="JE77" s="797">
        <v>2.1</v>
      </c>
      <c r="JF77" s="797">
        <v>2.1800000000000002</v>
      </c>
      <c r="JG77" s="797">
        <v>2.1800000000000002</v>
      </c>
      <c r="JH77" s="797">
        <v>2.1800000000000002</v>
      </c>
      <c r="JI77" s="797">
        <v>2.1800000000000002</v>
      </c>
      <c r="JJ77" s="797">
        <v>2.1800000000000002</v>
      </c>
      <c r="JK77" s="797">
        <v>2.1800000000000002</v>
      </c>
      <c r="JL77" s="797">
        <v>2.1800000000000002</v>
      </c>
      <c r="JM77" s="797">
        <v>2.1800000000000002</v>
      </c>
      <c r="JN77" s="797">
        <v>2.33</v>
      </c>
      <c r="JO77" s="797">
        <v>2.33</v>
      </c>
      <c r="JP77" s="797">
        <v>2.33</v>
      </c>
      <c r="JQ77" s="797">
        <v>2.33</v>
      </c>
      <c r="JR77" s="797">
        <v>2.19</v>
      </c>
      <c r="JS77" s="797">
        <v>2.19</v>
      </c>
      <c r="JT77" s="797">
        <v>2.19</v>
      </c>
      <c r="JU77" s="797">
        <v>2.2799999999999998</v>
      </c>
      <c r="JV77" s="797">
        <v>2.2799999999999998</v>
      </c>
      <c r="JW77" s="797">
        <v>2.2799999999999998</v>
      </c>
      <c r="JX77" s="797">
        <v>2.2799999999999998</v>
      </c>
      <c r="JY77" s="797">
        <v>2.34</v>
      </c>
      <c r="JZ77" s="797">
        <v>2.34</v>
      </c>
      <c r="KA77" s="797">
        <v>1.76</v>
      </c>
      <c r="KB77" s="797">
        <v>1.76</v>
      </c>
      <c r="KC77" s="797">
        <v>1.76</v>
      </c>
      <c r="KD77" s="797">
        <v>2.38</v>
      </c>
      <c r="KE77" s="797">
        <v>2.38</v>
      </c>
      <c r="KF77" s="797">
        <v>2.38</v>
      </c>
      <c r="KG77" s="797">
        <v>2.38</v>
      </c>
      <c r="KH77" s="797">
        <v>2.39</v>
      </c>
      <c r="KI77" s="797">
        <v>2.39</v>
      </c>
      <c r="KJ77" s="797">
        <v>2.39</v>
      </c>
      <c r="KK77" s="797">
        <v>2.39</v>
      </c>
      <c r="KL77" s="797">
        <v>2.39</v>
      </c>
      <c r="KM77" s="797">
        <v>2.39</v>
      </c>
      <c r="KN77" s="797">
        <v>2.39</v>
      </c>
      <c r="KO77" s="797">
        <v>2.39</v>
      </c>
      <c r="KP77" s="797">
        <v>1.79</v>
      </c>
      <c r="KQ77" s="797">
        <v>1.79</v>
      </c>
      <c r="KR77" s="797">
        <v>1.79</v>
      </c>
      <c r="KS77" s="797">
        <v>1.79</v>
      </c>
      <c r="KT77" s="797">
        <v>1.79</v>
      </c>
      <c r="KU77" s="797">
        <v>1.79</v>
      </c>
      <c r="KV77" s="797">
        <v>1.79</v>
      </c>
      <c r="KW77" s="797">
        <v>1.99</v>
      </c>
      <c r="KX77" s="797">
        <v>1.99</v>
      </c>
      <c r="KY77" s="797">
        <v>1.99</v>
      </c>
      <c r="KZ77" s="797">
        <v>1.99</v>
      </c>
      <c r="LA77" s="797">
        <v>1.99</v>
      </c>
      <c r="LB77" s="797">
        <v>2.2400000000000002</v>
      </c>
      <c r="LC77" s="797">
        <v>2.2400000000000002</v>
      </c>
      <c r="LD77" s="797">
        <v>2.2400000000000002</v>
      </c>
      <c r="LE77" s="797">
        <v>2.2400000000000002</v>
      </c>
      <c r="LF77" s="797">
        <v>2.2799999999999998</v>
      </c>
      <c r="LG77" s="797">
        <v>2.2799999999999998</v>
      </c>
      <c r="LH77" s="797">
        <v>2.2799999999999998</v>
      </c>
      <c r="LI77" s="797">
        <v>2.2799999999999998</v>
      </c>
      <c r="LJ77" s="797">
        <v>2.2799999999999998</v>
      </c>
      <c r="LK77" s="797">
        <v>2.2799999999999998</v>
      </c>
      <c r="LL77" s="797">
        <v>2.2799999999999998</v>
      </c>
      <c r="LM77" s="797">
        <v>2.2799999999999998</v>
      </c>
      <c r="LN77" s="797">
        <v>2.39</v>
      </c>
      <c r="LO77" s="797">
        <v>2.39</v>
      </c>
      <c r="LP77" s="797">
        <v>2.39</v>
      </c>
      <c r="LQ77" s="797">
        <v>2.39</v>
      </c>
      <c r="LR77" s="797">
        <v>2.19</v>
      </c>
      <c r="LS77" s="797">
        <v>2.19</v>
      </c>
      <c r="LT77" s="797">
        <v>2.19</v>
      </c>
      <c r="LU77" s="797">
        <v>2.2799999999999998</v>
      </c>
      <c r="LV77" s="797">
        <v>2.2799999999999998</v>
      </c>
      <c r="LW77" s="797">
        <v>2.2799999999999998</v>
      </c>
      <c r="LX77" s="797">
        <v>2.2799999999999998</v>
      </c>
      <c r="LY77" s="797">
        <v>2.34</v>
      </c>
      <c r="LZ77" s="797">
        <v>2.34</v>
      </c>
      <c r="MA77" s="797">
        <v>1.76</v>
      </c>
      <c r="MB77" s="797">
        <v>1.76</v>
      </c>
      <c r="MC77" s="797">
        <v>1.76</v>
      </c>
      <c r="MD77" s="797">
        <v>2.38</v>
      </c>
      <c r="ME77" s="797">
        <v>2.38</v>
      </c>
      <c r="MF77" s="797">
        <v>2.38</v>
      </c>
      <c r="MG77" s="797">
        <v>2.38</v>
      </c>
      <c r="MH77" s="797">
        <v>2.39</v>
      </c>
      <c r="MI77" s="797">
        <v>2.39</v>
      </c>
      <c r="MJ77" s="797">
        <v>2.39</v>
      </c>
      <c r="MK77" s="797">
        <v>2.39</v>
      </c>
      <c r="ML77" s="797">
        <v>2.39</v>
      </c>
      <c r="MM77" s="797">
        <v>2.39</v>
      </c>
      <c r="MN77" s="797">
        <v>2.39</v>
      </c>
      <c r="MO77" s="797">
        <v>2.39</v>
      </c>
      <c r="MP77" s="797">
        <v>1.79</v>
      </c>
      <c r="MQ77" s="797">
        <v>1.79</v>
      </c>
      <c r="MR77" s="797">
        <v>1.79</v>
      </c>
      <c r="MS77" s="797">
        <v>1.79</v>
      </c>
      <c r="MT77" s="797">
        <v>1.79</v>
      </c>
      <c r="MU77" s="797">
        <v>1.79</v>
      </c>
      <c r="MV77" s="797">
        <v>1.79</v>
      </c>
      <c r="MW77" s="797">
        <v>1.99</v>
      </c>
      <c r="MX77" s="797">
        <v>1.99</v>
      </c>
      <c r="MY77" s="797">
        <v>1.99</v>
      </c>
      <c r="MZ77" s="797">
        <v>1.99</v>
      </c>
      <c r="NA77" s="797">
        <v>1.99</v>
      </c>
      <c r="NB77" s="797">
        <v>2.2400000000000002</v>
      </c>
      <c r="NC77" s="797">
        <v>2.2400000000000002</v>
      </c>
      <c r="ND77" s="797">
        <v>2.2400000000000002</v>
      </c>
      <c r="NE77" s="797">
        <v>2.2400000000000002</v>
      </c>
      <c r="NF77" s="797">
        <v>2.2799999999999998</v>
      </c>
      <c r="NG77" s="797">
        <v>2.2799999999999998</v>
      </c>
      <c r="NH77" s="797">
        <v>2.2799999999999998</v>
      </c>
      <c r="NI77" s="797">
        <v>2.2799999999999998</v>
      </c>
      <c r="NJ77" s="797">
        <v>2.2799999999999998</v>
      </c>
      <c r="NK77" s="797">
        <v>2.2799999999999998</v>
      </c>
      <c r="NL77" s="797">
        <v>2.2799999999999998</v>
      </c>
      <c r="NM77" s="797">
        <v>2.2799999999999998</v>
      </c>
      <c r="NN77" s="797">
        <v>2.39</v>
      </c>
      <c r="NO77" s="797">
        <v>2.39</v>
      </c>
      <c r="NP77" s="797">
        <v>2.39</v>
      </c>
      <c r="NQ77" s="797">
        <v>2.39</v>
      </c>
      <c r="NR77" s="797">
        <v>2.19</v>
      </c>
      <c r="NS77" s="797">
        <v>2.19</v>
      </c>
      <c r="NT77" s="797">
        <v>2.19</v>
      </c>
      <c r="NU77" s="797">
        <v>2.2799999999999998</v>
      </c>
      <c r="NV77" s="797">
        <v>2.2799999999999998</v>
      </c>
      <c r="NW77" s="797">
        <v>2.2799999999999998</v>
      </c>
      <c r="NX77" s="797">
        <v>2.2799999999999998</v>
      </c>
      <c r="NY77" s="797">
        <v>2.34</v>
      </c>
      <c r="NZ77" s="797">
        <v>2.34</v>
      </c>
      <c r="OA77" s="797">
        <v>1.76</v>
      </c>
      <c r="OB77" s="797">
        <v>1.76</v>
      </c>
      <c r="OC77" s="797">
        <v>1.76</v>
      </c>
      <c r="OD77" s="797">
        <v>2.38</v>
      </c>
      <c r="OE77" s="797">
        <v>2.38</v>
      </c>
      <c r="OF77" s="797">
        <v>2.38</v>
      </c>
      <c r="OG77" s="797">
        <v>2.38</v>
      </c>
      <c r="OH77" s="797">
        <v>2.39</v>
      </c>
      <c r="OI77" s="797">
        <v>2.39</v>
      </c>
      <c r="OJ77" s="797">
        <v>2.39</v>
      </c>
      <c r="OK77" s="797">
        <v>2.39</v>
      </c>
      <c r="OL77" s="797">
        <v>2.39</v>
      </c>
      <c r="OM77" s="797">
        <v>2.39</v>
      </c>
      <c r="ON77" s="797">
        <v>2.39</v>
      </c>
      <c r="OO77" s="797">
        <v>2.39</v>
      </c>
      <c r="OP77" s="797">
        <v>1.79</v>
      </c>
      <c r="OQ77" s="797">
        <v>1.79</v>
      </c>
      <c r="OR77" s="797">
        <v>1.79</v>
      </c>
      <c r="OS77" s="797">
        <v>1.79</v>
      </c>
      <c r="OT77" s="797">
        <v>1.79</v>
      </c>
      <c r="OU77" s="797">
        <v>1.79</v>
      </c>
      <c r="OV77" s="797">
        <v>1.79</v>
      </c>
      <c r="OW77" s="797">
        <v>1.99</v>
      </c>
      <c r="OX77" s="797">
        <v>1.99</v>
      </c>
      <c r="OY77" s="797">
        <v>1.99</v>
      </c>
      <c r="OZ77" s="797">
        <v>1.99</v>
      </c>
      <c r="PA77" s="797">
        <v>1.99</v>
      </c>
      <c r="PB77" s="797">
        <v>2.2400000000000002</v>
      </c>
      <c r="PC77" s="797">
        <v>2.2400000000000002</v>
      </c>
      <c r="PD77" s="797">
        <v>2.2400000000000002</v>
      </c>
      <c r="PE77" s="797">
        <v>2.2400000000000002</v>
      </c>
      <c r="PF77" s="797">
        <v>2.2799999999999998</v>
      </c>
      <c r="PG77" s="797">
        <v>2.2799999999999998</v>
      </c>
      <c r="PH77" s="797">
        <v>2.2799999999999998</v>
      </c>
      <c r="PI77" s="797">
        <v>2.2799999999999998</v>
      </c>
      <c r="PJ77" s="797">
        <v>2.2799999999999998</v>
      </c>
      <c r="PK77" s="797">
        <v>2.2799999999999998</v>
      </c>
      <c r="PL77" s="797">
        <v>2.2799999999999998</v>
      </c>
      <c r="PM77" s="797">
        <v>2.2799999999999998</v>
      </c>
      <c r="PN77" s="797">
        <v>2.39</v>
      </c>
      <c r="PO77" s="797">
        <v>2.39</v>
      </c>
      <c r="PP77" s="797">
        <v>2.39</v>
      </c>
      <c r="PQ77" s="797">
        <v>2.39</v>
      </c>
      <c r="PR77" s="797">
        <v>2.19</v>
      </c>
      <c r="PS77" s="797">
        <v>2.19</v>
      </c>
      <c r="PT77" s="797">
        <v>2.19</v>
      </c>
      <c r="PU77" s="797">
        <v>2.2799999999999998</v>
      </c>
      <c r="PV77" s="797">
        <v>2.2799999999999998</v>
      </c>
      <c r="PW77" s="797">
        <v>2.2799999999999998</v>
      </c>
      <c r="PX77" s="797">
        <v>2.2799999999999998</v>
      </c>
      <c r="PY77" s="797">
        <v>2.34</v>
      </c>
      <c r="PZ77" s="797">
        <v>2.34</v>
      </c>
      <c r="QA77" s="797">
        <v>1.76</v>
      </c>
      <c r="QB77" s="797">
        <v>1.76</v>
      </c>
      <c r="QC77" s="797">
        <v>1.76</v>
      </c>
      <c r="QD77" s="797">
        <v>2.38</v>
      </c>
      <c r="QE77" s="797">
        <v>2.38</v>
      </c>
      <c r="QF77" s="797">
        <v>2.38</v>
      </c>
      <c r="QG77" s="797">
        <v>2.38</v>
      </c>
      <c r="QH77" s="797">
        <v>2.39</v>
      </c>
      <c r="QI77" s="797">
        <v>2.39</v>
      </c>
      <c r="QJ77" s="797">
        <v>2.39</v>
      </c>
      <c r="QK77" s="797">
        <v>2.39</v>
      </c>
      <c r="QL77" s="797">
        <v>2.39</v>
      </c>
      <c r="QM77" s="797">
        <v>2.39</v>
      </c>
      <c r="QN77" s="797">
        <v>2.39</v>
      </c>
      <c r="QO77" s="797">
        <v>2.39</v>
      </c>
      <c r="QP77" s="797">
        <v>1.79</v>
      </c>
      <c r="QQ77" s="797">
        <v>1.79</v>
      </c>
      <c r="QR77" s="797">
        <v>1.79</v>
      </c>
      <c r="QS77" s="797">
        <v>1.79</v>
      </c>
      <c r="QT77" s="797">
        <v>1.79</v>
      </c>
      <c r="QU77" s="797">
        <v>1.79</v>
      </c>
      <c r="QV77" s="797">
        <v>1.79</v>
      </c>
      <c r="QW77" s="797">
        <v>1.99</v>
      </c>
      <c r="QX77" s="797">
        <v>1.99</v>
      </c>
      <c r="QY77" s="797">
        <v>1.99</v>
      </c>
      <c r="QZ77" s="797">
        <v>1.99</v>
      </c>
      <c r="RA77" s="797">
        <v>1.99</v>
      </c>
      <c r="RB77" s="797">
        <v>2.2400000000000002</v>
      </c>
      <c r="RC77" s="797">
        <v>2.2400000000000002</v>
      </c>
      <c r="RD77" s="797">
        <v>2.2400000000000002</v>
      </c>
      <c r="RE77" s="797">
        <v>2.2400000000000002</v>
      </c>
      <c r="RF77" s="797">
        <v>2.2799999999999998</v>
      </c>
      <c r="RG77" s="797">
        <v>2.2799999999999998</v>
      </c>
      <c r="RH77" s="797">
        <v>2.2799999999999998</v>
      </c>
      <c r="RI77" s="797">
        <v>2.2799999999999998</v>
      </c>
      <c r="RJ77" s="797">
        <v>2.2799999999999998</v>
      </c>
      <c r="RK77" s="797">
        <v>2.2799999999999998</v>
      </c>
      <c r="RL77" s="797">
        <v>2.2799999999999998</v>
      </c>
      <c r="RM77" s="797">
        <v>2.2799999999999998</v>
      </c>
      <c r="RN77" s="797">
        <v>2.39</v>
      </c>
      <c r="RO77" s="797">
        <v>2.39</v>
      </c>
      <c r="RP77" s="797">
        <v>2.39</v>
      </c>
      <c r="RQ77" s="797">
        <v>2.39</v>
      </c>
      <c r="RR77" s="797">
        <v>2.39</v>
      </c>
      <c r="RS77" s="797">
        <v>2.39</v>
      </c>
      <c r="RT77" s="797">
        <v>2.39</v>
      </c>
      <c r="RU77" s="797">
        <v>2.2799999999999998</v>
      </c>
      <c r="RV77" s="797">
        <v>2.2799999999999998</v>
      </c>
      <c r="RW77" s="797">
        <v>2.2799999999999998</v>
      </c>
      <c r="RX77" s="797">
        <v>2.2799999999999998</v>
      </c>
      <c r="RY77" s="797">
        <v>2.34</v>
      </c>
      <c r="RZ77" s="797">
        <v>2.34</v>
      </c>
      <c r="SA77" s="797">
        <v>1.76</v>
      </c>
      <c r="SB77" s="797">
        <v>1.76</v>
      </c>
      <c r="SC77" s="797">
        <v>1.76</v>
      </c>
      <c r="SD77" s="797">
        <v>2.38</v>
      </c>
      <c r="SE77" s="797">
        <v>2.38</v>
      </c>
      <c r="SF77" s="797">
        <v>2.38</v>
      </c>
      <c r="SG77" s="797">
        <v>2.38</v>
      </c>
      <c r="SH77" s="797">
        <v>2.39</v>
      </c>
      <c r="SI77" s="798">
        <v>2.39</v>
      </c>
      <c r="SJ77" s="471" t="s">
        <v>494</v>
      </c>
      <c r="SK77" s="452"/>
      <c r="SL77" s="440"/>
      <c r="SM77" s="440"/>
      <c r="SN77" s="440"/>
    </row>
    <row r="78" spans="1:508" outlineLevel="2" x14ac:dyDescent="0.25">
      <c r="A78" s="440"/>
      <c r="B78" s="449"/>
      <c r="C78" s="659">
        <f t="shared" ref="C78" si="37">INT($C$40)+2</f>
        <v>3</v>
      </c>
      <c r="D78" s="471"/>
      <c r="E78" s="529">
        <v>4</v>
      </c>
      <c r="F78" s="529"/>
      <c r="G78" s="471"/>
      <c r="H78" s="476" t="s">
        <v>991</v>
      </c>
      <c r="I78" s="492" t="s">
        <v>860</v>
      </c>
      <c r="J78" s="492">
        <f t="shared" ref="J78" si="38">J75+1</f>
        <v>7</v>
      </c>
      <c r="K78" s="790">
        <v>1.53</v>
      </c>
      <c r="L78" s="791">
        <v>1.53</v>
      </c>
      <c r="M78" s="791">
        <v>1.53</v>
      </c>
      <c r="N78" s="791">
        <v>2.02</v>
      </c>
      <c r="O78" s="791">
        <v>2.02</v>
      </c>
      <c r="P78" s="791">
        <v>2.02</v>
      </c>
      <c r="Q78" s="791">
        <v>2.02</v>
      </c>
      <c r="R78" s="791">
        <v>2.02</v>
      </c>
      <c r="S78" s="791">
        <v>2.02</v>
      </c>
      <c r="T78" s="791">
        <v>2.02</v>
      </c>
      <c r="U78" s="791">
        <v>2.1</v>
      </c>
      <c r="V78" s="791">
        <v>2.1</v>
      </c>
      <c r="W78" s="791">
        <v>2.1</v>
      </c>
      <c r="X78" s="791">
        <v>2.1</v>
      </c>
      <c r="Y78" s="791">
        <v>2.16</v>
      </c>
      <c r="Z78" s="791">
        <v>2.16</v>
      </c>
      <c r="AA78" s="791">
        <v>0.86</v>
      </c>
      <c r="AB78" s="791">
        <v>0.86</v>
      </c>
      <c r="AC78" s="791">
        <v>0.86</v>
      </c>
      <c r="AD78" s="791">
        <v>1.47</v>
      </c>
      <c r="AE78" s="791">
        <v>1.47</v>
      </c>
      <c r="AF78" s="791">
        <v>1.47</v>
      </c>
      <c r="AG78" s="791">
        <v>1.47</v>
      </c>
      <c r="AH78" s="791">
        <v>1.64</v>
      </c>
      <c r="AI78" s="791">
        <v>1.64</v>
      </c>
      <c r="AJ78" s="791">
        <v>1.64</v>
      </c>
      <c r="AK78" s="791">
        <v>1.64</v>
      </c>
      <c r="AL78" s="791">
        <v>1.64</v>
      </c>
      <c r="AM78" s="791">
        <v>1.64</v>
      </c>
      <c r="AN78" s="791">
        <v>1.64</v>
      </c>
      <c r="AO78" s="791">
        <v>1.64</v>
      </c>
      <c r="AP78" s="791">
        <v>1.46</v>
      </c>
      <c r="AQ78" s="791">
        <v>1.46</v>
      </c>
      <c r="AR78" s="791">
        <v>1.46</v>
      </c>
      <c r="AS78" s="791">
        <v>1.46</v>
      </c>
      <c r="AT78" s="791">
        <v>1.46</v>
      </c>
      <c r="AU78" s="791">
        <v>1.46</v>
      </c>
      <c r="AV78" s="791">
        <v>1.46</v>
      </c>
      <c r="AW78" s="791">
        <v>1.82</v>
      </c>
      <c r="AX78" s="791">
        <v>1.82</v>
      </c>
      <c r="AY78" s="791">
        <v>1.82</v>
      </c>
      <c r="AZ78" s="791">
        <v>1.82</v>
      </c>
      <c r="BA78" s="791">
        <v>1.82</v>
      </c>
      <c r="BB78" s="791">
        <v>1.42</v>
      </c>
      <c r="BC78" s="791">
        <v>1.42</v>
      </c>
      <c r="BD78" s="791">
        <v>1.42</v>
      </c>
      <c r="BE78" s="791">
        <v>1.42</v>
      </c>
      <c r="BF78" s="791">
        <v>1.53</v>
      </c>
      <c r="BG78" s="791">
        <v>1.53</v>
      </c>
      <c r="BH78" s="791">
        <v>1.53</v>
      </c>
      <c r="BI78" s="791">
        <v>1.53</v>
      </c>
      <c r="BJ78" s="791">
        <v>1.53</v>
      </c>
      <c r="BK78" s="791">
        <v>1.53</v>
      </c>
      <c r="BL78" s="791">
        <v>1.53</v>
      </c>
      <c r="BM78" s="791">
        <v>1.53</v>
      </c>
      <c r="BN78" s="791">
        <v>2.02</v>
      </c>
      <c r="BO78" s="791">
        <v>2.02</v>
      </c>
      <c r="BP78" s="791">
        <v>2.02</v>
      </c>
      <c r="BQ78" s="791">
        <v>2.02</v>
      </c>
      <c r="BR78" s="791">
        <v>1.91</v>
      </c>
      <c r="BS78" s="791">
        <v>1.91</v>
      </c>
      <c r="BT78" s="791">
        <v>1.91</v>
      </c>
      <c r="BU78" s="791">
        <v>2.1</v>
      </c>
      <c r="BV78" s="791">
        <v>2.1</v>
      </c>
      <c r="BW78" s="791">
        <v>2.1</v>
      </c>
      <c r="BX78" s="791">
        <v>2.1</v>
      </c>
      <c r="BY78" s="791">
        <v>2.16</v>
      </c>
      <c r="BZ78" s="791">
        <v>2.16</v>
      </c>
      <c r="CA78" s="791">
        <v>0.86</v>
      </c>
      <c r="CB78" s="791">
        <v>0.86</v>
      </c>
      <c r="CC78" s="791">
        <v>1.58</v>
      </c>
      <c r="CD78" s="791">
        <v>1.47</v>
      </c>
      <c r="CE78" s="791">
        <v>1.47</v>
      </c>
      <c r="CF78" s="791">
        <v>1.47</v>
      </c>
      <c r="CG78" s="791">
        <v>1.47</v>
      </c>
      <c r="CH78" s="791">
        <v>1.64</v>
      </c>
      <c r="CI78" s="791">
        <v>1.64</v>
      </c>
      <c r="CJ78" s="791">
        <v>1.64</v>
      </c>
      <c r="CK78" s="791">
        <v>1.64</v>
      </c>
      <c r="CL78" s="791">
        <v>1.64</v>
      </c>
      <c r="CM78" s="791">
        <v>1.64</v>
      </c>
      <c r="CN78" s="791">
        <v>1.64</v>
      </c>
      <c r="CO78" s="791">
        <v>1.64</v>
      </c>
      <c r="CP78" s="791">
        <v>1.46</v>
      </c>
      <c r="CQ78" s="791">
        <v>1.46</v>
      </c>
      <c r="CR78" s="791">
        <v>1.46</v>
      </c>
      <c r="CS78" s="791">
        <v>1.46</v>
      </c>
      <c r="CT78" s="791">
        <v>1.46</v>
      </c>
      <c r="CU78" s="791">
        <v>1.46</v>
      </c>
      <c r="CV78" s="791">
        <v>1.46</v>
      </c>
      <c r="CW78" s="791">
        <v>1.82</v>
      </c>
      <c r="CX78" s="791">
        <v>1.82</v>
      </c>
      <c r="CY78" s="791">
        <v>1.82</v>
      </c>
      <c r="CZ78" s="791">
        <v>1.82</v>
      </c>
      <c r="DA78" s="791">
        <v>1.82</v>
      </c>
      <c r="DB78" s="791">
        <v>2.04</v>
      </c>
      <c r="DC78" s="791">
        <v>2.04</v>
      </c>
      <c r="DD78" s="791">
        <v>2.04</v>
      </c>
      <c r="DE78" s="791">
        <v>2.04</v>
      </c>
      <c r="DF78" s="791">
        <v>1.93</v>
      </c>
      <c r="DG78" s="791">
        <v>1.93</v>
      </c>
      <c r="DH78" s="791">
        <v>1.93</v>
      </c>
      <c r="DI78" s="791">
        <v>1.93</v>
      </c>
      <c r="DJ78" s="791">
        <v>1.93</v>
      </c>
      <c r="DK78" s="791">
        <v>1.93</v>
      </c>
      <c r="DL78" s="791">
        <v>1.93</v>
      </c>
      <c r="DM78" s="791">
        <v>1.93</v>
      </c>
      <c r="DN78" s="791">
        <v>2.15</v>
      </c>
      <c r="DO78" s="791">
        <v>2.15</v>
      </c>
      <c r="DP78" s="791">
        <v>2.15</v>
      </c>
      <c r="DQ78" s="791">
        <v>2.15</v>
      </c>
      <c r="DR78" s="791">
        <v>1.87</v>
      </c>
      <c r="DS78" s="791">
        <v>1.87</v>
      </c>
      <c r="DT78" s="791">
        <v>1.87</v>
      </c>
      <c r="DU78" s="791">
        <v>2.06</v>
      </c>
      <c r="DV78" s="791">
        <v>2.06</v>
      </c>
      <c r="DW78" s="791">
        <v>2.06</v>
      </c>
      <c r="DX78" s="791">
        <v>2.06</v>
      </c>
      <c r="DY78" s="791">
        <v>2.12</v>
      </c>
      <c r="DZ78" s="791">
        <v>2.12</v>
      </c>
      <c r="EA78" s="791">
        <v>0.98</v>
      </c>
      <c r="EB78" s="791">
        <v>0.98</v>
      </c>
      <c r="EC78" s="791">
        <v>1.67</v>
      </c>
      <c r="ED78" s="791">
        <v>1.71</v>
      </c>
      <c r="EE78" s="791">
        <v>1.71</v>
      </c>
      <c r="EF78" s="791">
        <v>1.71</v>
      </c>
      <c r="EG78" s="791">
        <v>1.71</v>
      </c>
      <c r="EH78" s="791">
        <v>2.15</v>
      </c>
      <c r="EI78" s="791">
        <v>2.15</v>
      </c>
      <c r="EJ78" s="791">
        <v>2.15</v>
      </c>
      <c r="EK78" s="791">
        <v>2.15</v>
      </c>
      <c r="EL78" s="791">
        <v>2.15</v>
      </c>
      <c r="EM78" s="791">
        <v>2.15</v>
      </c>
      <c r="EN78" s="791">
        <v>2.15</v>
      </c>
      <c r="EO78" s="791">
        <v>2.15</v>
      </c>
      <c r="EP78" s="791">
        <v>1.5</v>
      </c>
      <c r="EQ78" s="791">
        <v>1.5</v>
      </c>
      <c r="ER78" s="791">
        <v>1.5</v>
      </c>
      <c r="ES78" s="791">
        <v>1.5</v>
      </c>
      <c r="ET78" s="791">
        <v>1.5</v>
      </c>
      <c r="EU78" s="791">
        <v>1.5</v>
      </c>
      <c r="EV78" s="791">
        <v>1.5</v>
      </c>
      <c r="EW78" s="791">
        <v>1.84</v>
      </c>
      <c r="EX78" s="791">
        <v>1.84</v>
      </c>
      <c r="EY78" s="791">
        <v>1.84</v>
      </c>
      <c r="EZ78" s="791">
        <v>1.84</v>
      </c>
      <c r="FA78" s="791">
        <v>1.84</v>
      </c>
      <c r="FB78" s="791">
        <v>1.5</v>
      </c>
      <c r="FC78" s="791">
        <v>1.5</v>
      </c>
      <c r="FD78" s="791">
        <v>1.5</v>
      </c>
      <c r="FE78" s="791">
        <v>1.5</v>
      </c>
      <c r="FF78" s="791">
        <v>1.65</v>
      </c>
      <c r="FG78" s="791">
        <v>1.65</v>
      </c>
      <c r="FH78" s="791">
        <v>1.65</v>
      </c>
      <c r="FI78" s="791">
        <v>1.65</v>
      </c>
      <c r="FJ78" s="791">
        <v>1.65</v>
      </c>
      <c r="FK78" s="791">
        <v>1.65</v>
      </c>
      <c r="FL78" s="791">
        <v>1.65</v>
      </c>
      <c r="FM78" s="791">
        <v>1.65</v>
      </c>
      <c r="FN78" s="791">
        <v>2.0499999999999998</v>
      </c>
      <c r="FO78" s="791">
        <v>2.0499999999999998</v>
      </c>
      <c r="FP78" s="791">
        <v>2.0499999999999998</v>
      </c>
      <c r="FQ78" s="791">
        <v>2.0499999999999998</v>
      </c>
      <c r="FR78" s="791">
        <v>2.04</v>
      </c>
      <c r="FS78" s="791">
        <v>2.04</v>
      </c>
      <c r="FT78" s="791">
        <v>2.04</v>
      </c>
      <c r="FU78" s="791">
        <v>2.12</v>
      </c>
      <c r="FV78" s="791">
        <v>2.12</v>
      </c>
      <c r="FW78" s="791">
        <v>2.12</v>
      </c>
      <c r="FX78" s="791">
        <v>2.12</v>
      </c>
      <c r="FY78" s="791">
        <v>2.17</v>
      </c>
      <c r="FZ78" s="791">
        <v>2.17</v>
      </c>
      <c r="GA78" s="791">
        <v>1.17</v>
      </c>
      <c r="GB78" s="791">
        <v>1.17</v>
      </c>
      <c r="GC78" s="791">
        <v>1.17</v>
      </c>
      <c r="GD78" s="791">
        <v>2.0499999999999998</v>
      </c>
      <c r="GE78" s="791">
        <v>2.0499999999999998</v>
      </c>
      <c r="GF78" s="791">
        <v>2.0499999999999998</v>
      </c>
      <c r="GG78" s="791">
        <v>2.0499999999999998</v>
      </c>
      <c r="GH78" s="791">
        <v>2.15</v>
      </c>
      <c r="GI78" s="791">
        <v>2.15</v>
      </c>
      <c r="GJ78" s="791">
        <v>2.15</v>
      </c>
      <c r="GK78" s="791">
        <v>2.15</v>
      </c>
      <c r="GL78" s="791">
        <v>2.15</v>
      </c>
      <c r="GM78" s="791">
        <v>2.15</v>
      </c>
      <c r="GN78" s="791">
        <v>2.15</v>
      </c>
      <c r="GO78" s="791">
        <v>2.15</v>
      </c>
      <c r="GP78" s="791">
        <v>1.43</v>
      </c>
      <c r="GQ78" s="791">
        <v>1.43</v>
      </c>
      <c r="GR78" s="791">
        <v>1.43</v>
      </c>
      <c r="GS78" s="791">
        <v>1.43</v>
      </c>
      <c r="GT78" s="791">
        <v>1.43</v>
      </c>
      <c r="GU78" s="791">
        <v>1.43</v>
      </c>
      <c r="GV78" s="791">
        <v>1.43</v>
      </c>
      <c r="GW78" s="791">
        <v>1.8</v>
      </c>
      <c r="GX78" s="791">
        <v>1.8</v>
      </c>
      <c r="GY78" s="791">
        <v>1.8</v>
      </c>
      <c r="GZ78" s="791">
        <v>1.8</v>
      </c>
      <c r="HA78" s="791">
        <v>1.8</v>
      </c>
      <c r="HB78" s="791">
        <v>1.64</v>
      </c>
      <c r="HC78" s="791">
        <v>1.64</v>
      </c>
      <c r="HD78" s="791">
        <v>1.64</v>
      </c>
      <c r="HE78" s="791">
        <v>1.64</v>
      </c>
      <c r="HF78" s="791">
        <v>1.8</v>
      </c>
      <c r="HG78" s="791">
        <v>1.8</v>
      </c>
      <c r="HH78" s="791">
        <v>1.8</v>
      </c>
      <c r="HI78" s="791">
        <v>1.8</v>
      </c>
      <c r="HJ78" s="791">
        <v>1.79</v>
      </c>
      <c r="HK78" s="791">
        <v>1.79</v>
      </c>
      <c r="HL78" s="791">
        <v>1.79</v>
      </c>
      <c r="HM78" s="791">
        <v>1.79</v>
      </c>
      <c r="HN78" s="791">
        <v>2.1</v>
      </c>
      <c r="HO78" s="791">
        <v>2.1</v>
      </c>
      <c r="HP78" s="791">
        <v>2.1</v>
      </c>
      <c r="HQ78" s="791">
        <v>2.1</v>
      </c>
      <c r="HR78" s="791">
        <v>2.0299999999999998</v>
      </c>
      <c r="HS78" s="791">
        <v>2.0299999999999998</v>
      </c>
      <c r="HT78" s="791">
        <v>2.0299999999999998</v>
      </c>
      <c r="HU78" s="791">
        <v>2.1</v>
      </c>
      <c r="HV78" s="791">
        <v>2.1</v>
      </c>
      <c r="HW78" s="791">
        <v>2.1</v>
      </c>
      <c r="HX78" s="791">
        <v>2.1</v>
      </c>
      <c r="HY78" s="791">
        <v>2.16</v>
      </c>
      <c r="HZ78" s="791">
        <v>2.16</v>
      </c>
      <c r="IA78" s="791">
        <v>1.1299999999999999</v>
      </c>
      <c r="IB78" s="791">
        <v>1.1299999999999999</v>
      </c>
      <c r="IC78" s="791">
        <v>1.1299999999999999</v>
      </c>
      <c r="ID78" s="791">
        <v>2.0299999999999998</v>
      </c>
      <c r="IE78" s="791">
        <v>2.0299999999999998</v>
      </c>
      <c r="IF78" s="791">
        <v>2.0299999999999998</v>
      </c>
      <c r="IG78" s="791">
        <v>2.0299999999999998</v>
      </c>
      <c r="IH78" s="791">
        <v>2.13</v>
      </c>
      <c r="II78" s="791">
        <v>2.13</v>
      </c>
      <c r="IJ78" s="791">
        <v>2.13</v>
      </c>
      <c r="IK78" s="791">
        <v>2.13</v>
      </c>
      <c r="IL78" s="791">
        <v>2.13</v>
      </c>
      <c r="IM78" s="791">
        <v>2.13</v>
      </c>
      <c r="IN78" s="791">
        <v>2.13</v>
      </c>
      <c r="IO78" s="791">
        <v>2.13</v>
      </c>
      <c r="IP78" s="791">
        <v>1.47</v>
      </c>
      <c r="IQ78" s="791">
        <v>1.47</v>
      </c>
      <c r="IR78" s="791">
        <v>1.47</v>
      </c>
      <c r="IS78" s="791">
        <v>1.47</v>
      </c>
      <c r="IT78" s="791">
        <v>1.47</v>
      </c>
      <c r="IU78" s="791">
        <v>1.47</v>
      </c>
      <c r="IV78" s="791">
        <v>1.47</v>
      </c>
      <c r="IW78" s="791">
        <v>1.82</v>
      </c>
      <c r="IX78" s="791">
        <v>1.82</v>
      </c>
      <c r="IY78" s="791">
        <v>1.82</v>
      </c>
      <c r="IZ78" s="791">
        <v>1.82</v>
      </c>
      <c r="JA78" s="791">
        <v>1.82</v>
      </c>
      <c r="JB78" s="791">
        <v>1.67</v>
      </c>
      <c r="JC78" s="791">
        <v>1.67</v>
      </c>
      <c r="JD78" s="791">
        <v>1.67</v>
      </c>
      <c r="JE78" s="791">
        <v>1.67</v>
      </c>
      <c r="JF78" s="791">
        <v>1.83</v>
      </c>
      <c r="JG78" s="791">
        <v>1.83</v>
      </c>
      <c r="JH78" s="791">
        <v>1.83</v>
      </c>
      <c r="JI78" s="791">
        <v>1.83</v>
      </c>
      <c r="JJ78" s="791">
        <v>1.82</v>
      </c>
      <c r="JK78" s="791">
        <v>1.82</v>
      </c>
      <c r="JL78" s="791">
        <v>1.82</v>
      </c>
      <c r="JM78" s="791">
        <v>1.82</v>
      </c>
      <c r="JN78" s="791">
        <v>2.11</v>
      </c>
      <c r="JO78" s="791">
        <v>2.11</v>
      </c>
      <c r="JP78" s="791">
        <v>2.11</v>
      </c>
      <c r="JQ78" s="791">
        <v>2.11</v>
      </c>
      <c r="JR78" s="791">
        <v>1.92</v>
      </c>
      <c r="JS78" s="791">
        <v>1.92</v>
      </c>
      <c r="JT78" s="791">
        <v>1.92</v>
      </c>
      <c r="JU78" s="791">
        <v>2.1</v>
      </c>
      <c r="JV78" s="791">
        <v>2.1</v>
      </c>
      <c r="JW78" s="791">
        <v>2.1</v>
      </c>
      <c r="JX78" s="791">
        <v>2.1</v>
      </c>
      <c r="JY78" s="791">
        <v>2.16</v>
      </c>
      <c r="JZ78" s="791">
        <v>2.16</v>
      </c>
      <c r="KA78" s="791">
        <v>1.1399999999999999</v>
      </c>
      <c r="KB78" s="791">
        <v>1.1399999999999999</v>
      </c>
      <c r="KC78" s="791">
        <v>1.1399999999999999</v>
      </c>
      <c r="KD78" s="791">
        <v>2</v>
      </c>
      <c r="KE78" s="791">
        <v>2</v>
      </c>
      <c r="KF78" s="791">
        <v>2</v>
      </c>
      <c r="KG78" s="791">
        <v>2</v>
      </c>
      <c r="KH78" s="791">
        <v>2.14</v>
      </c>
      <c r="KI78" s="791">
        <v>2.14</v>
      </c>
      <c r="KJ78" s="791">
        <v>2.14</v>
      </c>
      <c r="KK78" s="791">
        <v>2.14</v>
      </c>
      <c r="KL78" s="791">
        <v>2.14</v>
      </c>
      <c r="KM78" s="791">
        <v>2.14</v>
      </c>
      <c r="KN78" s="791">
        <v>2.14</v>
      </c>
      <c r="KO78" s="791">
        <v>2.14</v>
      </c>
      <c r="KP78" s="791">
        <v>1.77</v>
      </c>
      <c r="KQ78" s="791">
        <v>1.77</v>
      </c>
      <c r="KR78" s="791">
        <v>1.77</v>
      </c>
      <c r="KS78" s="791">
        <v>1.77</v>
      </c>
      <c r="KT78" s="791">
        <v>1.77</v>
      </c>
      <c r="KU78" s="791">
        <v>1.77</v>
      </c>
      <c r="KV78" s="791">
        <v>1.77</v>
      </c>
      <c r="KW78" s="791">
        <v>1.98</v>
      </c>
      <c r="KX78" s="791">
        <v>1.98</v>
      </c>
      <c r="KY78" s="791">
        <v>1.98</v>
      </c>
      <c r="KZ78" s="791">
        <v>1.98</v>
      </c>
      <c r="LA78" s="791">
        <v>1.98</v>
      </c>
      <c r="LB78" s="791">
        <v>1.88</v>
      </c>
      <c r="LC78" s="791">
        <v>1.88</v>
      </c>
      <c r="LD78" s="791">
        <v>1.88</v>
      </c>
      <c r="LE78" s="791">
        <v>1.88</v>
      </c>
      <c r="LF78" s="791">
        <v>2.0099999999999998</v>
      </c>
      <c r="LG78" s="791">
        <v>2.0099999999999998</v>
      </c>
      <c r="LH78" s="791">
        <v>2.0099999999999998</v>
      </c>
      <c r="LI78" s="791">
        <v>2.0099999999999998</v>
      </c>
      <c r="LJ78" s="791">
        <v>2.0099999999999998</v>
      </c>
      <c r="LK78" s="791">
        <v>2.0099999999999998</v>
      </c>
      <c r="LL78" s="791">
        <v>2.0099999999999998</v>
      </c>
      <c r="LM78" s="791">
        <v>2.0099999999999998</v>
      </c>
      <c r="LN78" s="791">
        <v>2.1800000000000002</v>
      </c>
      <c r="LO78" s="791">
        <v>2.1800000000000002</v>
      </c>
      <c r="LP78" s="791">
        <v>2.1800000000000002</v>
      </c>
      <c r="LQ78" s="791">
        <v>2.1800000000000002</v>
      </c>
      <c r="LR78" s="791">
        <v>1.92</v>
      </c>
      <c r="LS78" s="791">
        <v>1.92</v>
      </c>
      <c r="LT78" s="791">
        <v>1.92</v>
      </c>
      <c r="LU78" s="791">
        <v>2.1</v>
      </c>
      <c r="LV78" s="791">
        <v>2.1</v>
      </c>
      <c r="LW78" s="791">
        <v>2.1</v>
      </c>
      <c r="LX78" s="791">
        <v>2.1</v>
      </c>
      <c r="LY78" s="791">
        <v>2.16</v>
      </c>
      <c r="LZ78" s="791">
        <v>2.16</v>
      </c>
      <c r="MA78" s="791">
        <v>1.1399999999999999</v>
      </c>
      <c r="MB78" s="791">
        <v>1.1399999999999999</v>
      </c>
      <c r="MC78" s="791">
        <v>1.1399999999999999</v>
      </c>
      <c r="MD78" s="791">
        <v>2</v>
      </c>
      <c r="ME78" s="791">
        <v>2</v>
      </c>
      <c r="MF78" s="791">
        <v>2</v>
      </c>
      <c r="MG78" s="791">
        <v>2</v>
      </c>
      <c r="MH78" s="791">
        <v>2.14</v>
      </c>
      <c r="MI78" s="791">
        <v>2.14</v>
      </c>
      <c r="MJ78" s="791">
        <v>2.14</v>
      </c>
      <c r="MK78" s="791">
        <v>2.14</v>
      </c>
      <c r="ML78" s="791">
        <v>2.14</v>
      </c>
      <c r="MM78" s="791">
        <v>2.14</v>
      </c>
      <c r="MN78" s="791">
        <v>2.14</v>
      </c>
      <c r="MO78" s="791">
        <v>2.14</v>
      </c>
      <c r="MP78" s="791">
        <v>1.77</v>
      </c>
      <c r="MQ78" s="791">
        <v>1.77</v>
      </c>
      <c r="MR78" s="791">
        <v>1.77</v>
      </c>
      <c r="MS78" s="791">
        <v>1.77</v>
      </c>
      <c r="MT78" s="791">
        <v>1.77</v>
      </c>
      <c r="MU78" s="791">
        <v>1.77</v>
      </c>
      <c r="MV78" s="791">
        <v>1.77</v>
      </c>
      <c r="MW78" s="791">
        <v>1.98</v>
      </c>
      <c r="MX78" s="791">
        <v>1.98</v>
      </c>
      <c r="MY78" s="791">
        <v>1.98</v>
      </c>
      <c r="MZ78" s="791">
        <v>1.98</v>
      </c>
      <c r="NA78" s="791">
        <v>1.98</v>
      </c>
      <c r="NB78" s="791">
        <v>1.88</v>
      </c>
      <c r="NC78" s="791">
        <v>1.88</v>
      </c>
      <c r="ND78" s="791">
        <v>1.88</v>
      </c>
      <c r="NE78" s="791">
        <v>1.88</v>
      </c>
      <c r="NF78" s="791">
        <v>2.0099999999999998</v>
      </c>
      <c r="NG78" s="791">
        <v>2.0099999999999998</v>
      </c>
      <c r="NH78" s="791">
        <v>2.0099999999999998</v>
      </c>
      <c r="NI78" s="791">
        <v>2.0099999999999998</v>
      </c>
      <c r="NJ78" s="791">
        <v>2.0099999999999998</v>
      </c>
      <c r="NK78" s="791">
        <v>2.0099999999999998</v>
      </c>
      <c r="NL78" s="791">
        <v>2.0099999999999998</v>
      </c>
      <c r="NM78" s="791">
        <v>2.0099999999999998</v>
      </c>
      <c r="NN78" s="791">
        <v>2.1800000000000002</v>
      </c>
      <c r="NO78" s="791">
        <v>2.1800000000000002</v>
      </c>
      <c r="NP78" s="791">
        <v>2.1800000000000002</v>
      </c>
      <c r="NQ78" s="791">
        <v>2.1800000000000002</v>
      </c>
      <c r="NR78" s="791">
        <v>1.92</v>
      </c>
      <c r="NS78" s="791">
        <v>1.92</v>
      </c>
      <c r="NT78" s="791">
        <v>1.92</v>
      </c>
      <c r="NU78" s="791">
        <v>2.1</v>
      </c>
      <c r="NV78" s="791">
        <v>2.1</v>
      </c>
      <c r="NW78" s="791">
        <v>2.1</v>
      </c>
      <c r="NX78" s="791">
        <v>2.1</v>
      </c>
      <c r="NY78" s="791">
        <v>2.16</v>
      </c>
      <c r="NZ78" s="791">
        <v>2.16</v>
      </c>
      <c r="OA78" s="791">
        <v>1.1399999999999999</v>
      </c>
      <c r="OB78" s="791">
        <v>1.1399999999999999</v>
      </c>
      <c r="OC78" s="791">
        <v>1.1399999999999999</v>
      </c>
      <c r="OD78" s="791">
        <v>2</v>
      </c>
      <c r="OE78" s="791">
        <v>2</v>
      </c>
      <c r="OF78" s="791">
        <v>2</v>
      </c>
      <c r="OG78" s="791">
        <v>2</v>
      </c>
      <c r="OH78" s="791">
        <v>2.14</v>
      </c>
      <c r="OI78" s="791">
        <v>2.14</v>
      </c>
      <c r="OJ78" s="791">
        <v>2.14</v>
      </c>
      <c r="OK78" s="791">
        <v>2.14</v>
      </c>
      <c r="OL78" s="791">
        <v>2.14</v>
      </c>
      <c r="OM78" s="791">
        <v>2.14</v>
      </c>
      <c r="ON78" s="791">
        <v>2.14</v>
      </c>
      <c r="OO78" s="791">
        <v>2.14</v>
      </c>
      <c r="OP78" s="791">
        <v>1.77</v>
      </c>
      <c r="OQ78" s="791">
        <v>1.77</v>
      </c>
      <c r="OR78" s="791">
        <v>1.77</v>
      </c>
      <c r="OS78" s="791">
        <v>1.77</v>
      </c>
      <c r="OT78" s="791">
        <v>1.77</v>
      </c>
      <c r="OU78" s="791">
        <v>1.77</v>
      </c>
      <c r="OV78" s="791">
        <v>1.77</v>
      </c>
      <c r="OW78" s="791">
        <v>1.98</v>
      </c>
      <c r="OX78" s="791">
        <v>1.98</v>
      </c>
      <c r="OY78" s="791">
        <v>1.98</v>
      </c>
      <c r="OZ78" s="791">
        <v>1.98</v>
      </c>
      <c r="PA78" s="791">
        <v>1.98</v>
      </c>
      <c r="PB78" s="791">
        <v>1.88</v>
      </c>
      <c r="PC78" s="791">
        <v>1.88</v>
      </c>
      <c r="PD78" s="791">
        <v>1.88</v>
      </c>
      <c r="PE78" s="791">
        <v>1.88</v>
      </c>
      <c r="PF78" s="791">
        <v>2.0099999999999998</v>
      </c>
      <c r="PG78" s="791">
        <v>2.0099999999999998</v>
      </c>
      <c r="PH78" s="791">
        <v>2.0099999999999998</v>
      </c>
      <c r="PI78" s="791">
        <v>2.0099999999999998</v>
      </c>
      <c r="PJ78" s="791">
        <v>2.0099999999999998</v>
      </c>
      <c r="PK78" s="791">
        <v>2.0099999999999998</v>
      </c>
      <c r="PL78" s="791">
        <v>2.0099999999999998</v>
      </c>
      <c r="PM78" s="791">
        <v>2.0099999999999998</v>
      </c>
      <c r="PN78" s="791">
        <v>2.1800000000000002</v>
      </c>
      <c r="PO78" s="791">
        <v>2.1800000000000002</v>
      </c>
      <c r="PP78" s="791">
        <v>2.1800000000000002</v>
      </c>
      <c r="PQ78" s="791">
        <v>2.1800000000000002</v>
      </c>
      <c r="PR78" s="791">
        <v>1.92</v>
      </c>
      <c r="PS78" s="791">
        <v>1.92</v>
      </c>
      <c r="PT78" s="791">
        <v>1.92</v>
      </c>
      <c r="PU78" s="791">
        <v>2.1</v>
      </c>
      <c r="PV78" s="791">
        <v>2.1</v>
      </c>
      <c r="PW78" s="791">
        <v>2.1</v>
      </c>
      <c r="PX78" s="791">
        <v>2.1</v>
      </c>
      <c r="PY78" s="791">
        <v>2.16</v>
      </c>
      <c r="PZ78" s="791">
        <v>2.16</v>
      </c>
      <c r="QA78" s="791">
        <v>1.1399999999999999</v>
      </c>
      <c r="QB78" s="791">
        <v>1.1399999999999999</v>
      </c>
      <c r="QC78" s="791">
        <v>1.1399999999999999</v>
      </c>
      <c r="QD78" s="791">
        <v>2</v>
      </c>
      <c r="QE78" s="791">
        <v>2</v>
      </c>
      <c r="QF78" s="791">
        <v>2</v>
      </c>
      <c r="QG78" s="791">
        <v>2</v>
      </c>
      <c r="QH78" s="791">
        <v>2.14</v>
      </c>
      <c r="QI78" s="791">
        <v>2.14</v>
      </c>
      <c r="QJ78" s="791">
        <v>2.14</v>
      </c>
      <c r="QK78" s="791">
        <v>2.14</v>
      </c>
      <c r="QL78" s="791">
        <v>2.14</v>
      </c>
      <c r="QM78" s="791">
        <v>2.14</v>
      </c>
      <c r="QN78" s="791">
        <v>2.14</v>
      </c>
      <c r="QO78" s="791">
        <v>2.14</v>
      </c>
      <c r="QP78" s="791">
        <v>1.77</v>
      </c>
      <c r="QQ78" s="791">
        <v>1.77</v>
      </c>
      <c r="QR78" s="791">
        <v>1.77</v>
      </c>
      <c r="QS78" s="791">
        <v>1.77</v>
      </c>
      <c r="QT78" s="791">
        <v>1.77</v>
      </c>
      <c r="QU78" s="791">
        <v>1.77</v>
      </c>
      <c r="QV78" s="791">
        <v>1.77</v>
      </c>
      <c r="QW78" s="791">
        <v>1.98</v>
      </c>
      <c r="QX78" s="791">
        <v>1.98</v>
      </c>
      <c r="QY78" s="791">
        <v>1.98</v>
      </c>
      <c r="QZ78" s="791">
        <v>1.98</v>
      </c>
      <c r="RA78" s="791">
        <v>1.98</v>
      </c>
      <c r="RB78" s="791">
        <v>1.88</v>
      </c>
      <c r="RC78" s="791">
        <v>1.88</v>
      </c>
      <c r="RD78" s="791">
        <v>1.88</v>
      </c>
      <c r="RE78" s="791">
        <v>1.88</v>
      </c>
      <c r="RF78" s="791">
        <v>2.0099999999999998</v>
      </c>
      <c r="RG78" s="791">
        <v>2.0099999999999998</v>
      </c>
      <c r="RH78" s="791">
        <v>2.0099999999999998</v>
      </c>
      <c r="RI78" s="791">
        <v>2.0099999999999998</v>
      </c>
      <c r="RJ78" s="791">
        <v>2.0099999999999998</v>
      </c>
      <c r="RK78" s="791">
        <v>2.0099999999999998</v>
      </c>
      <c r="RL78" s="791">
        <v>2.0099999999999998</v>
      </c>
      <c r="RM78" s="791">
        <v>2.0099999999999998</v>
      </c>
      <c r="RN78" s="791">
        <v>2.1800000000000002</v>
      </c>
      <c r="RO78" s="791">
        <v>2.1800000000000002</v>
      </c>
      <c r="RP78" s="791">
        <v>2.1800000000000002</v>
      </c>
      <c r="RQ78" s="791">
        <v>2.1800000000000002</v>
      </c>
      <c r="RR78" s="791">
        <v>2.1800000000000002</v>
      </c>
      <c r="RS78" s="791">
        <v>2.1800000000000002</v>
      </c>
      <c r="RT78" s="791">
        <v>2.1800000000000002</v>
      </c>
      <c r="RU78" s="791">
        <v>2.1</v>
      </c>
      <c r="RV78" s="791">
        <v>2.1</v>
      </c>
      <c r="RW78" s="791">
        <v>2.1</v>
      </c>
      <c r="RX78" s="791">
        <v>2.1</v>
      </c>
      <c r="RY78" s="791">
        <v>2.16</v>
      </c>
      <c r="RZ78" s="791">
        <v>2.16</v>
      </c>
      <c r="SA78" s="791">
        <v>1.1399999999999999</v>
      </c>
      <c r="SB78" s="791">
        <v>1.1399999999999999</v>
      </c>
      <c r="SC78" s="791">
        <v>1.1399999999999999</v>
      </c>
      <c r="SD78" s="791">
        <v>2</v>
      </c>
      <c r="SE78" s="791">
        <v>2</v>
      </c>
      <c r="SF78" s="791">
        <v>2</v>
      </c>
      <c r="SG78" s="791">
        <v>2</v>
      </c>
      <c r="SH78" s="791">
        <v>2.14</v>
      </c>
      <c r="SI78" s="792">
        <v>2.14</v>
      </c>
      <c r="SJ78" s="471" t="s">
        <v>494</v>
      </c>
      <c r="SK78" s="452"/>
      <c r="SL78" s="440"/>
      <c r="SM78" s="440"/>
      <c r="SN78" s="440"/>
    </row>
    <row r="79" spans="1:508" outlineLevel="3" x14ac:dyDescent="0.25">
      <c r="A79" s="440"/>
      <c r="B79" s="449"/>
      <c r="C79" s="659">
        <f t="shared" si="32"/>
        <v>4</v>
      </c>
      <c r="D79" s="471"/>
      <c r="E79" s="529"/>
      <c r="F79" s="529"/>
      <c r="G79" s="471"/>
      <c r="H79" s="478"/>
      <c r="I79" s="492" t="s">
        <v>237</v>
      </c>
      <c r="J79" s="681"/>
      <c r="K79" s="793">
        <v>1.07</v>
      </c>
      <c r="L79" s="794">
        <v>1.07</v>
      </c>
      <c r="M79" s="794">
        <v>1.07</v>
      </c>
      <c r="N79" s="794">
        <v>1.35</v>
      </c>
      <c r="O79" s="794">
        <v>1.35</v>
      </c>
      <c r="P79" s="794">
        <v>1.35</v>
      </c>
      <c r="Q79" s="794">
        <v>1.35</v>
      </c>
      <c r="R79" s="794">
        <v>1.35</v>
      </c>
      <c r="S79" s="794">
        <v>1.35</v>
      </c>
      <c r="T79" s="794">
        <v>1.35</v>
      </c>
      <c r="U79" s="794">
        <v>1.65</v>
      </c>
      <c r="V79" s="794">
        <v>1.65</v>
      </c>
      <c r="W79" s="794">
        <v>1.65</v>
      </c>
      <c r="X79" s="794">
        <v>1.65</v>
      </c>
      <c r="Y79" s="794">
        <v>2.0099999999999998</v>
      </c>
      <c r="Z79" s="794">
        <v>2.0099999999999998</v>
      </c>
      <c r="AA79" s="794">
        <v>0.39</v>
      </c>
      <c r="AB79" s="794">
        <v>0.39</v>
      </c>
      <c r="AC79" s="794">
        <v>0.39</v>
      </c>
      <c r="AD79" s="794">
        <v>0.76</v>
      </c>
      <c r="AE79" s="794">
        <v>0.76</v>
      </c>
      <c r="AF79" s="794">
        <v>0.76</v>
      </c>
      <c r="AG79" s="794">
        <v>0.76</v>
      </c>
      <c r="AH79" s="794">
        <v>0.74</v>
      </c>
      <c r="AI79" s="794">
        <v>0.74</v>
      </c>
      <c r="AJ79" s="794">
        <v>0.74</v>
      </c>
      <c r="AK79" s="794">
        <v>0.74</v>
      </c>
      <c r="AL79" s="794">
        <v>0.74</v>
      </c>
      <c r="AM79" s="794">
        <v>0.74</v>
      </c>
      <c r="AN79" s="794">
        <v>0.74</v>
      </c>
      <c r="AO79" s="794">
        <v>0.74</v>
      </c>
      <c r="AP79" s="794">
        <v>0.93</v>
      </c>
      <c r="AQ79" s="794">
        <v>0.93</v>
      </c>
      <c r="AR79" s="794">
        <v>0.93</v>
      </c>
      <c r="AS79" s="794">
        <v>0.93</v>
      </c>
      <c r="AT79" s="794">
        <v>0.93</v>
      </c>
      <c r="AU79" s="794">
        <v>0.93</v>
      </c>
      <c r="AV79" s="794">
        <v>0.93</v>
      </c>
      <c r="AW79" s="794">
        <v>1.5</v>
      </c>
      <c r="AX79" s="794">
        <v>1.5</v>
      </c>
      <c r="AY79" s="794">
        <v>1.5</v>
      </c>
      <c r="AZ79" s="794">
        <v>1.5</v>
      </c>
      <c r="BA79" s="794">
        <v>1.5</v>
      </c>
      <c r="BB79" s="794">
        <v>0.99</v>
      </c>
      <c r="BC79" s="794">
        <v>0.99</v>
      </c>
      <c r="BD79" s="794">
        <v>0.99</v>
      </c>
      <c r="BE79" s="794">
        <v>0.99</v>
      </c>
      <c r="BF79" s="794">
        <v>1.08</v>
      </c>
      <c r="BG79" s="794">
        <v>1.08</v>
      </c>
      <c r="BH79" s="794">
        <v>1.08</v>
      </c>
      <c r="BI79" s="794">
        <v>1.08</v>
      </c>
      <c r="BJ79" s="794">
        <v>1.07</v>
      </c>
      <c r="BK79" s="794">
        <v>1.07</v>
      </c>
      <c r="BL79" s="794">
        <v>1.07</v>
      </c>
      <c r="BM79" s="794">
        <v>1.07</v>
      </c>
      <c r="BN79" s="794">
        <v>1.35</v>
      </c>
      <c r="BO79" s="794">
        <v>1.35</v>
      </c>
      <c r="BP79" s="794">
        <v>1.35</v>
      </c>
      <c r="BQ79" s="794">
        <v>1.35</v>
      </c>
      <c r="BR79" s="794">
        <v>1.1299999999999999</v>
      </c>
      <c r="BS79" s="794">
        <v>1.1299999999999999</v>
      </c>
      <c r="BT79" s="794">
        <v>1.1299999999999999</v>
      </c>
      <c r="BU79" s="794">
        <v>1.65</v>
      </c>
      <c r="BV79" s="794">
        <v>1.65</v>
      </c>
      <c r="BW79" s="794">
        <v>1.65</v>
      </c>
      <c r="BX79" s="794">
        <v>1.65</v>
      </c>
      <c r="BY79" s="794">
        <v>2.0099999999999998</v>
      </c>
      <c r="BZ79" s="794">
        <v>2.0099999999999998</v>
      </c>
      <c r="CA79" s="794">
        <v>0.39</v>
      </c>
      <c r="CB79" s="794">
        <v>0.39</v>
      </c>
      <c r="CC79" s="794">
        <v>1.1000000000000001</v>
      </c>
      <c r="CD79" s="794">
        <v>0.76</v>
      </c>
      <c r="CE79" s="794">
        <v>0.76</v>
      </c>
      <c r="CF79" s="794">
        <v>0.76</v>
      </c>
      <c r="CG79" s="794">
        <v>0.76</v>
      </c>
      <c r="CH79" s="794">
        <v>0.74</v>
      </c>
      <c r="CI79" s="794">
        <v>0.74</v>
      </c>
      <c r="CJ79" s="794">
        <v>0.74</v>
      </c>
      <c r="CK79" s="794">
        <v>0.74</v>
      </c>
      <c r="CL79" s="794">
        <v>0.74</v>
      </c>
      <c r="CM79" s="794">
        <v>0.74</v>
      </c>
      <c r="CN79" s="794">
        <v>0.74</v>
      </c>
      <c r="CO79" s="794">
        <v>0.74</v>
      </c>
      <c r="CP79" s="794">
        <v>0.93</v>
      </c>
      <c r="CQ79" s="794">
        <v>0.93</v>
      </c>
      <c r="CR79" s="794">
        <v>0.93</v>
      </c>
      <c r="CS79" s="794">
        <v>0.93</v>
      </c>
      <c r="CT79" s="794">
        <v>0.93</v>
      </c>
      <c r="CU79" s="794">
        <v>0.93</v>
      </c>
      <c r="CV79" s="794">
        <v>0.93</v>
      </c>
      <c r="CW79" s="794">
        <v>1.5</v>
      </c>
      <c r="CX79" s="794">
        <v>1.5</v>
      </c>
      <c r="CY79" s="794">
        <v>1.5</v>
      </c>
      <c r="CZ79" s="794">
        <v>1.5</v>
      </c>
      <c r="DA79" s="794">
        <v>1.5</v>
      </c>
      <c r="DB79" s="794">
        <v>1.66</v>
      </c>
      <c r="DC79" s="794">
        <v>1.66</v>
      </c>
      <c r="DD79" s="794">
        <v>1.66</v>
      </c>
      <c r="DE79" s="794">
        <v>1.66</v>
      </c>
      <c r="DF79" s="794">
        <v>1.5</v>
      </c>
      <c r="DG79" s="794">
        <v>1.5</v>
      </c>
      <c r="DH79" s="794">
        <v>1.5</v>
      </c>
      <c r="DI79" s="794">
        <v>1.5</v>
      </c>
      <c r="DJ79" s="794">
        <v>1.5</v>
      </c>
      <c r="DK79" s="794">
        <v>1.5</v>
      </c>
      <c r="DL79" s="794">
        <v>1.5</v>
      </c>
      <c r="DM79" s="794">
        <v>1.5</v>
      </c>
      <c r="DN79" s="794">
        <v>1.91</v>
      </c>
      <c r="DO79" s="794">
        <v>1.91</v>
      </c>
      <c r="DP79" s="794">
        <v>1.91</v>
      </c>
      <c r="DQ79" s="794">
        <v>1.91</v>
      </c>
      <c r="DR79" s="794">
        <v>1.1599999999999999</v>
      </c>
      <c r="DS79" s="794">
        <v>1.1599999999999999</v>
      </c>
      <c r="DT79" s="794">
        <v>1.1599999999999999</v>
      </c>
      <c r="DU79" s="794">
        <v>1.63</v>
      </c>
      <c r="DV79" s="794">
        <v>1.63</v>
      </c>
      <c r="DW79" s="794">
        <v>1.63</v>
      </c>
      <c r="DX79" s="794">
        <v>1.63</v>
      </c>
      <c r="DY79" s="794">
        <v>2.0099999999999998</v>
      </c>
      <c r="DZ79" s="794">
        <v>2.0099999999999998</v>
      </c>
      <c r="EA79" s="794">
        <v>0.5</v>
      </c>
      <c r="EB79" s="794">
        <v>0.5</v>
      </c>
      <c r="EC79" s="794">
        <v>1.17</v>
      </c>
      <c r="ED79" s="794">
        <v>0.82</v>
      </c>
      <c r="EE79" s="794">
        <v>0.82</v>
      </c>
      <c r="EF79" s="794">
        <v>0.82</v>
      </c>
      <c r="EG79" s="794">
        <v>0.82</v>
      </c>
      <c r="EH79" s="794">
        <v>0.91</v>
      </c>
      <c r="EI79" s="794">
        <v>0.91</v>
      </c>
      <c r="EJ79" s="794">
        <v>0.91</v>
      </c>
      <c r="EK79" s="794">
        <v>0.91</v>
      </c>
      <c r="EL79" s="794">
        <v>0.91</v>
      </c>
      <c r="EM79" s="794">
        <v>0.91</v>
      </c>
      <c r="EN79" s="794">
        <v>0.91</v>
      </c>
      <c r="EO79" s="794">
        <v>0.91</v>
      </c>
      <c r="EP79" s="794">
        <v>0.97</v>
      </c>
      <c r="EQ79" s="794">
        <v>0.97</v>
      </c>
      <c r="ER79" s="794">
        <v>0.97</v>
      </c>
      <c r="ES79" s="794">
        <v>0.97</v>
      </c>
      <c r="ET79" s="794">
        <v>0.97</v>
      </c>
      <c r="EU79" s="794">
        <v>0.97</v>
      </c>
      <c r="EV79" s="794">
        <v>0.97</v>
      </c>
      <c r="EW79" s="794">
        <v>1.52</v>
      </c>
      <c r="EX79" s="794">
        <v>1.52</v>
      </c>
      <c r="EY79" s="794">
        <v>1.52</v>
      </c>
      <c r="EZ79" s="794">
        <v>1.52</v>
      </c>
      <c r="FA79" s="794">
        <v>1.52</v>
      </c>
      <c r="FB79" s="794">
        <v>1.07</v>
      </c>
      <c r="FC79" s="794">
        <v>1.07</v>
      </c>
      <c r="FD79" s="794">
        <v>1.07</v>
      </c>
      <c r="FE79" s="794">
        <v>1.07</v>
      </c>
      <c r="FF79" s="794">
        <v>1.2</v>
      </c>
      <c r="FG79" s="794">
        <v>1.2</v>
      </c>
      <c r="FH79" s="794">
        <v>1.2</v>
      </c>
      <c r="FI79" s="794">
        <v>1.2</v>
      </c>
      <c r="FJ79" s="794">
        <v>1.2</v>
      </c>
      <c r="FK79" s="794">
        <v>1.2</v>
      </c>
      <c r="FL79" s="794">
        <v>1.2</v>
      </c>
      <c r="FM79" s="794">
        <v>1.2</v>
      </c>
      <c r="FN79" s="794">
        <v>1.47</v>
      </c>
      <c r="FO79" s="794">
        <v>1.47</v>
      </c>
      <c r="FP79" s="794">
        <v>1.47</v>
      </c>
      <c r="FQ79" s="794">
        <v>1.47</v>
      </c>
      <c r="FR79" s="794">
        <v>1.44</v>
      </c>
      <c r="FS79" s="794">
        <v>1.44</v>
      </c>
      <c r="FT79" s="794">
        <v>1.44</v>
      </c>
      <c r="FU79" s="794">
        <v>1.79</v>
      </c>
      <c r="FV79" s="794">
        <v>1.79</v>
      </c>
      <c r="FW79" s="794">
        <v>1.79</v>
      </c>
      <c r="FX79" s="794">
        <v>1.79</v>
      </c>
      <c r="FY79" s="794">
        <v>2.0299999999999998</v>
      </c>
      <c r="FZ79" s="794">
        <v>2.0299999999999998</v>
      </c>
      <c r="GA79" s="794">
        <v>0.7</v>
      </c>
      <c r="GB79" s="794">
        <v>0.7</v>
      </c>
      <c r="GC79" s="794">
        <v>0.7</v>
      </c>
      <c r="GD79" s="794">
        <v>0.94</v>
      </c>
      <c r="GE79" s="794">
        <v>0.94</v>
      </c>
      <c r="GF79" s="794">
        <v>0.94</v>
      </c>
      <c r="GG79" s="794">
        <v>0.94</v>
      </c>
      <c r="GH79" s="794">
        <v>0.91</v>
      </c>
      <c r="GI79" s="794">
        <v>0.91</v>
      </c>
      <c r="GJ79" s="794">
        <v>0.91</v>
      </c>
      <c r="GK79" s="794">
        <v>0.91</v>
      </c>
      <c r="GL79" s="794">
        <v>0.91</v>
      </c>
      <c r="GM79" s="794">
        <v>0.91</v>
      </c>
      <c r="GN79" s="794">
        <v>0.91</v>
      </c>
      <c r="GO79" s="794">
        <v>0.91</v>
      </c>
      <c r="GP79" s="794">
        <v>0.9</v>
      </c>
      <c r="GQ79" s="794">
        <v>0.9</v>
      </c>
      <c r="GR79" s="794">
        <v>0.9</v>
      </c>
      <c r="GS79" s="794">
        <v>0.9</v>
      </c>
      <c r="GT79" s="794">
        <v>0.9</v>
      </c>
      <c r="GU79" s="794">
        <v>0.9</v>
      </c>
      <c r="GV79" s="794">
        <v>0.9</v>
      </c>
      <c r="GW79" s="794">
        <v>1.48</v>
      </c>
      <c r="GX79" s="794">
        <v>1.48</v>
      </c>
      <c r="GY79" s="794">
        <v>1.48</v>
      </c>
      <c r="GZ79" s="794">
        <v>1.48</v>
      </c>
      <c r="HA79" s="794">
        <v>1.48</v>
      </c>
      <c r="HB79" s="794">
        <v>1.21</v>
      </c>
      <c r="HC79" s="794">
        <v>1.21</v>
      </c>
      <c r="HD79" s="794">
        <v>1.21</v>
      </c>
      <c r="HE79" s="794">
        <v>1.21</v>
      </c>
      <c r="HF79" s="794">
        <v>1.35</v>
      </c>
      <c r="HG79" s="794">
        <v>1.35</v>
      </c>
      <c r="HH79" s="794">
        <v>1.35</v>
      </c>
      <c r="HI79" s="794">
        <v>1.35</v>
      </c>
      <c r="HJ79" s="794">
        <v>1.35</v>
      </c>
      <c r="HK79" s="794">
        <v>1.35</v>
      </c>
      <c r="HL79" s="794">
        <v>1.35</v>
      </c>
      <c r="HM79" s="794">
        <v>1.35</v>
      </c>
      <c r="HN79" s="794">
        <v>1.71</v>
      </c>
      <c r="HO79" s="794">
        <v>1.71</v>
      </c>
      <c r="HP79" s="794">
        <v>1.71</v>
      </c>
      <c r="HQ79" s="794">
        <v>1.71</v>
      </c>
      <c r="HR79" s="794">
        <v>1.38</v>
      </c>
      <c r="HS79" s="794">
        <v>1.38</v>
      </c>
      <c r="HT79" s="794">
        <v>1.38</v>
      </c>
      <c r="HU79" s="794">
        <v>1.62</v>
      </c>
      <c r="HV79" s="794">
        <v>1.62</v>
      </c>
      <c r="HW79" s="794">
        <v>1.62</v>
      </c>
      <c r="HX79" s="794">
        <v>1.62</v>
      </c>
      <c r="HY79" s="794">
        <v>2.02</v>
      </c>
      <c r="HZ79" s="794">
        <v>2.02</v>
      </c>
      <c r="IA79" s="794">
        <v>0.66</v>
      </c>
      <c r="IB79" s="794">
        <v>0.66</v>
      </c>
      <c r="IC79" s="794">
        <v>0.66</v>
      </c>
      <c r="ID79" s="794">
        <v>0.91</v>
      </c>
      <c r="IE79" s="794">
        <v>0.91</v>
      </c>
      <c r="IF79" s="794">
        <v>0.91</v>
      </c>
      <c r="IG79" s="794">
        <v>0.91</v>
      </c>
      <c r="IH79" s="794">
        <v>0.9</v>
      </c>
      <c r="II79" s="794">
        <v>0.9</v>
      </c>
      <c r="IJ79" s="794">
        <v>0.9</v>
      </c>
      <c r="IK79" s="794">
        <v>0.9</v>
      </c>
      <c r="IL79" s="794">
        <v>0.9</v>
      </c>
      <c r="IM79" s="794">
        <v>0.9</v>
      </c>
      <c r="IN79" s="794">
        <v>0.9</v>
      </c>
      <c r="IO79" s="794">
        <v>0.9</v>
      </c>
      <c r="IP79" s="794">
        <v>0.94</v>
      </c>
      <c r="IQ79" s="794">
        <v>0.94</v>
      </c>
      <c r="IR79" s="794">
        <v>0.94</v>
      </c>
      <c r="IS79" s="794">
        <v>0.94</v>
      </c>
      <c r="IT79" s="794">
        <v>0.94</v>
      </c>
      <c r="IU79" s="794">
        <v>0.94</v>
      </c>
      <c r="IV79" s="794">
        <v>0.94</v>
      </c>
      <c r="IW79" s="794">
        <v>1.51</v>
      </c>
      <c r="IX79" s="794">
        <v>1.51</v>
      </c>
      <c r="IY79" s="794">
        <v>1.51</v>
      </c>
      <c r="IZ79" s="794">
        <v>1.51</v>
      </c>
      <c r="JA79" s="794">
        <v>1.51</v>
      </c>
      <c r="JB79" s="794">
        <v>1.24</v>
      </c>
      <c r="JC79" s="794">
        <v>1.24</v>
      </c>
      <c r="JD79" s="794">
        <v>1.24</v>
      </c>
      <c r="JE79" s="794">
        <v>1.24</v>
      </c>
      <c r="JF79" s="794">
        <v>1.38</v>
      </c>
      <c r="JG79" s="794">
        <v>1.38</v>
      </c>
      <c r="JH79" s="794">
        <v>1.38</v>
      </c>
      <c r="JI79" s="794">
        <v>1.38</v>
      </c>
      <c r="JJ79" s="794">
        <v>1.38</v>
      </c>
      <c r="JK79" s="794">
        <v>1.38</v>
      </c>
      <c r="JL79" s="794">
        <v>1.38</v>
      </c>
      <c r="JM79" s="794">
        <v>1.38</v>
      </c>
      <c r="JN79" s="794">
        <v>1.76</v>
      </c>
      <c r="JO79" s="794">
        <v>1.76</v>
      </c>
      <c r="JP79" s="794">
        <v>1.76</v>
      </c>
      <c r="JQ79" s="794">
        <v>1.76</v>
      </c>
      <c r="JR79" s="794">
        <v>1.1499999999999999</v>
      </c>
      <c r="JS79" s="794">
        <v>1.1499999999999999</v>
      </c>
      <c r="JT79" s="794">
        <v>1.1499999999999999</v>
      </c>
      <c r="JU79" s="794">
        <v>1.63</v>
      </c>
      <c r="JV79" s="794">
        <v>1.63</v>
      </c>
      <c r="JW79" s="794">
        <v>1.63</v>
      </c>
      <c r="JX79" s="794">
        <v>1.63</v>
      </c>
      <c r="JY79" s="794">
        <v>2.02</v>
      </c>
      <c r="JZ79" s="794">
        <v>2.02</v>
      </c>
      <c r="KA79" s="794">
        <v>0.67</v>
      </c>
      <c r="KB79" s="794">
        <v>0.67</v>
      </c>
      <c r="KC79" s="794">
        <v>0.67</v>
      </c>
      <c r="KD79" s="794">
        <v>0.88</v>
      </c>
      <c r="KE79" s="794">
        <v>0.88</v>
      </c>
      <c r="KF79" s="794">
        <v>0.88</v>
      </c>
      <c r="KG79" s="794">
        <v>0.88</v>
      </c>
      <c r="KH79" s="794">
        <v>0.91</v>
      </c>
      <c r="KI79" s="794">
        <v>0.91</v>
      </c>
      <c r="KJ79" s="794">
        <v>0.91</v>
      </c>
      <c r="KK79" s="794">
        <v>0.91</v>
      </c>
      <c r="KL79" s="794">
        <v>0.91</v>
      </c>
      <c r="KM79" s="794">
        <v>0.91</v>
      </c>
      <c r="KN79" s="794">
        <v>0.91</v>
      </c>
      <c r="KO79" s="794">
        <v>0.91</v>
      </c>
      <c r="KP79" s="794">
        <v>1.23</v>
      </c>
      <c r="KQ79" s="794">
        <v>1.23</v>
      </c>
      <c r="KR79" s="794">
        <v>1.23</v>
      </c>
      <c r="KS79" s="794">
        <v>1.23</v>
      </c>
      <c r="KT79" s="794">
        <v>1.23</v>
      </c>
      <c r="KU79" s="794">
        <v>1.23</v>
      </c>
      <c r="KV79" s="794">
        <v>1.23</v>
      </c>
      <c r="KW79" s="794">
        <v>1.67</v>
      </c>
      <c r="KX79" s="794">
        <v>1.67</v>
      </c>
      <c r="KY79" s="794">
        <v>1.67</v>
      </c>
      <c r="KZ79" s="794">
        <v>1.67</v>
      </c>
      <c r="LA79" s="794">
        <v>1.67</v>
      </c>
      <c r="LB79" s="794">
        <v>1.46</v>
      </c>
      <c r="LC79" s="794">
        <v>1.46</v>
      </c>
      <c r="LD79" s="794">
        <v>1.46</v>
      </c>
      <c r="LE79" s="794">
        <v>1.46</v>
      </c>
      <c r="LF79" s="794">
        <v>1.59</v>
      </c>
      <c r="LG79" s="794">
        <v>1.59</v>
      </c>
      <c r="LH79" s="794">
        <v>1.59</v>
      </c>
      <c r="LI79" s="794">
        <v>1.59</v>
      </c>
      <c r="LJ79" s="794">
        <v>1.59</v>
      </c>
      <c r="LK79" s="794">
        <v>1.59</v>
      </c>
      <c r="LL79" s="794">
        <v>1.59</v>
      </c>
      <c r="LM79" s="794">
        <v>1.59</v>
      </c>
      <c r="LN79" s="794">
        <v>2</v>
      </c>
      <c r="LO79" s="794">
        <v>2</v>
      </c>
      <c r="LP79" s="794">
        <v>2</v>
      </c>
      <c r="LQ79" s="794">
        <v>2</v>
      </c>
      <c r="LR79" s="794">
        <v>1.1499999999999999</v>
      </c>
      <c r="LS79" s="794">
        <v>1.1499999999999999</v>
      </c>
      <c r="LT79" s="794">
        <v>1.1499999999999999</v>
      </c>
      <c r="LU79" s="794">
        <v>1.63</v>
      </c>
      <c r="LV79" s="794">
        <v>1.63</v>
      </c>
      <c r="LW79" s="794">
        <v>1.63</v>
      </c>
      <c r="LX79" s="794">
        <v>1.63</v>
      </c>
      <c r="LY79" s="794">
        <v>2.02</v>
      </c>
      <c r="LZ79" s="794">
        <v>2.02</v>
      </c>
      <c r="MA79" s="794">
        <v>0.67</v>
      </c>
      <c r="MB79" s="794">
        <v>0.67</v>
      </c>
      <c r="MC79" s="794">
        <v>0.67</v>
      </c>
      <c r="MD79" s="794">
        <v>0.88</v>
      </c>
      <c r="ME79" s="794">
        <v>0.88</v>
      </c>
      <c r="MF79" s="794">
        <v>0.88</v>
      </c>
      <c r="MG79" s="794">
        <v>0.88</v>
      </c>
      <c r="MH79" s="794">
        <v>0.91</v>
      </c>
      <c r="MI79" s="794">
        <v>0.91</v>
      </c>
      <c r="MJ79" s="794">
        <v>0.91</v>
      </c>
      <c r="MK79" s="794">
        <v>0.91</v>
      </c>
      <c r="ML79" s="794">
        <v>0.91</v>
      </c>
      <c r="MM79" s="794">
        <v>0.91</v>
      </c>
      <c r="MN79" s="794">
        <v>0.91</v>
      </c>
      <c r="MO79" s="794">
        <v>0.91</v>
      </c>
      <c r="MP79" s="794">
        <v>1.23</v>
      </c>
      <c r="MQ79" s="794">
        <v>1.23</v>
      </c>
      <c r="MR79" s="794">
        <v>1.23</v>
      </c>
      <c r="MS79" s="794">
        <v>1.23</v>
      </c>
      <c r="MT79" s="794">
        <v>1.23</v>
      </c>
      <c r="MU79" s="794">
        <v>1.23</v>
      </c>
      <c r="MV79" s="794">
        <v>1.23</v>
      </c>
      <c r="MW79" s="794">
        <v>1.67</v>
      </c>
      <c r="MX79" s="794">
        <v>1.67</v>
      </c>
      <c r="MY79" s="794">
        <v>1.67</v>
      </c>
      <c r="MZ79" s="794">
        <v>1.67</v>
      </c>
      <c r="NA79" s="794">
        <v>1.67</v>
      </c>
      <c r="NB79" s="794">
        <v>1.46</v>
      </c>
      <c r="NC79" s="794">
        <v>1.46</v>
      </c>
      <c r="ND79" s="794">
        <v>1.46</v>
      </c>
      <c r="NE79" s="794">
        <v>1.46</v>
      </c>
      <c r="NF79" s="794">
        <v>1.59</v>
      </c>
      <c r="NG79" s="794">
        <v>1.59</v>
      </c>
      <c r="NH79" s="794">
        <v>1.59</v>
      </c>
      <c r="NI79" s="794">
        <v>1.59</v>
      </c>
      <c r="NJ79" s="794">
        <v>1.59</v>
      </c>
      <c r="NK79" s="794">
        <v>1.59</v>
      </c>
      <c r="NL79" s="794">
        <v>1.59</v>
      </c>
      <c r="NM79" s="794">
        <v>1.59</v>
      </c>
      <c r="NN79" s="794">
        <v>2</v>
      </c>
      <c r="NO79" s="794">
        <v>2</v>
      </c>
      <c r="NP79" s="794">
        <v>2</v>
      </c>
      <c r="NQ79" s="794">
        <v>2</v>
      </c>
      <c r="NR79" s="794">
        <v>1.1499999999999999</v>
      </c>
      <c r="NS79" s="794">
        <v>1.1499999999999999</v>
      </c>
      <c r="NT79" s="794">
        <v>1.1499999999999999</v>
      </c>
      <c r="NU79" s="794">
        <v>1.63</v>
      </c>
      <c r="NV79" s="794">
        <v>1.63</v>
      </c>
      <c r="NW79" s="794">
        <v>1.63</v>
      </c>
      <c r="NX79" s="794">
        <v>1.63</v>
      </c>
      <c r="NY79" s="794">
        <v>2.02</v>
      </c>
      <c r="NZ79" s="794">
        <v>2.02</v>
      </c>
      <c r="OA79" s="794">
        <v>0.67</v>
      </c>
      <c r="OB79" s="794">
        <v>0.67</v>
      </c>
      <c r="OC79" s="794">
        <v>0.67</v>
      </c>
      <c r="OD79" s="794">
        <v>0.88</v>
      </c>
      <c r="OE79" s="794">
        <v>0.88</v>
      </c>
      <c r="OF79" s="794">
        <v>0.88</v>
      </c>
      <c r="OG79" s="794">
        <v>0.88</v>
      </c>
      <c r="OH79" s="794">
        <v>0.91</v>
      </c>
      <c r="OI79" s="794">
        <v>0.91</v>
      </c>
      <c r="OJ79" s="794">
        <v>0.91</v>
      </c>
      <c r="OK79" s="794">
        <v>0.91</v>
      </c>
      <c r="OL79" s="794">
        <v>0.91</v>
      </c>
      <c r="OM79" s="794">
        <v>0.91</v>
      </c>
      <c r="ON79" s="794">
        <v>0.91</v>
      </c>
      <c r="OO79" s="794">
        <v>0.91</v>
      </c>
      <c r="OP79" s="794">
        <v>1.23</v>
      </c>
      <c r="OQ79" s="794">
        <v>1.23</v>
      </c>
      <c r="OR79" s="794">
        <v>1.23</v>
      </c>
      <c r="OS79" s="794">
        <v>1.23</v>
      </c>
      <c r="OT79" s="794">
        <v>1.23</v>
      </c>
      <c r="OU79" s="794">
        <v>1.23</v>
      </c>
      <c r="OV79" s="794">
        <v>1.23</v>
      </c>
      <c r="OW79" s="794">
        <v>1.67</v>
      </c>
      <c r="OX79" s="794">
        <v>1.67</v>
      </c>
      <c r="OY79" s="794">
        <v>1.67</v>
      </c>
      <c r="OZ79" s="794">
        <v>1.67</v>
      </c>
      <c r="PA79" s="794">
        <v>1.67</v>
      </c>
      <c r="PB79" s="794">
        <v>1.46</v>
      </c>
      <c r="PC79" s="794">
        <v>1.46</v>
      </c>
      <c r="PD79" s="794">
        <v>1.46</v>
      </c>
      <c r="PE79" s="794">
        <v>1.46</v>
      </c>
      <c r="PF79" s="794">
        <v>1.59</v>
      </c>
      <c r="PG79" s="794">
        <v>1.59</v>
      </c>
      <c r="PH79" s="794">
        <v>1.59</v>
      </c>
      <c r="PI79" s="794">
        <v>1.59</v>
      </c>
      <c r="PJ79" s="794">
        <v>1.59</v>
      </c>
      <c r="PK79" s="794">
        <v>1.59</v>
      </c>
      <c r="PL79" s="794">
        <v>1.59</v>
      </c>
      <c r="PM79" s="794">
        <v>1.59</v>
      </c>
      <c r="PN79" s="794">
        <v>2</v>
      </c>
      <c r="PO79" s="794">
        <v>2</v>
      </c>
      <c r="PP79" s="794">
        <v>2</v>
      </c>
      <c r="PQ79" s="794">
        <v>2</v>
      </c>
      <c r="PR79" s="794">
        <v>1.1499999999999999</v>
      </c>
      <c r="PS79" s="794">
        <v>1.1499999999999999</v>
      </c>
      <c r="PT79" s="794">
        <v>1.1499999999999999</v>
      </c>
      <c r="PU79" s="794">
        <v>1.63</v>
      </c>
      <c r="PV79" s="794">
        <v>1.63</v>
      </c>
      <c r="PW79" s="794">
        <v>1.63</v>
      </c>
      <c r="PX79" s="794">
        <v>1.63</v>
      </c>
      <c r="PY79" s="794">
        <v>2.02</v>
      </c>
      <c r="PZ79" s="794">
        <v>2.02</v>
      </c>
      <c r="QA79" s="794">
        <v>0.67</v>
      </c>
      <c r="QB79" s="794">
        <v>0.67</v>
      </c>
      <c r="QC79" s="794">
        <v>0.67</v>
      </c>
      <c r="QD79" s="794">
        <v>0.88</v>
      </c>
      <c r="QE79" s="794">
        <v>0.88</v>
      </c>
      <c r="QF79" s="794">
        <v>0.88</v>
      </c>
      <c r="QG79" s="794">
        <v>0.88</v>
      </c>
      <c r="QH79" s="794">
        <v>0.91</v>
      </c>
      <c r="QI79" s="794">
        <v>0.91</v>
      </c>
      <c r="QJ79" s="794">
        <v>0.91</v>
      </c>
      <c r="QK79" s="794">
        <v>0.91</v>
      </c>
      <c r="QL79" s="794">
        <v>0.91</v>
      </c>
      <c r="QM79" s="794">
        <v>0.91</v>
      </c>
      <c r="QN79" s="794">
        <v>0.91</v>
      </c>
      <c r="QO79" s="794">
        <v>0.91</v>
      </c>
      <c r="QP79" s="794">
        <v>1.23</v>
      </c>
      <c r="QQ79" s="794">
        <v>1.23</v>
      </c>
      <c r="QR79" s="794">
        <v>1.23</v>
      </c>
      <c r="QS79" s="794">
        <v>1.23</v>
      </c>
      <c r="QT79" s="794">
        <v>1.23</v>
      </c>
      <c r="QU79" s="794">
        <v>1.23</v>
      </c>
      <c r="QV79" s="794">
        <v>1.23</v>
      </c>
      <c r="QW79" s="794">
        <v>1.67</v>
      </c>
      <c r="QX79" s="794">
        <v>1.67</v>
      </c>
      <c r="QY79" s="794">
        <v>1.67</v>
      </c>
      <c r="QZ79" s="794">
        <v>1.67</v>
      </c>
      <c r="RA79" s="794">
        <v>1.67</v>
      </c>
      <c r="RB79" s="794">
        <v>1.46</v>
      </c>
      <c r="RC79" s="794">
        <v>1.46</v>
      </c>
      <c r="RD79" s="794">
        <v>1.46</v>
      </c>
      <c r="RE79" s="794">
        <v>1.46</v>
      </c>
      <c r="RF79" s="794">
        <v>1.59</v>
      </c>
      <c r="RG79" s="794">
        <v>1.59</v>
      </c>
      <c r="RH79" s="794">
        <v>1.59</v>
      </c>
      <c r="RI79" s="794">
        <v>1.59</v>
      </c>
      <c r="RJ79" s="794">
        <v>1.59</v>
      </c>
      <c r="RK79" s="794">
        <v>1.59</v>
      </c>
      <c r="RL79" s="794">
        <v>1.59</v>
      </c>
      <c r="RM79" s="794">
        <v>1.59</v>
      </c>
      <c r="RN79" s="794">
        <v>2</v>
      </c>
      <c r="RO79" s="794">
        <v>2</v>
      </c>
      <c r="RP79" s="794">
        <v>2</v>
      </c>
      <c r="RQ79" s="794">
        <v>2</v>
      </c>
      <c r="RR79" s="794">
        <v>2</v>
      </c>
      <c r="RS79" s="794">
        <v>2</v>
      </c>
      <c r="RT79" s="794">
        <v>2</v>
      </c>
      <c r="RU79" s="794">
        <v>1.63</v>
      </c>
      <c r="RV79" s="794">
        <v>1.63</v>
      </c>
      <c r="RW79" s="794">
        <v>1.63</v>
      </c>
      <c r="RX79" s="794">
        <v>1.63</v>
      </c>
      <c r="RY79" s="794">
        <v>2.02</v>
      </c>
      <c r="RZ79" s="794">
        <v>2.02</v>
      </c>
      <c r="SA79" s="794">
        <v>0.67</v>
      </c>
      <c r="SB79" s="794">
        <v>0.67</v>
      </c>
      <c r="SC79" s="794">
        <v>0.67</v>
      </c>
      <c r="SD79" s="794">
        <v>0.88</v>
      </c>
      <c r="SE79" s="794">
        <v>0.88</v>
      </c>
      <c r="SF79" s="794">
        <v>0.88</v>
      </c>
      <c r="SG79" s="794">
        <v>0.88</v>
      </c>
      <c r="SH79" s="794">
        <v>0.91</v>
      </c>
      <c r="SI79" s="795">
        <v>0.91</v>
      </c>
      <c r="SJ79" s="471" t="s">
        <v>494</v>
      </c>
      <c r="SK79" s="452"/>
      <c r="SL79" s="440"/>
      <c r="SM79" s="440"/>
      <c r="SN79" s="440"/>
    </row>
    <row r="80" spans="1:508" outlineLevel="3" x14ac:dyDescent="0.25">
      <c r="A80" s="440"/>
      <c r="B80" s="449"/>
      <c r="C80" s="659">
        <f t="shared" si="32"/>
        <v>4</v>
      </c>
      <c r="D80" s="471"/>
      <c r="E80" s="529"/>
      <c r="F80" s="529"/>
      <c r="G80" s="471"/>
      <c r="H80" s="682"/>
      <c r="I80" s="683" t="s">
        <v>238</v>
      </c>
      <c r="J80" s="684"/>
      <c r="K80" s="796">
        <v>2.0299999999999998</v>
      </c>
      <c r="L80" s="797">
        <v>2.0299999999999998</v>
      </c>
      <c r="M80" s="797">
        <v>2.0299999999999998</v>
      </c>
      <c r="N80" s="797">
        <v>2.23</v>
      </c>
      <c r="O80" s="797">
        <v>2.23</v>
      </c>
      <c r="P80" s="797">
        <v>2.23</v>
      </c>
      <c r="Q80" s="797">
        <v>2.23</v>
      </c>
      <c r="R80" s="797">
        <v>2.23</v>
      </c>
      <c r="S80" s="797">
        <v>2.23</v>
      </c>
      <c r="T80" s="797">
        <v>2.23</v>
      </c>
      <c r="U80" s="797">
        <v>2.2799999999999998</v>
      </c>
      <c r="V80" s="797">
        <v>2.2799999999999998</v>
      </c>
      <c r="W80" s="797">
        <v>2.2799999999999998</v>
      </c>
      <c r="X80" s="797">
        <v>2.2799999999999998</v>
      </c>
      <c r="Y80" s="797">
        <v>2.33</v>
      </c>
      <c r="Z80" s="797">
        <v>2.33</v>
      </c>
      <c r="AA80" s="797">
        <v>1.42</v>
      </c>
      <c r="AB80" s="797">
        <v>1.42</v>
      </c>
      <c r="AC80" s="797">
        <v>1.42</v>
      </c>
      <c r="AD80" s="797">
        <v>2.27</v>
      </c>
      <c r="AE80" s="797">
        <v>2.27</v>
      </c>
      <c r="AF80" s="797">
        <v>2.27</v>
      </c>
      <c r="AG80" s="797">
        <v>2.27</v>
      </c>
      <c r="AH80" s="797">
        <v>2.39</v>
      </c>
      <c r="AI80" s="797">
        <v>2.39</v>
      </c>
      <c r="AJ80" s="797">
        <v>2.39</v>
      </c>
      <c r="AK80" s="797">
        <v>2.39</v>
      </c>
      <c r="AL80" s="797">
        <v>2.39</v>
      </c>
      <c r="AM80" s="797">
        <v>2.39</v>
      </c>
      <c r="AN80" s="797">
        <v>2.39</v>
      </c>
      <c r="AO80" s="797">
        <v>2.39</v>
      </c>
      <c r="AP80" s="797">
        <v>1.79</v>
      </c>
      <c r="AQ80" s="797">
        <v>1.79</v>
      </c>
      <c r="AR80" s="797">
        <v>1.79</v>
      </c>
      <c r="AS80" s="797">
        <v>1.79</v>
      </c>
      <c r="AT80" s="797">
        <v>1.79</v>
      </c>
      <c r="AU80" s="797">
        <v>1.79</v>
      </c>
      <c r="AV80" s="797">
        <v>1.79</v>
      </c>
      <c r="AW80" s="797">
        <v>1.99</v>
      </c>
      <c r="AX80" s="797">
        <v>1.99</v>
      </c>
      <c r="AY80" s="797">
        <v>1.99</v>
      </c>
      <c r="AZ80" s="797">
        <v>1.99</v>
      </c>
      <c r="BA80" s="797">
        <v>1.99</v>
      </c>
      <c r="BB80" s="797">
        <v>1.93</v>
      </c>
      <c r="BC80" s="797">
        <v>1.93</v>
      </c>
      <c r="BD80" s="797">
        <v>1.93</v>
      </c>
      <c r="BE80" s="797">
        <v>1.93</v>
      </c>
      <c r="BF80" s="797">
        <v>2.0299999999999998</v>
      </c>
      <c r="BG80" s="797">
        <v>2.0299999999999998</v>
      </c>
      <c r="BH80" s="797">
        <v>2.0299999999999998</v>
      </c>
      <c r="BI80" s="797">
        <v>2.0299999999999998</v>
      </c>
      <c r="BJ80" s="797">
        <v>2.0299999999999998</v>
      </c>
      <c r="BK80" s="797">
        <v>2.0299999999999998</v>
      </c>
      <c r="BL80" s="797">
        <v>2.0299999999999998</v>
      </c>
      <c r="BM80" s="797">
        <v>2.0299999999999998</v>
      </c>
      <c r="BN80" s="797">
        <v>2.23</v>
      </c>
      <c r="BO80" s="797">
        <v>2.23</v>
      </c>
      <c r="BP80" s="797">
        <v>2.23</v>
      </c>
      <c r="BQ80" s="797">
        <v>2.23</v>
      </c>
      <c r="BR80" s="797">
        <v>2.1800000000000002</v>
      </c>
      <c r="BS80" s="797">
        <v>2.1800000000000002</v>
      </c>
      <c r="BT80" s="797">
        <v>2.1800000000000002</v>
      </c>
      <c r="BU80" s="797">
        <v>2.2799999999999998</v>
      </c>
      <c r="BV80" s="797">
        <v>2.2799999999999998</v>
      </c>
      <c r="BW80" s="797">
        <v>2.2799999999999998</v>
      </c>
      <c r="BX80" s="797">
        <v>2.2799999999999998</v>
      </c>
      <c r="BY80" s="797">
        <v>2.33</v>
      </c>
      <c r="BZ80" s="797">
        <v>2.33</v>
      </c>
      <c r="CA80" s="797">
        <v>1.42</v>
      </c>
      <c r="CB80" s="797">
        <v>1.42</v>
      </c>
      <c r="CC80" s="797">
        <v>2.15</v>
      </c>
      <c r="CD80" s="797">
        <v>2.27</v>
      </c>
      <c r="CE80" s="797">
        <v>2.27</v>
      </c>
      <c r="CF80" s="797">
        <v>2.27</v>
      </c>
      <c r="CG80" s="797">
        <v>2.27</v>
      </c>
      <c r="CH80" s="797">
        <v>2.39</v>
      </c>
      <c r="CI80" s="797">
        <v>2.39</v>
      </c>
      <c r="CJ80" s="797">
        <v>2.39</v>
      </c>
      <c r="CK80" s="797">
        <v>2.39</v>
      </c>
      <c r="CL80" s="797">
        <v>2.39</v>
      </c>
      <c r="CM80" s="797">
        <v>2.39</v>
      </c>
      <c r="CN80" s="797">
        <v>2.39</v>
      </c>
      <c r="CO80" s="797">
        <v>2.39</v>
      </c>
      <c r="CP80" s="797">
        <v>1.79</v>
      </c>
      <c r="CQ80" s="797">
        <v>1.79</v>
      </c>
      <c r="CR80" s="797">
        <v>1.79</v>
      </c>
      <c r="CS80" s="797">
        <v>1.79</v>
      </c>
      <c r="CT80" s="797">
        <v>1.79</v>
      </c>
      <c r="CU80" s="797">
        <v>1.79</v>
      </c>
      <c r="CV80" s="797">
        <v>1.79</v>
      </c>
      <c r="CW80" s="797">
        <v>1.99</v>
      </c>
      <c r="CX80" s="797">
        <v>1.99</v>
      </c>
      <c r="CY80" s="797">
        <v>1.99</v>
      </c>
      <c r="CZ80" s="797">
        <v>1.99</v>
      </c>
      <c r="DA80" s="797">
        <v>1.99</v>
      </c>
      <c r="DB80" s="797">
        <v>2.36</v>
      </c>
      <c r="DC80" s="797">
        <v>2.36</v>
      </c>
      <c r="DD80" s="797">
        <v>2.36</v>
      </c>
      <c r="DE80" s="797">
        <v>2.36</v>
      </c>
      <c r="DF80" s="797">
        <v>2.23</v>
      </c>
      <c r="DG80" s="797">
        <v>2.23</v>
      </c>
      <c r="DH80" s="797">
        <v>2.23</v>
      </c>
      <c r="DI80" s="797">
        <v>2.23</v>
      </c>
      <c r="DJ80" s="797">
        <v>2.23</v>
      </c>
      <c r="DK80" s="797">
        <v>2.23</v>
      </c>
      <c r="DL80" s="797">
        <v>2.23</v>
      </c>
      <c r="DM80" s="797">
        <v>2.23</v>
      </c>
      <c r="DN80" s="797">
        <v>2.36</v>
      </c>
      <c r="DO80" s="797">
        <v>2.36</v>
      </c>
      <c r="DP80" s="797">
        <v>2.36</v>
      </c>
      <c r="DQ80" s="797">
        <v>2.36</v>
      </c>
      <c r="DR80" s="797">
        <v>2.1800000000000002</v>
      </c>
      <c r="DS80" s="797">
        <v>2.1800000000000002</v>
      </c>
      <c r="DT80" s="797">
        <v>2.1800000000000002</v>
      </c>
      <c r="DU80" s="797">
        <v>2.2400000000000002</v>
      </c>
      <c r="DV80" s="797">
        <v>2.2400000000000002</v>
      </c>
      <c r="DW80" s="797">
        <v>2.2400000000000002</v>
      </c>
      <c r="DX80" s="797">
        <v>2.2400000000000002</v>
      </c>
      <c r="DY80" s="797">
        <v>2.29</v>
      </c>
      <c r="DZ80" s="797">
        <v>2.29</v>
      </c>
      <c r="EA80" s="797">
        <v>1.55</v>
      </c>
      <c r="EB80" s="797">
        <v>1.55</v>
      </c>
      <c r="EC80" s="797">
        <v>2.2000000000000002</v>
      </c>
      <c r="ED80" s="797">
        <v>2.3199999999999998</v>
      </c>
      <c r="EE80" s="797">
        <v>2.3199999999999998</v>
      </c>
      <c r="EF80" s="797">
        <v>2.3199999999999998</v>
      </c>
      <c r="EG80" s="797">
        <v>2.3199999999999998</v>
      </c>
      <c r="EH80" s="797">
        <v>2.39</v>
      </c>
      <c r="EI80" s="797">
        <v>2.39</v>
      </c>
      <c r="EJ80" s="797">
        <v>2.39</v>
      </c>
      <c r="EK80" s="797">
        <v>2.39</v>
      </c>
      <c r="EL80" s="797">
        <v>2.39</v>
      </c>
      <c r="EM80" s="797">
        <v>2.39</v>
      </c>
      <c r="EN80" s="797">
        <v>2.39</v>
      </c>
      <c r="EO80" s="797">
        <v>2.39</v>
      </c>
      <c r="EP80" s="797">
        <v>1.79</v>
      </c>
      <c r="EQ80" s="797">
        <v>1.79</v>
      </c>
      <c r="ER80" s="797">
        <v>1.79</v>
      </c>
      <c r="ES80" s="797">
        <v>1.79</v>
      </c>
      <c r="ET80" s="797">
        <v>1.79</v>
      </c>
      <c r="EU80" s="797">
        <v>1.79</v>
      </c>
      <c r="EV80" s="797">
        <v>1.79</v>
      </c>
      <c r="EW80" s="797">
        <v>1.99</v>
      </c>
      <c r="EX80" s="797">
        <v>1.99</v>
      </c>
      <c r="EY80" s="797">
        <v>1.99</v>
      </c>
      <c r="EZ80" s="797">
        <v>1.99</v>
      </c>
      <c r="FA80" s="797">
        <v>1.99</v>
      </c>
      <c r="FB80" s="797">
        <v>2</v>
      </c>
      <c r="FC80" s="797">
        <v>2</v>
      </c>
      <c r="FD80" s="797">
        <v>2</v>
      </c>
      <c r="FE80" s="797">
        <v>2</v>
      </c>
      <c r="FF80" s="797">
        <v>2.09</v>
      </c>
      <c r="FG80" s="797">
        <v>2.09</v>
      </c>
      <c r="FH80" s="797">
        <v>2.09</v>
      </c>
      <c r="FI80" s="797">
        <v>2.09</v>
      </c>
      <c r="FJ80" s="797">
        <v>2.09</v>
      </c>
      <c r="FK80" s="797">
        <v>2.09</v>
      </c>
      <c r="FL80" s="797">
        <v>2.09</v>
      </c>
      <c r="FM80" s="797">
        <v>2.09</v>
      </c>
      <c r="FN80" s="797">
        <v>2.2599999999999998</v>
      </c>
      <c r="FO80" s="797">
        <v>2.2599999999999998</v>
      </c>
      <c r="FP80" s="797">
        <v>2.2599999999999998</v>
      </c>
      <c r="FQ80" s="797">
        <v>2.2599999999999998</v>
      </c>
      <c r="FR80" s="797">
        <v>2.25</v>
      </c>
      <c r="FS80" s="797">
        <v>2.25</v>
      </c>
      <c r="FT80" s="797">
        <v>2.25</v>
      </c>
      <c r="FU80" s="797">
        <v>2.2999999999999998</v>
      </c>
      <c r="FV80" s="797">
        <v>2.2999999999999998</v>
      </c>
      <c r="FW80" s="797">
        <v>2.2999999999999998</v>
      </c>
      <c r="FX80" s="797">
        <v>2.2999999999999998</v>
      </c>
      <c r="FY80" s="797">
        <v>2.34</v>
      </c>
      <c r="FZ80" s="797">
        <v>2.34</v>
      </c>
      <c r="GA80" s="797">
        <v>1.8</v>
      </c>
      <c r="GB80" s="797">
        <v>1.8</v>
      </c>
      <c r="GC80" s="797">
        <v>1.8</v>
      </c>
      <c r="GD80" s="797">
        <v>2.42</v>
      </c>
      <c r="GE80" s="797">
        <v>2.42</v>
      </c>
      <c r="GF80" s="797">
        <v>2.42</v>
      </c>
      <c r="GG80" s="797">
        <v>2.42</v>
      </c>
      <c r="GH80" s="797">
        <v>2.39</v>
      </c>
      <c r="GI80" s="797">
        <v>2.39</v>
      </c>
      <c r="GJ80" s="797">
        <v>2.39</v>
      </c>
      <c r="GK80" s="797">
        <v>2.39</v>
      </c>
      <c r="GL80" s="797">
        <v>2.39</v>
      </c>
      <c r="GM80" s="797">
        <v>2.39</v>
      </c>
      <c r="GN80" s="797">
        <v>2.39</v>
      </c>
      <c r="GO80" s="797">
        <v>2.39</v>
      </c>
      <c r="GP80" s="797">
        <v>1.79</v>
      </c>
      <c r="GQ80" s="797">
        <v>1.79</v>
      </c>
      <c r="GR80" s="797">
        <v>1.79</v>
      </c>
      <c r="GS80" s="797">
        <v>1.79</v>
      </c>
      <c r="GT80" s="797">
        <v>1.79</v>
      </c>
      <c r="GU80" s="797">
        <v>1.79</v>
      </c>
      <c r="GV80" s="797">
        <v>1.79</v>
      </c>
      <c r="GW80" s="797">
        <v>1.99</v>
      </c>
      <c r="GX80" s="797">
        <v>1.99</v>
      </c>
      <c r="GY80" s="797">
        <v>1.99</v>
      </c>
      <c r="GZ80" s="797">
        <v>1.99</v>
      </c>
      <c r="HA80" s="797">
        <v>1.99</v>
      </c>
      <c r="HB80" s="797">
        <v>2.09</v>
      </c>
      <c r="HC80" s="797">
        <v>2.09</v>
      </c>
      <c r="HD80" s="797">
        <v>2.09</v>
      </c>
      <c r="HE80" s="797">
        <v>2.09</v>
      </c>
      <c r="HF80" s="797">
        <v>2.16</v>
      </c>
      <c r="HG80" s="797">
        <v>2.16</v>
      </c>
      <c r="HH80" s="797">
        <v>2.16</v>
      </c>
      <c r="HI80" s="797">
        <v>2.16</v>
      </c>
      <c r="HJ80" s="797">
        <v>2.16</v>
      </c>
      <c r="HK80" s="797">
        <v>2.16</v>
      </c>
      <c r="HL80" s="797">
        <v>2.16</v>
      </c>
      <c r="HM80" s="797">
        <v>2.16</v>
      </c>
      <c r="HN80" s="797">
        <v>2.31</v>
      </c>
      <c r="HO80" s="797">
        <v>2.31</v>
      </c>
      <c r="HP80" s="797">
        <v>2.31</v>
      </c>
      <c r="HQ80" s="797">
        <v>2.31</v>
      </c>
      <c r="HR80" s="797">
        <v>2.2400000000000002</v>
      </c>
      <c r="HS80" s="797">
        <v>2.2400000000000002</v>
      </c>
      <c r="HT80" s="797">
        <v>2.2400000000000002</v>
      </c>
      <c r="HU80" s="797">
        <v>2.2799999999999998</v>
      </c>
      <c r="HV80" s="797">
        <v>2.2799999999999998</v>
      </c>
      <c r="HW80" s="797">
        <v>2.2799999999999998</v>
      </c>
      <c r="HX80" s="797">
        <v>2.2799999999999998</v>
      </c>
      <c r="HY80" s="797">
        <v>2.33</v>
      </c>
      <c r="HZ80" s="797">
        <v>2.33</v>
      </c>
      <c r="IA80" s="797">
        <v>1.75</v>
      </c>
      <c r="IB80" s="797">
        <v>1.75</v>
      </c>
      <c r="IC80" s="797">
        <v>1.75</v>
      </c>
      <c r="ID80" s="797">
        <v>2.41</v>
      </c>
      <c r="IE80" s="797">
        <v>2.41</v>
      </c>
      <c r="IF80" s="797">
        <v>2.41</v>
      </c>
      <c r="IG80" s="797">
        <v>2.41</v>
      </c>
      <c r="IH80" s="797">
        <v>2.39</v>
      </c>
      <c r="II80" s="797">
        <v>2.39</v>
      </c>
      <c r="IJ80" s="797">
        <v>2.39</v>
      </c>
      <c r="IK80" s="797">
        <v>2.39</v>
      </c>
      <c r="IL80" s="797">
        <v>2.39</v>
      </c>
      <c r="IM80" s="797">
        <v>2.39</v>
      </c>
      <c r="IN80" s="797">
        <v>2.39</v>
      </c>
      <c r="IO80" s="797">
        <v>2.39</v>
      </c>
      <c r="IP80" s="797">
        <v>1.79</v>
      </c>
      <c r="IQ80" s="797">
        <v>1.79</v>
      </c>
      <c r="IR80" s="797">
        <v>1.79</v>
      </c>
      <c r="IS80" s="797">
        <v>1.79</v>
      </c>
      <c r="IT80" s="797">
        <v>1.79</v>
      </c>
      <c r="IU80" s="797">
        <v>1.79</v>
      </c>
      <c r="IV80" s="797">
        <v>1.79</v>
      </c>
      <c r="IW80" s="797">
        <v>1.99</v>
      </c>
      <c r="IX80" s="797">
        <v>1.99</v>
      </c>
      <c r="IY80" s="797">
        <v>1.99</v>
      </c>
      <c r="IZ80" s="797">
        <v>1.99</v>
      </c>
      <c r="JA80" s="797">
        <v>1.99</v>
      </c>
      <c r="JB80" s="797">
        <v>2.1</v>
      </c>
      <c r="JC80" s="797">
        <v>2.1</v>
      </c>
      <c r="JD80" s="797">
        <v>2.1</v>
      </c>
      <c r="JE80" s="797">
        <v>2.1</v>
      </c>
      <c r="JF80" s="797">
        <v>2.1800000000000002</v>
      </c>
      <c r="JG80" s="797">
        <v>2.1800000000000002</v>
      </c>
      <c r="JH80" s="797">
        <v>2.1800000000000002</v>
      </c>
      <c r="JI80" s="797">
        <v>2.1800000000000002</v>
      </c>
      <c r="JJ80" s="797">
        <v>2.1800000000000002</v>
      </c>
      <c r="JK80" s="797">
        <v>2.1800000000000002</v>
      </c>
      <c r="JL80" s="797">
        <v>2.1800000000000002</v>
      </c>
      <c r="JM80" s="797">
        <v>2.1800000000000002</v>
      </c>
      <c r="JN80" s="797">
        <v>2.33</v>
      </c>
      <c r="JO80" s="797">
        <v>2.33</v>
      </c>
      <c r="JP80" s="797">
        <v>2.33</v>
      </c>
      <c r="JQ80" s="797">
        <v>2.33</v>
      </c>
      <c r="JR80" s="797">
        <v>2.19</v>
      </c>
      <c r="JS80" s="797">
        <v>2.19</v>
      </c>
      <c r="JT80" s="797">
        <v>2.19</v>
      </c>
      <c r="JU80" s="797">
        <v>2.2799999999999998</v>
      </c>
      <c r="JV80" s="797">
        <v>2.2799999999999998</v>
      </c>
      <c r="JW80" s="797">
        <v>2.2799999999999998</v>
      </c>
      <c r="JX80" s="797">
        <v>2.2799999999999998</v>
      </c>
      <c r="JY80" s="797">
        <v>2.34</v>
      </c>
      <c r="JZ80" s="797">
        <v>2.34</v>
      </c>
      <c r="KA80" s="797">
        <v>1.76</v>
      </c>
      <c r="KB80" s="797">
        <v>1.76</v>
      </c>
      <c r="KC80" s="797">
        <v>1.76</v>
      </c>
      <c r="KD80" s="797">
        <v>2.38</v>
      </c>
      <c r="KE80" s="797">
        <v>2.38</v>
      </c>
      <c r="KF80" s="797">
        <v>2.38</v>
      </c>
      <c r="KG80" s="797">
        <v>2.38</v>
      </c>
      <c r="KH80" s="797">
        <v>2.39</v>
      </c>
      <c r="KI80" s="797">
        <v>2.39</v>
      </c>
      <c r="KJ80" s="797">
        <v>2.39</v>
      </c>
      <c r="KK80" s="797">
        <v>2.39</v>
      </c>
      <c r="KL80" s="797">
        <v>2.39</v>
      </c>
      <c r="KM80" s="797">
        <v>2.39</v>
      </c>
      <c r="KN80" s="797">
        <v>2.39</v>
      </c>
      <c r="KO80" s="797">
        <v>2.39</v>
      </c>
      <c r="KP80" s="797">
        <v>1.79</v>
      </c>
      <c r="KQ80" s="797">
        <v>1.79</v>
      </c>
      <c r="KR80" s="797">
        <v>1.79</v>
      </c>
      <c r="KS80" s="797">
        <v>1.79</v>
      </c>
      <c r="KT80" s="797">
        <v>1.79</v>
      </c>
      <c r="KU80" s="797">
        <v>1.79</v>
      </c>
      <c r="KV80" s="797">
        <v>1.79</v>
      </c>
      <c r="KW80" s="797">
        <v>1.99</v>
      </c>
      <c r="KX80" s="797">
        <v>1.99</v>
      </c>
      <c r="KY80" s="797">
        <v>1.99</v>
      </c>
      <c r="KZ80" s="797">
        <v>1.99</v>
      </c>
      <c r="LA80" s="797">
        <v>1.99</v>
      </c>
      <c r="LB80" s="797">
        <v>2.2400000000000002</v>
      </c>
      <c r="LC80" s="797">
        <v>2.2400000000000002</v>
      </c>
      <c r="LD80" s="797">
        <v>2.2400000000000002</v>
      </c>
      <c r="LE80" s="797">
        <v>2.2400000000000002</v>
      </c>
      <c r="LF80" s="797">
        <v>2.2799999999999998</v>
      </c>
      <c r="LG80" s="797">
        <v>2.2799999999999998</v>
      </c>
      <c r="LH80" s="797">
        <v>2.2799999999999998</v>
      </c>
      <c r="LI80" s="797">
        <v>2.2799999999999998</v>
      </c>
      <c r="LJ80" s="797">
        <v>2.2799999999999998</v>
      </c>
      <c r="LK80" s="797">
        <v>2.2799999999999998</v>
      </c>
      <c r="LL80" s="797">
        <v>2.2799999999999998</v>
      </c>
      <c r="LM80" s="797">
        <v>2.2799999999999998</v>
      </c>
      <c r="LN80" s="797">
        <v>2.39</v>
      </c>
      <c r="LO80" s="797">
        <v>2.39</v>
      </c>
      <c r="LP80" s="797">
        <v>2.39</v>
      </c>
      <c r="LQ80" s="797">
        <v>2.39</v>
      </c>
      <c r="LR80" s="797">
        <v>2.19</v>
      </c>
      <c r="LS80" s="797">
        <v>2.19</v>
      </c>
      <c r="LT80" s="797">
        <v>2.19</v>
      </c>
      <c r="LU80" s="797">
        <v>2.2799999999999998</v>
      </c>
      <c r="LV80" s="797">
        <v>2.2799999999999998</v>
      </c>
      <c r="LW80" s="797">
        <v>2.2799999999999998</v>
      </c>
      <c r="LX80" s="797">
        <v>2.2799999999999998</v>
      </c>
      <c r="LY80" s="797">
        <v>2.34</v>
      </c>
      <c r="LZ80" s="797">
        <v>2.34</v>
      </c>
      <c r="MA80" s="797">
        <v>1.76</v>
      </c>
      <c r="MB80" s="797">
        <v>1.76</v>
      </c>
      <c r="MC80" s="797">
        <v>1.76</v>
      </c>
      <c r="MD80" s="797">
        <v>2.38</v>
      </c>
      <c r="ME80" s="797">
        <v>2.38</v>
      </c>
      <c r="MF80" s="797">
        <v>2.38</v>
      </c>
      <c r="MG80" s="797">
        <v>2.38</v>
      </c>
      <c r="MH80" s="797">
        <v>2.39</v>
      </c>
      <c r="MI80" s="797">
        <v>2.39</v>
      </c>
      <c r="MJ80" s="797">
        <v>2.39</v>
      </c>
      <c r="MK80" s="797">
        <v>2.39</v>
      </c>
      <c r="ML80" s="797">
        <v>2.39</v>
      </c>
      <c r="MM80" s="797">
        <v>2.39</v>
      </c>
      <c r="MN80" s="797">
        <v>2.39</v>
      </c>
      <c r="MO80" s="797">
        <v>2.39</v>
      </c>
      <c r="MP80" s="797">
        <v>1.79</v>
      </c>
      <c r="MQ80" s="797">
        <v>1.79</v>
      </c>
      <c r="MR80" s="797">
        <v>1.79</v>
      </c>
      <c r="MS80" s="797">
        <v>1.79</v>
      </c>
      <c r="MT80" s="797">
        <v>1.79</v>
      </c>
      <c r="MU80" s="797">
        <v>1.79</v>
      </c>
      <c r="MV80" s="797">
        <v>1.79</v>
      </c>
      <c r="MW80" s="797">
        <v>1.99</v>
      </c>
      <c r="MX80" s="797">
        <v>1.99</v>
      </c>
      <c r="MY80" s="797">
        <v>1.99</v>
      </c>
      <c r="MZ80" s="797">
        <v>1.99</v>
      </c>
      <c r="NA80" s="797">
        <v>1.99</v>
      </c>
      <c r="NB80" s="797">
        <v>2.2400000000000002</v>
      </c>
      <c r="NC80" s="797">
        <v>2.2400000000000002</v>
      </c>
      <c r="ND80" s="797">
        <v>2.2400000000000002</v>
      </c>
      <c r="NE80" s="797">
        <v>2.2400000000000002</v>
      </c>
      <c r="NF80" s="797">
        <v>2.2799999999999998</v>
      </c>
      <c r="NG80" s="797">
        <v>2.2799999999999998</v>
      </c>
      <c r="NH80" s="797">
        <v>2.2799999999999998</v>
      </c>
      <c r="NI80" s="797">
        <v>2.2799999999999998</v>
      </c>
      <c r="NJ80" s="797">
        <v>2.2799999999999998</v>
      </c>
      <c r="NK80" s="797">
        <v>2.2799999999999998</v>
      </c>
      <c r="NL80" s="797">
        <v>2.2799999999999998</v>
      </c>
      <c r="NM80" s="797">
        <v>2.2799999999999998</v>
      </c>
      <c r="NN80" s="797">
        <v>2.39</v>
      </c>
      <c r="NO80" s="797">
        <v>2.39</v>
      </c>
      <c r="NP80" s="797">
        <v>2.39</v>
      </c>
      <c r="NQ80" s="797">
        <v>2.39</v>
      </c>
      <c r="NR80" s="797">
        <v>2.19</v>
      </c>
      <c r="NS80" s="797">
        <v>2.19</v>
      </c>
      <c r="NT80" s="797">
        <v>2.19</v>
      </c>
      <c r="NU80" s="797">
        <v>2.2799999999999998</v>
      </c>
      <c r="NV80" s="797">
        <v>2.2799999999999998</v>
      </c>
      <c r="NW80" s="797">
        <v>2.2799999999999998</v>
      </c>
      <c r="NX80" s="797">
        <v>2.2799999999999998</v>
      </c>
      <c r="NY80" s="797">
        <v>2.34</v>
      </c>
      <c r="NZ80" s="797">
        <v>2.34</v>
      </c>
      <c r="OA80" s="797">
        <v>1.76</v>
      </c>
      <c r="OB80" s="797">
        <v>1.76</v>
      </c>
      <c r="OC80" s="797">
        <v>1.76</v>
      </c>
      <c r="OD80" s="797">
        <v>2.38</v>
      </c>
      <c r="OE80" s="797">
        <v>2.38</v>
      </c>
      <c r="OF80" s="797">
        <v>2.38</v>
      </c>
      <c r="OG80" s="797">
        <v>2.38</v>
      </c>
      <c r="OH80" s="797">
        <v>2.39</v>
      </c>
      <c r="OI80" s="797">
        <v>2.39</v>
      </c>
      <c r="OJ80" s="797">
        <v>2.39</v>
      </c>
      <c r="OK80" s="797">
        <v>2.39</v>
      </c>
      <c r="OL80" s="797">
        <v>2.39</v>
      </c>
      <c r="OM80" s="797">
        <v>2.39</v>
      </c>
      <c r="ON80" s="797">
        <v>2.39</v>
      </c>
      <c r="OO80" s="797">
        <v>2.39</v>
      </c>
      <c r="OP80" s="797">
        <v>1.79</v>
      </c>
      <c r="OQ80" s="797">
        <v>1.79</v>
      </c>
      <c r="OR80" s="797">
        <v>1.79</v>
      </c>
      <c r="OS80" s="797">
        <v>1.79</v>
      </c>
      <c r="OT80" s="797">
        <v>1.79</v>
      </c>
      <c r="OU80" s="797">
        <v>1.79</v>
      </c>
      <c r="OV80" s="797">
        <v>1.79</v>
      </c>
      <c r="OW80" s="797">
        <v>1.99</v>
      </c>
      <c r="OX80" s="797">
        <v>1.99</v>
      </c>
      <c r="OY80" s="797">
        <v>1.99</v>
      </c>
      <c r="OZ80" s="797">
        <v>1.99</v>
      </c>
      <c r="PA80" s="797">
        <v>1.99</v>
      </c>
      <c r="PB80" s="797">
        <v>2.2400000000000002</v>
      </c>
      <c r="PC80" s="797">
        <v>2.2400000000000002</v>
      </c>
      <c r="PD80" s="797">
        <v>2.2400000000000002</v>
      </c>
      <c r="PE80" s="797">
        <v>2.2400000000000002</v>
      </c>
      <c r="PF80" s="797">
        <v>2.2799999999999998</v>
      </c>
      <c r="PG80" s="797">
        <v>2.2799999999999998</v>
      </c>
      <c r="PH80" s="797">
        <v>2.2799999999999998</v>
      </c>
      <c r="PI80" s="797">
        <v>2.2799999999999998</v>
      </c>
      <c r="PJ80" s="797">
        <v>2.2799999999999998</v>
      </c>
      <c r="PK80" s="797">
        <v>2.2799999999999998</v>
      </c>
      <c r="PL80" s="797">
        <v>2.2799999999999998</v>
      </c>
      <c r="PM80" s="797">
        <v>2.2799999999999998</v>
      </c>
      <c r="PN80" s="797">
        <v>2.39</v>
      </c>
      <c r="PO80" s="797">
        <v>2.39</v>
      </c>
      <c r="PP80" s="797">
        <v>2.39</v>
      </c>
      <c r="PQ80" s="797">
        <v>2.39</v>
      </c>
      <c r="PR80" s="797">
        <v>2.19</v>
      </c>
      <c r="PS80" s="797">
        <v>2.19</v>
      </c>
      <c r="PT80" s="797">
        <v>2.19</v>
      </c>
      <c r="PU80" s="797">
        <v>2.2799999999999998</v>
      </c>
      <c r="PV80" s="797">
        <v>2.2799999999999998</v>
      </c>
      <c r="PW80" s="797">
        <v>2.2799999999999998</v>
      </c>
      <c r="PX80" s="797">
        <v>2.2799999999999998</v>
      </c>
      <c r="PY80" s="797">
        <v>2.34</v>
      </c>
      <c r="PZ80" s="797">
        <v>2.34</v>
      </c>
      <c r="QA80" s="797">
        <v>1.76</v>
      </c>
      <c r="QB80" s="797">
        <v>1.76</v>
      </c>
      <c r="QC80" s="797">
        <v>1.76</v>
      </c>
      <c r="QD80" s="797">
        <v>2.38</v>
      </c>
      <c r="QE80" s="797">
        <v>2.38</v>
      </c>
      <c r="QF80" s="797">
        <v>2.38</v>
      </c>
      <c r="QG80" s="797">
        <v>2.38</v>
      </c>
      <c r="QH80" s="797">
        <v>2.39</v>
      </c>
      <c r="QI80" s="797">
        <v>2.39</v>
      </c>
      <c r="QJ80" s="797">
        <v>2.39</v>
      </c>
      <c r="QK80" s="797">
        <v>2.39</v>
      </c>
      <c r="QL80" s="797">
        <v>2.39</v>
      </c>
      <c r="QM80" s="797">
        <v>2.39</v>
      </c>
      <c r="QN80" s="797">
        <v>2.39</v>
      </c>
      <c r="QO80" s="797">
        <v>2.39</v>
      </c>
      <c r="QP80" s="797">
        <v>1.79</v>
      </c>
      <c r="QQ80" s="797">
        <v>1.79</v>
      </c>
      <c r="QR80" s="797">
        <v>1.79</v>
      </c>
      <c r="QS80" s="797">
        <v>1.79</v>
      </c>
      <c r="QT80" s="797">
        <v>1.79</v>
      </c>
      <c r="QU80" s="797">
        <v>1.79</v>
      </c>
      <c r="QV80" s="797">
        <v>1.79</v>
      </c>
      <c r="QW80" s="797">
        <v>1.99</v>
      </c>
      <c r="QX80" s="797">
        <v>1.99</v>
      </c>
      <c r="QY80" s="797">
        <v>1.99</v>
      </c>
      <c r="QZ80" s="797">
        <v>1.99</v>
      </c>
      <c r="RA80" s="797">
        <v>1.99</v>
      </c>
      <c r="RB80" s="797">
        <v>2.2400000000000002</v>
      </c>
      <c r="RC80" s="797">
        <v>2.2400000000000002</v>
      </c>
      <c r="RD80" s="797">
        <v>2.2400000000000002</v>
      </c>
      <c r="RE80" s="797">
        <v>2.2400000000000002</v>
      </c>
      <c r="RF80" s="797">
        <v>2.2799999999999998</v>
      </c>
      <c r="RG80" s="797">
        <v>2.2799999999999998</v>
      </c>
      <c r="RH80" s="797">
        <v>2.2799999999999998</v>
      </c>
      <c r="RI80" s="797">
        <v>2.2799999999999998</v>
      </c>
      <c r="RJ80" s="797">
        <v>2.2799999999999998</v>
      </c>
      <c r="RK80" s="797">
        <v>2.2799999999999998</v>
      </c>
      <c r="RL80" s="797">
        <v>2.2799999999999998</v>
      </c>
      <c r="RM80" s="797">
        <v>2.2799999999999998</v>
      </c>
      <c r="RN80" s="797">
        <v>2.39</v>
      </c>
      <c r="RO80" s="797">
        <v>2.39</v>
      </c>
      <c r="RP80" s="797">
        <v>2.39</v>
      </c>
      <c r="RQ80" s="797">
        <v>2.39</v>
      </c>
      <c r="RR80" s="797">
        <v>2.39</v>
      </c>
      <c r="RS80" s="797">
        <v>2.39</v>
      </c>
      <c r="RT80" s="797">
        <v>2.39</v>
      </c>
      <c r="RU80" s="797">
        <v>2.2799999999999998</v>
      </c>
      <c r="RV80" s="797">
        <v>2.2799999999999998</v>
      </c>
      <c r="RW80" s="797">
        <v>2.2799999999999998</v>
      </c>
      <c r="RX80" s="797">
        <v>2.2799999999999998</v>
      </c>
      <c r="RY80" s="797">
        <v>2.34</v>
      </c>
      <c r="RZ80" s="797">
        <v>2.34</v>
      </c>
      <c r="SA80" s="797">
        <v>1.76</v>
      </c>
      <c r="SB80" s="797">
        <v>1.76</v>
      </c>
      <c r="SC80" s="797">
        <v>1.76</v>
      </c>
      <c r="SD80" s="797">
        <v>2.38</v>
      </c>
      <c r="SE80" s="797">
        <v>2.38</v>
      </c>
      <c r="SF80" s="797">
        <v>2.38</v>
      </c>
      <c r="SG80" s="797">
        <v>2.38</v>
      </c>
      <c r="SH80" s="797">
        <v>2.39</v>
      </c>
      <c r="SI80" s="798">
        <v>2.39</v>
      </c>
      <c r="SJ80" s="471" t="s">
        <v>494</v>
      </c>
      <c r="SK80" s="452"/>
      <c r="SL80" s="440"/>
      <c r="SM80" s="440"/>
      <c r="SN80" s="440"/>
    </row>
    <row r="81" spans="1:508" outlineLevel="2" x14ac:dyDescent="0.25">
      <c r="A81" s="440"/>
      <c r="B81" s="449"/>
      <c r="C81" s="659">
        <f t="shared" ref="C81" si="39">INT($C$40)+2</f>
        <v>3</v>
      </c>
      <c r="D81" s="471"/>
      <c r="E81" s="529">
        <v>4</v>
      </c>
      <c r="F81" s="529"/>
      <c r="G81" s="471"/>
      <c r="H81" s="476" t="s">
        <v>990</v>
      </c>
      <c r="I81" s="492" t="s">
        <v>860</v>
      </c>
      <c r="J81" s="492">
        <f t="shared" ref="J81" si="40">J78+1</f>
        <v>8</v>
      </c>
      <c r="K81" s="790">
        <v>1.53</v>
      </c>
      <c r="L81" s="791">
        <v>1.53</v>
      </c>
      <c r="M81" s="791">
        <v>1.53</v>
      </c>
      <c r="N81" s="791">
        <v>2.02</v>
      </c>
      <c r="O81" s="791">
        <v>2.02</v>
      </c>
      <c r="P81" s="791">
        <v>2.02</v>
      </c>
      <c r="Q81" s="791">
        <v>2.02</v>
      </c>
      <c r="R81" s="791">
        <v>2.02</v>
      </c>
      <c r="S81" s="791">
        <v>2.02</v>
      </c>
      <c r="T81" s="791">
        <v>2.02</v>
      </c>
      <c r="U81" s="791">
        <v>2.1</v>
      </c>
      <c r="V81" s="791">
        <v>2.1</v>
      </c>
      <c r="W81" s="791">
        <v>2.1</v>
      </c>
      <c r="X81" s="791">
        <v>2.1</v>
      </c>
      <c r="Y81" s="791">
        <v>2.16</v>
      </c>
      <c r="Z81" s="791">
        <v>2.16</v>
      </c>
      <c r="AA81" s="791">
        <v>0.86</v>
      </c>
      <c r="AB81" s="791">
        <v>0.86</v>
      </c>
      <c r="AC81" s="791">
        <v>0.86</v>
      </c>
      <c r="AD81" s="791">
        <v>1.47</v>
      </c>
      <c r="AE81" s="791">
        <v>1.47</v>
      </c>
      <c r="AF81" s="791">
        <v>1.47</v>
      </c>
      <c r="AG81" s="791">
        <v>1.47</v>
      </c>
      <c r="AH81" s="791">
        <v>1.64</v>
      </c>
      <c r="AI81" s="791">
        <v>1.64</v>
      </c>
      <c r="AJ81" s="791">
        <v>1.64</v>
      </c>
      <c r="AK81" s="791">
        <v>1.64</v>
      </c>
      <c r="AL81" s="791">
        <v>1.64</v>
      </c>
      <c r="AM81" s="791">
        <v>1.64</v>
      </c>
      <c r="AN81" s="791">
        <v>1.64</v>
      </c>
      <c r="AO81" s="791">
        <v>1.64</v>
      </c>
      <c r="AP81" s="791">
        <v>1.46</v>
      </c>
      <c r="AQ81" s="791">
        <v>1.46</v>
      </c>
      <c r="AR81" s="791">
        <v>1.46</v>
      </c>
      <c r="AS81" s="791">
        <v>1.46</v>
      </c>
      <c r="AT81" s="791">
        <v>1.46</v>
      </c>
      <c r="AU81" s="791">
        <v>1.46</v>
      </c>
      <c r="AV81" s="791">
        <v>1.46</v>
      </c>
      <c r="AW81" s="791">
        <v>1.82</v>
      </c>
      <c r="AX81" s="791">
        <v>1.82</v>
      </c>
      <c r="AY81" s="791">
        <v>1.82</v>
      </c>
      <c r="AZ81" s="791">
        <v>1.82</v>
      </c>
      <c r="BA81" s="791">
        <v>1.82</v>
      </c>
      <c r="BB81" s="791">
        <v>1.42</v>
      </c>
      <c r="BC81" s="791">
        <v>1.42</v>
      </c>
      <c r="BD81" s="791">
        <v>1.42</v>
      </c>
      <c r="BE81" s="791">
        <v>1.42</v>
      </c>
      <c r="BF81" s="791">
        <v>1.53</v>
      </c>
      <c r="BG81" s="791">
        <v>1.53</v>
      </c>
      <c r="BH81" s="791">
        <v>1.53</v>
      </c>
      <c r="BI81" s="791">
        <v>1.53</v>
      </c>
      <c r="BJ81" s="791">
        <v>1.53</v>
      </c>
      <c r="BK81" s="791">
        <v>1.53</v>
      </c>
      <c r="BL81" s="791">
        <v>1.53</v>
      </c>
      <c r="BM81" s="791">
        <v>1.53</v>
      </c>
      <c r="BN81" s="791">
        <v>2.02</v>
      </c>
      <c r="BO81" s="791">
        <v>2.02</v>
      </c>
      <c r="BP81" s="791">
        <v>2.02</v>
      </c>
      <c r="BQ81" s="791">
        <v>2.02</v>
      </c>
      <c r="BR81" s="791">
        <v>1.91</v>
      </c>
      <c r="BS81" s="791">
        <v>1.91</v>
      </c>
      <c r="BT81" s="791">
        <v>1.91</v>
      </c>
      <c r="BU81" s="791">
        <v>2.1</v>
      </c>
      <c r="BV81" s="791">
        <v>2.1</v>
      </c>
      <c r="BW81" s="791">
        <v>2.1</v>
      </c>
      <c r="BX81" s="791">
        <v>2.1</v>
      </c>
      <c r="BY81" s="791">
        <v>2.16</v>
      </c>
      <c r="BZ81" s="791">
        <v>2.16</v>
      </c>
      <c r="CA81" s="791">
        <v>0.86</v>
      </c>
      <c r="CB81" s="791">
        <v>0.86</v>
      </c>
      <c r="CC81" s="791">
        <v>1.58</v>
      </c>
      <c r="CD81" s="791">
        <v>1.47</v>
      </c>
      <c r="CE81" s="791">
        <v>1.47</v>
      </c>
      <c r="CF81" s="791">
        <v>1.47</v>
      </c>
      <c r="CG81" s="791">
        <v>1.47</v>
      </c>
      <c r="CH81" s="791">
        <v>1.64</v>
      </c>
      <c r="CI81" s="791">
        <v>1.64</v>
      </c>
      <c r="CJ81" s="791">
        <v>1.64</v>
      </c>
      <c r="CK81" s="791">
        <v>1.64</v>
      </c>
      <c r="CL81" s="791">
        <v>1.64</v>
      </c>
      <c r="CM81" s="791">
        <v>1.64</v>
      </c>
      <c r="CN81" s="791">
        <v>1.64</v>
      </c>
      <c r="CO81" s="791">
        <v>1.64</v>
      </c>
      <c r="CP81" s="791">
        <v>1.46</v>
      </c>
      <c r="CQ81" s="791">
        <v>1.46</v>
      </c>
      <c r="CR81" s="791">
        <v>1.46</v>
      </c>
      <c r="CS81" s="791">
        <v>1.46</v>
      </c>
      <c r="CT81" s="791">
        <v>1.46</v>
      </c>
      <c r="CU81" s="791">
        <v>1.46</v>
      </c>
      <c r="CV81" s="791">
        <v>1.46</v>
      </c>
      <c r="CW81" s="791">
        <v>1.82</v>
      </c>
      <c r="CX81" s="791">
        <v>1.82</v>
      </c>
      <c r="CY81" s="791">
        <v>1.82</v>
      </c>
      <c r="CZ81" s="791">
        <v>1.82</v>
      </c>
      <c r="DA81" s="791">
        <v>1.82</v>
      </c>
      <c r="DB81" s="791">
        <v>2.04</v>
      </c>
      <c r="DC81" s="791">
        <v>2.04</v>
      </c>
      <c r="DD81" s="791">
        <v>2.04</v>
      </c>
      <c r="DE81" s="791">
        <v>2.04</v>
      </c>
      <c r="DF81" s="791">
        <v>1.93</v>
      </c>
      <c r="DG81" s="791">
        <v>1.93</v>
      </c>
      <c r="DH81" s="791">
        <v>1.93</v>
      </c>
      <c r="DI81" s="791">
        <v>1.93</v>
      </c>
      <c r="DJ81" s="791">
        <v>1.93</v>
      </c>
      <c r="DK81" s="791">
        <v>1.93</v>
      </c>
      <c r="DL81" s="791">
        <v>1.93</v>
      </c>
      <c r="DM81" s="791">
        <v>1.93</v>
      </c>
      <c r="DN81" s="791">
        <v>2.15</v>
      </c>
      <c r="DO81" s="791">
        <v>2.15</v>
      </c>
      <c r="DP81" s="791">
        <v>2.15</v>
      </c>
      <c r="DQ81" s="791">
        <v>2.15</v>
      </c>
      <c r="DR81" s="791">
        <v>1.87</v>
      </c>
      <c r="DS81" s="791">
        <v>1.87</v>
      </c>
      <c r="DT81" s="791">
        <v>1.87</v>
      </c>
      <c r="DU81" s="791">
        <v>2.06</v>
      </c>
      <c r="DV81" s="791">
        <v>2.06</v>
      </c>
      <c r="DW81" s="791">
        <v>2.06</v>
      </c>
      <c r="DX81" s="791">
        <v>2.06</v>
      </c>
      <c r="DY81" s="791">
        <v>2.12</v>
      </c>
      <c r="DZ81" s="791">
        <v>2.12</v>
      </c>
      <c r="EA81" s="791">
        <v>0.98</v>
      </c>
      <c r="EB81" s="791">
        <v>0.98</v>
      </c>
      <c r="EC81" s="791">
        <v>1.67</v>
      </c>
      <c r="ED81" s="791">
        <v>1.71</v>
      </c>
      <c r="EE81" s="791">
        <v>1.71</v>
      </c>
      <c r="EF81" s="791">
        <v>1.71</v>
      </c>
      <c r="EG81" s="791">
        <v>1.71</v>
      </c>
      <c r="EH81" s="791">
        <v>2.15</v>
      </c>
      <c r="EI81" s="791">
        <v>2.15</v>
      </c>
      <c r="EJ81" s="791">
        <v>2.15</v>
      </c>
      <c r="EK81" s="791">
        <v>2.15</v>
      </c>
      <c r="EL81" s="791">
        <v>2.15</v>
      </c>
      <c r="EM81" s="791">
        <v>2.15</v>
      </c>
      <c r="EN81" s="791">
        <v>2.15</v>
      </c>
      <c r="EO81" s="791">
        <v>2.15</v>
      </c>
      <c r="EP81" s="791">
        <v>1.5</v>
      </c>
      <c r="EQ81" s="791">
        <v>1.5</v>
      </c>
      <c r="ER81" s="791">
        <v>1.5</v>
      </c>
      <c r="ES81" s="791">
        <v>1.5</v>
      </c>
      <c r="ET81" s="791">
        <v>1.5</v>
      </c>
      <c r="EU81" s="791">
        <v>1.5</v>
      </c>
      <c r="EV81" s="791">
        <v>1.5</v>
      </c>
      <c r="EW81" s="791">
        <v>1.84</v>
      </c>
      <c r="EX81" s="791">
        <v>1.84</v>
      </c>
      <c r="EY81" s="791">
        <v>1.84</v>
      </c>
      <c r="EZ81" s="791">
        <v>1.84</v>
      </c>
      <c r="FA81" s="791">
        <v>1.84</v>
      </c>
      <c r="FB81" s="791">
        <v>1.5</v>
      </c>
      <c r="FC81" s="791">
        <v>1.5</v>
      </c>
      <c r="FD81" s="791">
        <v>1.5</v>
      </c>
      <c r="FE81" s="791">
        <v>1.5</v>
      </c>
      <c r="FF81" s="791">
        <v>1.65</v>
      </c>
      <c r="FG81" s="791">
        <v>1.65</v>
      </c>
      <c r="FH81" s="791">
        <v>1.65</v>
      </c>
      <c r="FI81" s="791">
        <v>1.65</v>
      </c>
      <c r="FJ81" s="791">
        <v>1.65</v>
      </c>
      <c r="FK81" s="791">
        <v>1.65</v>
      </c>
      <c r="FL81" s="791">
        <v>1.65</v>
      </c>
      <c r="FM81" s="791">
        <v>1.65</v>
      </c>
      <c r="FN81" s="791">
        <v>2.0499999999999998</v>
      </c>
      <c r="FO81" s="791">
        <v>2.0499999999999998</v>
      </c>
      <c r="FP81" s="791">
        <v>2.0499999999999998</v>
      </c>
      <c r="FQ81" s="791">
        <v>2.0499999999999998</v>
      </c>
      <c r="FR81" s="791">
        <v>2.04</v>
      </c>
      <c r="FS81" s="791">
        <v>2.04</v>
      </c>
      <c r="FT81" s="791">
        <v>2.04</v>
      </c>
      <c r="FU81" s="791">
        <v>2.12</v>
      </c>
      <c r="FV81" s="791">
        <v>2.12</v>
      </c>
      <c r="FW81" s="791">
        <v>2.12</v>
      </c>
      <c r="FX81" s="791">
        <v>2.12</v>
      </c>
      <c r="FY81" s="791">
        <v>2.17</v>
      </c>
      <c r="FZ81" s="791">
        <v>2.17</v>
      </c>
      <c r="GA81" s="791">
        <v>1.17</v>
      </c>
      <c r="GB81" s="791">
        <v>1.17</v>
      </c>
      <c r="GC81" s="791">
        <v>1.17</v>
      </c>
      <c r="GD81" s="791">
        <v>2.0499999999999998</v>
      </c>
      <c r="GE81" s="791">
        <v>2.0499999999999998</v>
      </c>
      <c r="GF81" s="791">
        <v>2.0499999999999998</v>
      </c>
      <c r="GG81" s="791">
        <v>2.0499999999999998</v>
      </c>
      <c r="GH81" s="791">
        <v>2.15</v>
      </c>
      <c r="GI81" s="791">
        <v>2.15</v>
      </c>
      <c r="GJ81" s="791">
        <v>2.15</v>
      </c>
      <c r="GK81" s="791">
        <v>2.15</v>
      </c>
      <c r="GL81" s="791">
        <v>2.15</v>
      </c>
      <c r="GM81" s="791">
        <v>2.15</v>
      </c>
      <c r="GN81" s="791">
        <v>2.15</v>
      </c>
      <c r="GO81" s="791">
        <v>2.15</v>
      </c>
      <c r="GP81" s="791">
        <v>1.43</v>
      </c>
      <c r="GQ81" s="791">
        <v>1.43</v>
      </c>
      <c r="GR81" s="791">
        <v>1.43</v>
      </c>
      <c r="GS81" s="791">
        <v>1.43</v>
      </c>
      <c r="GT81" s="791">
        <v>1.43</v>
      </c>
      <c r="GU81" s="791">
        <v>1.43</v>
      </c>
      <c r="GV81" s="791">
        <v>1.43</v>
      </c>
      <c r="GW81" s="791">
        <v>1.8</v>
      </c>
      <c r="GX81" s="791">
        <v>1.8</v>
      </c>
      <c r="GY81" s="791">
        <v>1.8</v>
      </c>
      <c r="GZ81" s="791">
        <v>1.8</v>
      </c>
      <c r="HA81" s="791">
        <v>1.8</v>
      </c>
      <c r="HB81" s="791">
        <v>1.64</v>
      </c>
      <c r="HC81" s="791">
        <v>1.64</v>
      </c>
      <c r="HD81" s="791">
        <v>1.64</v>
      </c>
      <c r="HE81" s="791">
        <v>1.64</v>
      </c>
      <c r="HF81" s="791">
        <v>1.8</v>
      </c>
      <c r="HG81" s="791">
        <v>1.8</v>
      </c>
      <c r="HH81" s="791">
        <v>1.8</v>
      </c>
      <c r="HI81" s="791">
        <v>1.8</v>
      </c>
      <c r="HJ81" s="791">
        <v>1.79</v>
      </c>
      <c r="HK81" s="791">
        <v>1.79</v>
      </c>
      <c r="HL81" s="791">
        <v>1.79</v>
      </c>
      <c r="HM81" s="791">
        <v>1.79</v>
      </c>
      <c r="HN81" s="791">
        <v>2.1</v>
      </c>
      <c r="HO81" s="791">
        <v>2.1</v>
      </c>
      <c r="HP81" s="791">
        <v>2.1</v>
      </c>
      <c r="HQ81" s="791">
        <v>2.1</v>
      </c>
      <c r="HR81" s="791">
        <v>2.0299999999999998</v>
      </c>
      <c r="HS81" s="791">
        <v>2.0299999999999998</v>
      </c>
      <c r="HT81" s="791">
        <v>2.0299999999999998</v>
      </c>
      <c r="HU81" s="791">
        <v>2.1</v>
      </c>
      <c r="HV81" s="791">
        <v>2.1</v>
      </c>
      <c r="HW81" s="791">
        <v>2.1</v>
      </c>
      <c r="HX81" s="791">
        <v>2.1</v>
      </c>
      <c r="HY81" s="791">
        <v>2.16</v>
      </c>
      <c r="HZ81" s="791">
        <v>2.16</v>
      </c>
      <c r="IA81" s="791">
        <v>1.1299999999999999</v>
      </c>
      <c r="IB81" s="791">
        <v>1.1299999999999999</v>
      </c>
      <c r="IC81" s="791">
        <v>1.1299999999999999</v>
      </c>
      <c r="ID81" s="791">
        <v>2.0299999999999998</v>
      </c>
      <c r="IE81" s="791">
        <v>2.0299999999999998</v>
      </c>
      <c r="IF81" s="791">
        <v>2.0299999999999998</v>
      </c>
      <c r="IG81" s="791">
        <v>2.0299999999999998</v>
      </c>
      <c r="IH81" s="791">
        <v>2.13</v>
      </c>
      <c r="II81" s="791">
        <v>2.13</v>
      </c>
      <c r="IJ81" s="791">
        <v>2.13</v>
      </c>
      <c r="IK81" s="791">
        <v>2.13</v>
      </c>
      <c r="IL81" s="791">
        <v>2.13</v>
      </c>
      <c r="IM81" s="791">
        <v>2.13</v>
      </c>
      <c r="IN81" s="791">
        <v>2.13</v>
      </c>
      <c r="IO81" s="791">
        <v>2.13</v>
      </c>
      <c r="IP81" s="791">
        <v>1.47</v>
      </c>
      <c r="IQ81" s="791">
        <v>1.47</v>
      </c>
      <c r="IR81" s="791">
        <v>1.47</v>
      </c>
      <c r="IS81" s="791">
        <v>1.47</v>
      </c>
      <c r="IT81" s="791">
        <v>1.47</v>
      </c>
      <c r="IU81" s="791">
        <v>1.47</v>
      </c>
      <c r="IV81" s="791">
        <v>1.47</v>
      </c>
      <c r="IW81" s="791">
        <v>1.82</v>
      </c>
      <c r="IX81" s="791">
        <v>1.82</v>
      </c>
      <c r="IY81" s="791">
        <v>1.82</v>
      </c>
      <c r="IZ81" s="791">
        <v>1.82</v>
      </c>
      <c r="JA81" s="791">
        <v>1.82</v>
      </c>
      <c r="JB81" s="791">
        <v>1.67</v>
      </c>
      <c r="JC81" s="791">
        <v>1.67</v>
      </c>
      <c r="JD81" s="791">
        <v>1.67</v>
      </c>
      <c r="JE81" s="791">
        <v>1.67</v>
      </c>
      <c r="JF81" s="791">
        <v>1.83</v>
      </c>
      <c r="JG81" s="791">
        <v>1.83</v>
      </c>
      <c r="JH81" s="791">
        <v>1.83</v>
      </c>
      <c r="JI81" s="791">
        <v>1.83</v>
      </c>
      <c r="JJ81" s="791">
        <v>1.82</v>
      </c>
      <c r="JK81" s="791">
        <v>1.82</v>
      </c>
      <c r="JL81" s="791">
        <v>1.82</v>
      </c>
      <c r="JM81" s="791">
        <v>1.82</v>
      </c>
      <c r="JN81" s="791">
        <v>2.11</v>
      </c>
      <c r="JO81" s="791">
        <v>2.11</v>
      </c>
      <c r="JP81" s="791">
        <v>2.11</v>
      </c>
      <c r="JQ81" s="791">
        <v>2.11</v>
      </c>
      <c r="JR81" s="791">
        <v>1.92</v>
      </c>
      <c r="JS81" s="791">
        <v>1.92</v>
      </c>
      <c r="JT81" s="791">
        <v>1.92</v>
      </c>
      <c r="JU81" s="791">
        <v>2.1</v>
      </c>
      <c r="JV81" s="791">
        <v>2.1</v>
      </c>
      <c r="JW81" s="791">
        <v>2.1</v>
      </c>
      <c r="JX81" s="791">
        <v>2.1</v>
      </c>
      <c r="JY81" s="791">
        <v>2.16</v>
      </c>
      <c r="JZ81" s="791">
        <v>2.16</v>
      </c>
      <c r="KA81" s="791">
        <v>1.1399999999999999</v>
      </c>
      <c r="KB81" s="791">
        <v>1.1399999999999999</v>
      </c>
      <c r="KC81" s="791">
        <v>1.1399999999999999</v>
      </c>
      <c r="KD81" s="791">
        <v>2</v>
      </c>
      <c r="KE81" s="791">
        <v>2</v>
      </c>
      <c r="KF81" s="791">
        <v>2</v>
      </c>
      <c r="KG81" s="791">
        <v>2</v>
      </c>
      <c r="KH81" s="791">
        <v>2.14</v>
      </c>
      <c r="KI81" s="791">
        <v>2.14</v>
      </c>
      <c r="KJ81" s="791">
        <v>2.14</v>
      </c>
      <c r="KK81" s="791">
        <v>2.14</v>
      </c>
      <c r="KL81" s="791">
        <v>2.14</v>
      </c>
      <c r="KM81" s="791">
        <v>2.14</v>
      </c>
      <c r="KN81" s="791">
        <v>2.14</v>
      </c>
      <c r="KO81" s="791">
        <v>2.14</v>
      </c>
      <c r="KP81" s="791">
        <v>1.77</v>
      </c>
      <c r="KQ81" s="791">
        <v>1.77</v>
      </c>
      <c r="KR81" s="791">
        <v>1.77</v>
      </c>
      <c r="KS81" s="791">
        <v>1.77</v>
      </c>
      <c r="KT81" s="791">
        <v>1.77</v>
      </c>
      <c r="KU81" s="791">
        <v>1.77</v>
      </c>
      <c r="KV81" s="791">
        <v>1.77</v>
      </c>
      <c r="KW81" s="791">
        <v>1.98</v>
      </c>
      <c r="KX81" s="791">
        <v>1.98</v>
      </c>
      <c r="KY81" s="791">
        <v>1.98</v>
      </c>
      <c r="KZ81" s="791">
        <v>1.98</v>
      </c>
      <c r="LA81" s="791">
        <v>1.98</v>
      </c>
      <c r="LB81" s="791">
        <v>1.88</v>
      </c>
      <c r="LC81" s="791">
        <v>1.88</v>
      </c>
      <c r="LD81" s="791">
        <v>1.88</v>
      </c>
      <c r="LE81" s="791">
        <v>1.88</v>
      </c>
      <c r="LF81" s="791">
        <v>2.0099999999999998</v>
      </c>
      <c r="LG81" s="791">
        <v>2.0099999999999998</v>
      </c>
      <c r="LH81" s="791">
        <v>2.0099999999999998</v>
      </c>
      <c r="LI81" s="791">
        <v>2.0099999999999998</v>
      </c>
      <c r="LJ81" s="791">
        <v>2.0099999999999998</v>
      </c>
      <c r="LK81" s="791">
        <v>2.0099999999999998</v>
      </c>
      <c r="LL81" s="791">
        <v>2.0099999999999998</v>
      </c>
      <c r="LM81" s="791">
        <v>2.0099999999999998</v>
      </c>
      <c r="LN81" s="791">
        <v>2.1800000000000002</v>
      </c>
      <c r="LO81" s="791">
        <v>2.1800000000000002</v>
      </c>
      <c r="LP81" s="791">
        <v>2.1800000000000002</v>
      </c>
      <c r="LQ81" s="791">
        <v>2.1800000000000002</v>
      </c>
      <c r="LR81" s="791">
        <v>1.92</v>
      </c>
      <c r="LS81" s="791">
        <v>1.92</v>
      </c>
      <c r="LT81" s="791">
        <v>1.92</v>
      </c>
      <c r="LU81" s="791">
        <v>2.1</v>
      </c>
      <c r="LV81" s="791">
        <v>2.1</v>
      </c>
      <c r="LW81" s="791">
        <v>2.1</v>
      </c>
      <c r="LX81" s="791">
        <v>2.1</v>
      </c>
      <c r="LY81" s="791">
        <v>2.16</v>
      </c>
      <c r="LZ81" s="791">
        <v>2.16</v>
      </c>
      <c r="MA81" s="791">
        <v>1.1399999999999999</v>
      </c>
      <c r="MB81" s="791">
        <v>1.1399999999999999</v>
      </c>
      <c r="MC81" s="791">
        <v>1.1399999999999999</v>
      </c>
      <c r="MD81" s="791">
        <v>2</v>
      </c>
      <c r="ME81" s="791">
        <v>2</v>
      </c>
      <c r="MF81" s="791">
        <v>2</v>
      </c>
      <c r="MG81" s="791">
        <v>2</v>
      </c>
      <c r="MH81" s="791">
        <v>2.14</v>
      </c>
      <c r="MI81" s="791">
        <v>2.14</v>
      </c>
      <c r="MJ81" s="791">
        <v>2.14</v>
      </c>
      <c r="MK81" s="791">
        <v>2.14</v>
      </c>
      <c r="ML81" s="791">
        <v>2.14</v>
      </c>
      <c r="MM81" s="791">
        <v>2.14</v>
      </c>
      <c r="MN81" s="791">
        <v>2.14</v>
      </c>
      <c r="MO81" s="791">
        <v>2.14</v>
      </c>
      <c r="MP81" s="791">
        <v>1.77</v>
      </c>
      <c r="MQ81" s="791">
        <v>1.77</v>
      </c>
      <c r="MR81" s="791">
        <v>1.77</v>
      </c>
      <c r="MS81" s="791">
        <v>1.77</v>
      </c>
      <c r="MT81" s="791">
        <v>1.77</v>
      </c>
      <c r="MU81" s="791">
        <v>1.77</v>
      </c>
      <c r="MV81" s="791">
        <v>1.77</v>
      </c>
      <c r="MW81" s="791">
        <v>1.98</v>
      </c>
      <c r="MX81" s="791">
        <v>1.98</v>
      </c>
      <c r="MY81" s="791">
        <v>1.98</v>
      </c>
      <c r="MZ81" s="791">
        <v>1.98</v>
      </c>
      <c r="NA81" s="791">
        <v>1.98</v>
      </c>
      <c r="NB81" s="791">
        <v>1.88</v>
      </c>
      <c r="NC81" s="791">
        <v>1.88</v>
      </c>
      <c r="ND81" s="791">
        <v>1.88</v>
      </c>
      <c r="NE81" s="791">
        <v>1.88</v>
      </c>
      <c r="NF81" s="791">
        <v>2.0099999999999998</v>
      </c>
      <c r="NG81" s="791">
        <v>2.0099999999999998</v>
      </c>
      <c r="NH81" s="791">
        <v>2.0099999999999998</v>
      </c>
      <c r="NI81" s="791">
        <v>2.0099999999999998</v>
      </c>
      <c r="NJ81" s="791">
        <v>2.0099999999999998</v>
      </c>
      <c r="NK81" s="791">
        <v>2.0099999999999998</v>
      </c>
      <c r="NL81" s="791">
        <v>2.0099999999999998</v>
      </c>
      <c r="NM81" s="791">
        <v>2.0099999999999998</v>
      </c>
      <c r="NN81" s="791">
        <v>2.1800000000000002</v>
      </c>
      <c r="NO81" s="791">
        <v>2.1800000000000002</v>
      </c>
      <c r="NP81" s="791">
        <v>2.1800000000000002</v>
      </c>
      <c r="NQ81" s="791">
        <v>2.1800000000000002</v>
      </c>
      <c r="NR81" s="791">
        <v>1.92</v>
      </c>
      <c r="NS81" s="791">
        <v>1.92</v>
      </c>
      <c r="NT81" s="791">
        <v>1.92</v>
      </c>
      <c r="NU81" s="791">
        <v>2.1</v>
      </c>
      <c r="NV81" s="791">
        <v>2.1</v>
      </c>
      <c r="NW81" s="791">
        <v>2.1</v>
      </c>
      <c r="NX81" s="791">
        <v>2.1</v>
      </c>
      <c r="NY81" s="791">
        <v>2.16</v>
      </c>
      <c r="NZ81" s="791">
        <v>2.16</v>
      </c>
      <c r="OA81" s="791">
        <v>1.1399999999999999</v>
      </c>
      <c r="OB81" s="791">
        <v>1.1399999999999999</v>
      </c>
      <c r="OC81" s="791">
        <v>1.1399999999999999</v>
      </c>
      <c r="OD81" s="791">
        <v>2</v>
      </c>
      <c r="OE81" s="791">
        <v>2</v>
      </c>
      <c r="OF81" s="791">
        <v>2</v>
      </c>
      <c r="OG81" s="791">
        <v>2</v>
      </c>
      <c r="OH81" s="791">
        <v>2.14</v>
      </c>
      <c r="OI81" s="791">
        <v>2.14</v>
      </c>
      <c r="OJ81" s="791">
        <v>2.14</v>
      </c>
      <c r="OK81" s="791">
        <v>2.14</v>
      </c>
      <c r="OL81" s="791">
        <v>2.14</v>
      </c>
      <c r="OM81" s="791">
        <v>2.14</v>
      </c>
      <c r="ON81" s="791">
        <v>2.14</v>
      </c>
      <c r="OO81" s="791">
        <v>2.14</v>
      </c>
      <c r="OP81" s="791">
        <v>1.77</v>
      </c>
      <c r="OQ81" s="791">
        <v>1.77</v>
      </c>
      <c r="OR81" s="791">
        <v>1.77</v>
      </c>
      <c r="OS81" s="791">
        <v>1.77</v>
      </c>
      <c r="OT81" s="791">
        <v>1.77</v>
      </c>
      <c r="OU81" s="791">
        <v>1.77</v>
      </c>
      <c r="OV81" s="791">
        <v>1.77</v>
      </c>
      <c r="OW81" s="791">
        <v>1.98</v>
      </c>
      <c r="OX81" s="791">
        <v>1.98</v>
      </c>
      <c r="OY81" s="791">
        <v>1.98</v>
      </c>
      <c r="OZ81" s="791">
        <v>1.98</v>
      </c>
      <c r="PA81" s="791">
        <v>1.98</v>
      </c>
      <c r="PB81" s="791">
        <v>1.88</v>
      </c>
      <c r="PC81" s="791">
        <v>1.88</v>
      </c>
      <c r="PD81" s="791">
        <v>1.88</v>
      </c>
      <c r="PE81" s="791">
        <v>1.88</v>
      </c>
      <c r="PF81" s="791">
        <v>2.0099999999999998</v>
      </c>
      <c r="PG81" s="791">
        <v>2.0099999999999998</v>
      </c>
      <c r="PH81" s="791">
        <v>2.0099999999999998</v>
      </c>
      <c r="PI81" s="791">
        <v>2.0099999999999998</v>
      </c>
      <c r="PJ81" s="791">
        <v>2.0099999999999998</v>
      </c>
      <c r="PK81" s="791">
        <v>2.0099999999999998</v>
      </c>
      <c r="PL81" s="791">
        <v>2.0099999999999998</v>
      </c>
      <c r="PM81" s="791">
        <v>2.0099999999999998</v>
      </c>
      <c r="PN81" s="791">
        <v>2.1800000000000002</v>
      </c>
      <c r="PO81" s="791">
        <v>2.1800000000000002</v>
      </c>
      <c r="PP81" s="791">
        <v>2.1800000000000002</v>
      </c>
      <c r="PQ81" s="791">
        <v>2.1800000000000002</v>
      </c>
      <c r="PR81" s="791">
        <v>1.92</v>
      </c>
      <c r="PS81" s="791">
        <v>1.92</v>
      </c>
      <c r="PT81" s="791">
        <v>1.92</v>
      </c>
      <c r="PU81" s="791">
        <v>2.1</v>
      </c>
      <c r="PV81" s="791">
        <v>2.1</v>
      </c>
      <c r="PW81" s="791">
        <v>2.1</v>
      </c>
      <c r="PX81" s="791">
        <v>2.1</v>
      </c>
      <c r="PY81" s="791">
        <v>2.16</v>
      </c>
      <c r="PZ81" s="791">
        <v>2.16</v>
      </c>
      <c r="QA81" s="791">
        <v>1.1399999999999999</v>
      </c>
      <c r="QB81" s="791">
        <v>1.1399999999999999</v>
      </c>
      <c r="QC81" s="791">
        <v>1.1399999999999999</v>
      </c>
      <c r="QD81" s="791">
        <v>2</v>
      </c>
      <c r="QE81" s="791">
        <v>2</v>
      </c>
      <c r="QF81" s="791">
        <v>2</v>
      </c>
      <c r="QG81" s="791">
        <v>2</v>
      </c>
      <c r="QH81" s="791">
        <v>2.14</v>
      </c>
      <c r="QI81" s="791">
        <v>2.14</v>
      </c>
      <c r="QJ81" s="791">
        <v>2.14</v>
      </c>
      <c r="QK81" s="791">
        <v>2.14</v>
      </c>
      <c r="QL81" s="791">
        <v>2.14</v>
      </c>
      <c r="QM81" s="791">
        <v>2.14</v>
      </c>
      <c r="QN81" s="791">
        <v>2.14</v>
      </c>
      <c r="QO81" s="791">
        <v>2.14</v>
      </c>
      <c r="QP81" s="791">
        <v>1.77</v>
      </c>
      <c r="QQ81" s="791">
        <v>1.77</v>
      </c>
      <c r="QR81" s="791">
        <v>1.77</v>
      </c>
      <c r="QS81" s="791">
        <v>1.77</v>
      </c>
      <c r="QT81" s="791">
        <v>1.77</v>
      </c>
      <c r="QU81" s="791">
        <v>1.77</v>
      </c>
      <c r="QV81" s="791">
        <v>1.77</v>
      </c>
      <c r="QW81" s="791">
        <v>1.98</v>
      </c>
      <c r="QX81" s="791">
        <v>1.98</v>
      </c>
      <c r="QY81" s="791">
        <v>1.98</v>
      </c>
      <c r="QZ81" s="791">
        <v>1.98</v>
      </c>
      <c r="RA81" s="791">
        <v>1.98</v>
      </c>
      <c r="RB81" s="791">
        <v>1.88</v>
      </c>
      <c r="RC81" s="791">
        <v>1.88</v>
      </c>
      <c r="RD81" s="791">
        <v>1.88</v>
      </c>
      <c r="RE81" s="791">
        <v>1.88</v>
      </c>
      <c r="RF81" s="791">
        <v>2.0099999999999998</v>
      </c>
      <c r="RG81" s="791">
        <v>2.0099999999999998</v>
      </c>
      <c r="RH81" s="791">
        <v>2.0099999999999998</v>
      </c>
      <c r="RI81" s="791">
        <v>2.0099999999999998</v>
      </c>
      <c r="RJ81" s="791">
        <v>2.0099999999999998</v>
      </c>
      <c r="RK81" s="791">
        <v>2.0099999999999998</v>
      </c>
      <c r="RL81" s="791">
        <v>2.0099999999999998</v>
      </c>
      <c r="RM81" s="791">
        <v>2.0099999999999998</v>
      </c>
      <c r="RN81" s="791">
        <v>2.1800000000000002</v>
      </c>
      <c r="RO81" s="791">
        <v>2.1800000000000002</v>
      </c>
      <c r="RP81" s="791">
        <v>2.1800000000000002</v>
      </c>
      <c r="RQ81" s="791">
        <v>2.1800000000000002</v>
      </c>
      <c r="RR81" s="791">
        <v>2.1800000000000002</v>
      </c>
      <c r="RS81" s="791">
        <v>2.1800000000000002</v>
      </c>
      <c r="RT81" s="791">
        <v>2.1800000000000002</v>
      </c>
      <c r="RU81" s="791">
        <v>2.1</v>
      </c>
      <c r="RV81" s="791">
        <v>2.1</v>
      </c>
      <c r="RW81" s="791">
        <v>2.1</v>
      </c>
      <c r="RX81" s="791">
        <v>2.1</v>
      </c>
      <c r="RY81" s="791">
        <v>2.16</v>
      </c>
      <c r="RZ81" s="791">
        <v>2.16</v>
      </c>
      <c r="SA81" s="791">
        <v>1.1399999999999999</v>
      </c>
      <c r="SB81" s="791">
        <v>1.1399999999999999</v>
      </c>
      <c r="SC81" s="791">
        <v>1.1399999999999999</v>
      </c>
      <c r="SD81" s="791">
        <v>2</v>
      </c>
      <c r="SE81" s="791">
        <v>2</v>
      </c>
      <c r="SF81" s="791">
        <v>2</v>
      </c>
      <c r="SG81" s="791">
        <v>2</v>
      </c>
      <c r="SH81" s="791">
        <v>2.14</v>
      </c>
      <c r="SI81" s="792">
        <v>2.14</v>
      </c>
      <c r="SJ81" s="471" t="s">
        <v>494</v>
      </c>
      <c r="SK81" s="452"/>
      <c r="SL81" s="440"/>
      <c r="SM81" s="440"/>
      <c r="SN81" s="440"/>
    </row>
    <row r="82" spans="1:508" outlineLevel="3" x14ac:dyDescent="0.25">
      <c r="A82" s="440"/>
      <c r="B82" s="449"/>
      <c r="C82" s="659">
        <f t="shared" si="32"/>
        <v>4</v>
      </c>
      <c r="D82" s="471"/>
      <c r="E82" s="529"/>
      <c r="F82" s="529"/>
      <c r="G82" s="471"/>
      <c r="H82" s="478"/>
      <c r="I82" s="492" t="s">
        <v>237</v>
      </c>
      <c r="J82" s="681"/>
      <c r="K82" s="793">
        <v>1.07</v>
      </c>
      <c r="L82" s="794">
        <v>1.07</v>
      </c>
      <c r="M82" s="794">
        <v>1.07</v>
      </c>
      <c r="N82" s="794">
        <v>1.35</v>
      </c>
      <c r="O82" s="794">
        <v>1.35</v>
      </c>
      <c r="P82" s="794">
        <v>1.35</v>
      </c>
      <c r="Q82" s="794">
        <v>1.35</v>
      </c>
      <c r="R82" s="794">
        <v>1.35</v>
      </c>
      <c r="S82" s="794">
        <v>1.35</v>
      </c>
      <c r="T82" s="794">
        <v>1.35</v>
      </c>
      <c r="U82" s="794">
        <v>1.65</v>
      </c>
      <c r="V82" s="794">
        <v>1.65</v>
      </c>
      <c r="W82" s="794">
        <v>1.65</v>
      </c>
      <c r="X82" s="794">
        <v>1.65</v>
      </c>
      <c r="Y82" s="794">
        <v>2.0099999999999998</v>
      </c>
      <c r="Z82" s="794">
        <v>2.0099999999999998</v>
      </c>
      <c r="AA82" s="794">
        <v>0.39</v>
      </c>
      <c r="AB82" s="794">
        <v>0.39</v>
      </c>
      <c r="AC82" s="794">
        <v>0.39</v>
      </c>
      <c r="AD82" s="794">
        <v>0.76</v>
      </c>
      <c r="AE82" s="794">
        <v>0.76</v>
      </c>
      <c r="AF82" s="794">
        <v>0.76</v>
      </c>
      <c r="AG82" s="794">
        <v>0.76</v>
      </c>
      <c r="AH82" s="794">
        <v>0.74</v>
      </c>
      <c r="AI82" s="794">
        <v>0.74</v>
      </c>
      <c r="AJ82" s="794">
        <v>0.74</v>
      </c>
      <c r="AK82" s="794">
        <v>0.74</v>
      </c>
      <c r="AL82" s="794">
        <v>0.74</v>
      </c>
      <c r="AM82" s="794">
        <v>0.74</v>
      </c>
      <c r="AN82" s="794">
        <v>0.74</v>
      </c>
      <c r="AO82" s="794">
        <v>0.74</v>
      </c>
      <c r="AP82" s="794">
        <v>0.93</v>
      </c>
      <c r="AQ82" s="794">
        <v>0.93</v>
      </c>
      <c r="AR82" s="794">
        <v>0.93</v>
      </c>
      <c r="AS82" s="794">
        <v>0.93</v>
      </c>
      <c r="AT82" s="794">
        <v>0.93</v>
      </c>
      <c r="AU82" s="794">
        <v>0.93</v>
      </c>
      <c r="AV82" s="794">
        <v>0.93</v>
      </c>
      <c r="AW82" s="794">
        <v>1.5</v>
      </c>
      <c r="AX82" s="794">
        <v>1.5</v>
      </c>
      <c r="AY82" s="794">
        <v>1.5</v>
      </c>
      <c r="AZ82" s="794">
        <v>1.5</v>
      </c>
      <c r="BA82" s="794">
        <v>1.5</v>
      </c>
      <c r="BB82" s="794">
        <v>0.99</v>
      </c>
      <c r="BC82" s="794">
        <v>0.99</v>
      </c>
      <c r="BD82" s="794">
        <v>0.99</v>
      </c>
      <c r="BE82" s="794">
        <v>0.99</v>
      </c>
      <c r="BF82" s="794">
        <v>1.08</v>
      </c>
      <c r="BG82" s="794">
        <v>1.08</v>
      </c>
      <c r="BH82" s="794">
        <v>1.08</v>
      </c>
      <c r="BI82" s="794">
        <v>1.08</v>
      </c>
      <c r="BJ82" s="794">
        <v>1.07</v>
      </c>
      <c r="BK82" s="794">
        <v>1.07</v>
      </c>
      <c r="BL82" s="794">
        <v>1.07</v>
      </c>
      <c r="BM82" s="794">
        <v>1.07</v>
      </c>
      <c r="BN82" s="794">
        <v>1.35</v>
      </c>
      <c r="BO82" s="794">
        <v>1.35</v>
      </c>
      <c r="BP82" s="794">
        <v>1.35</v>
      </c>
      <c r="BQ82" s="794">
        <v>1.35</v>
      </c>
      <c r="BR82" s="794">
        <v>1.1299999999999999</v>
      </c>
      <c r="BS82" s="794">
        <v>1.1299999999999999</v>
      </c>
      <c r="BT82" s="794">
        <v>1.1299999999999999</v>
      </c>
      <c r="BU82" s="794">
        <v>1.65</v>
      </c>
      <c r="BV82" s="794">
        <v>1.65</v>
      </c>
      <c r="BW82" s="794">
        <v>1.65</v>
      </c>
      <c r="BX82" s="794">
        <v>1.65</v>
      </c>
      <c r="BY82" s="794">
        <v>2.0099999999999998</v>
      </c>
      <c r="BZ82" s="794">
        <v>2.0099999999999998</v>
      </c>
      <c r="CA82" s="794">
        <v>0.39</v>
      </c>
      <c r="CB82" s="794">
        <v>0.39</v>
      </c>
      <c r="CC82" s="794">
        <v>1.1000000000000001</v>
      </c>
      <c r="CD82" s="794">
        <v>0.76</v>
      </c>
      <c r="CE82" s="794">
        <v>0.76</v>
      </c>
      <c r="CF82" s="794">
        <v>0.76</v>
      </c>
      <c r="CG82" s="794">
        <v>0.76</v>
      </c>
      <c r="CH82" s="794">
        <v>0.74</v>
      </c>
      <c r="CI82" s="794">
        <v>0.74</v>
      </c>
      <c r="CJ82" s="794">
        <v>0.74</v>
      </c>
      <c r="CK82" s="794">
        <v>0.74</v>
      </c>
      <c r="CL82" s="794">
        <v>0.74</v>
      </c>
      <c r="CM82" s="794">
        <v>0.74</v>
      </c>
      <c r="CN82" s="794">
        <v>0.74</v>
      </c>
      <c r="CO82" s="794">
        <v>0.74</v>
      </c>
      <c r="CP82" s="794">
        <v>0.93</v>
      </c>
      <c r="CQ82" s="794">
        <v>0.93</v>
      </c>
      <c r="CR82" s="794">
        <v>0.93</v>
      </c>
      <c r="CS82" s="794">
        <v>0.93</v>
      </c>
      <c r="CT82" s="794">
        <v>0.93</v>
      </c>
      <c r="CU82" s="794">
        <v>0.93</v>
      </c>
      <c r="CV82" s="794">
        <v>0.93</v>
      </c>
      <c r="CW82" s="794">
        <v>1.5</v>
      </c>
      <c r="CX82" s="794">
        <v>1.5</v>
      </c>
      <c r="CY82" s="794">
        <v>1.5</v>
      </c>
      <c r="CZ82" s="794">
        <v>1.5</v>
      </c>
      <c r="DA82" s="794">
        <v>1.5</v>
      </c>
      <c r="DB82" s="794">
        <v>1.66</v>
      </c>
      <c r="DC82" s="794">
        <v>1.66</v>
      </c>
      <c r="DD82" s="794">
        <v>1.66</v>
      </c>
      <c r="DE82" s="794">
        <v>1.66</v>
      </c>
      <c r="DF82" s="794">
        <v>1.5</v>
      </c>
      <c r="DG82" s="794">
        <v>1.5</v>
      </c>
      <c r="DH82" s="794">
        <v>1.5</v>
      </c>
      <c r="DI82" s="794">
        <v>1.5</v>
      </c>
      <c r="DJ82" s="794">
        <v>1.5</v>
      </c>
      <c r="DK82" s="794">
        <v>1.5</v>
      </c>
      <c r="DL82" s="794">
        <v>1.5</v>
      </c>
      <c r="DM82" s="794">
        <v>1.5</v>
      </c>
      <c r="DN82" s="794">
        <v>1.91</v>
      </c>
      <c r="DO82" s="794">
        <v>1.91</v>
      </c>
      <c r="DP82" s="794">
        <v>1.91</v>
      </c>
      <c r="DQ82" s="794">
        <v>1.91</v>
      </c>
      <c r="DR82" s="794">
        <v>1.1599999999999999</v>
      </c>
      <c r="DS82" s="794">
        <v>1.1599999999999999</v>
      </c>
      <c r="DT82" s="794">
        <v>1.1599999999999999</v>
      </c>
      <c r="DU82" s="794">
        <v>1.63</v>
      </c>
      <c r="DV82" s="794">
        <v>1.63</v>
      </c>
      <c r="DW82" s="794">
        <v>1.63</v>
      </c>
      <c r="DX82" s="794">
        <v>1.63</v>
      </c>
      <c r="DY82" s="794">
        <v>2.0099999999999998</v>
      </c>
      <c r="DZ82" s="794">
        <v>2.0099999999999998</v>
      </c>
      <c r="EA82" s="794">
        <v>0.5</v>
      </c>
      <c r="EB82" s="794">
        <v>0.5</v>
      </c>
      <c r="EC82" s="794">
        <v>1.17</v>
      </c>
      <c r="ED82" s="794">
        <v>0.82</v>
      </c>
      <c r="EE82" s="794">
        <v>0.82</v>
      </c>
      <c r="EF82" s="794">
        <v>0.82</v>
      </c>
      <c r="EG82" s="794">
        <v>0.82</v>
      </c>
      <c r="EH82" s="794">
        <v>0.91</v>
      </c>
      <c r="EI82" s="794">
        <v>0.91</v>
      </c>
      <c r="EJ82" s="794">
        <v>0.91</v>
      </c>
      <c r="EK82" s="794">
        <v>0.91</v>
      </c>
      <c r="EL82" s="794">
        <v>0.91</v>
      </c>
      <c r="EM82" s="794">
        <v>0.91</v>
      </c>
      <c r="EN82" s="794">
        <v>0.91</v>
      </c>
      <c r="EO82" s="794">
        <v>0.91</v>
      </c>
      <c r="EP82" s="794">
        <v>0.97</v>
      </c>
      <c r="EQ82" s="794">
        <v>0.97</v>
      </c>
      <c r="ER82" s="794">
        <v>0.97</v>
      </c>
      <c r="ES82" s="794">
        <v>0.97</v>
      </c>
      <c r="ET82" s="794">
        <v>0.97</v>
      </c>
      <c r="EU82" s="794">
        <v>0.97</v>
      </c>
      <c r="EV82" s="794">
        <v>0.97</v>
      </c>
      <c r="EW82" s="794">
        <v>1.52</v>
      </c>
      <c r="EX82" s="794">
        <v>1.52</v>
      </c>
      <c r="EY82" s="794">
        <v>1.52</v>
      </c>
      <c r="EZ82" s="794">
        <v>1.52</v>
      </c>
      <c r="FA82" s="794">
        <v>1.52</v>
      </c>
      <c r="FB82" s="794">
        <v>1.07</v>
      </c>
      <c r="FC82" s="794">
        <v>1.07</v>
      </c>
      <c r="FD82" s="794">
        <v>1.07</v>
      </c>
      <c r="FE82" s="794">
        <v>1.07</v>
      </c>
      <c r="FF82" s="794">
        <v>1.2</v>
      </c>
      <c r="FG82" s="794">
        <v>1.2</v>
      </c>
      <c r="FH82" s="794">
        <v>1.2</v>
      </c>
      <c r="FI82" s="794">
        <v>1.2</v>
      </c>
      <c r="FJ82" s="794">
        <v>1.2</v>
      </c>
      <c r="FK82" s="794">
        <v>1.2</v>
      </c>
      <c r="FL82" s="794">
        <v>1.2</v>
      </c>
      <c r="FM82" s="794">
        <v>1.2</v>
      </c>
      <c r="FN82" s="794">
        <v>1.47</v>
      </c>
      <c r="FO82" s="794">
        <v>1.47</v>
      </c>
      <c r="FP82" s="794">
        <v>1.47</v>
      </c>
      <c r="FQ82" s="794">
        <v>1.47</v>
      </c>
      <c r="FR82" s="794">
        <v>1.44</v>
      </c>
      <c r="FS82" s="794">
        <v>1.44</v>
      </c>
      <c r="FT82" s="794">
        <v>1.44</v>
      </c>
      <c r="FU82" s="794">
        <v>1.79</v>
      </c>
      <c r="FV82" s="794">
        <v>1.79</v>
      </c>
      <c r="FW82" s="794">
        <v>1.79</v>
      </c>
      <c r="FX82" s="794">
        <v>1.79</v>
      </c>
      <c r="FY82" s="794">
        <v>2.0299999999999998</v>
      </c>
      <c r="FZ82" s="794">
        <v>2.0299999999999998</v>
      </c>
      <c r="GA82" s="794">
        <v>0.7</v>
      </c>
      <c r="GB82" s="794">
        <v>0.7</v>
      </c>
      <c r="GC82" s="794">
        <v>0.7</v>
      </c>
      <c r="GD82" s="794">
        <v>0.94</v>
      </c>
      <c r="GE82" s="794">
        <v>0.94</v>
      </c>
      <c r="GF82" s="794">
        <v>0.94</v>
      </c>
      <c r="GG82" s="794">
        <v>0.94</v>
      </c>
      <c r="GH82" s="794">
        <v>0.91</v>
      </c>
      <c r="GI82" s="794">
        <v>0.91</v>
      </c>
      <c r="GJ82" s="794">
        <v>0.91</v>
      </c>
      <c r="GK82" s="794">
        <v>0.91</v>
      </c>
      <c r="GL82" s="794">
        <v>0.91</v>
      </c>
      <c r="GM82" s="794">
        <v>0.91</v>
      </c>
      <c r="GN82" s="794">
        <v>0.91</v>
      </c>
      <c r="GO82" s="794">
        <v>0.91</v>
      </c>
      <c r="GP82" s="794">
        <v>0.9</v>
      </c>
      <c r="GQ82" s="794">
        <v>0.9</v>
      </c>
      <c r="GR82" s="794">
        <v>0.9</v>
      </c>
      <c r="GS82" s="794">
        <v>0.9</v>
      </c>
      <c r="GT82" s="794">
        <v>0.9</v>
      </c>
      <c r="GU82" s="794">
        <v>0.9</v>
      </c>
      <c r="GV82" s="794">
        <v>0.9</v>
      </c>
      <c r="GW82" s="794">
        <v>1.48</v>
      </c>
      <c r="GX82" s="794">
        <v>1.48</v>
      </c>
      <c r="GY82" s="794">
        <v>1.48</v>
      </c>
      <c r="GZ82" s="794">
        <v>1.48</v>
      </c>
      <c r="HA82" s="794">
        <v>1.48</v>
      </c>
      <c r="HB82" s="794">
        <v>1.21</v>
      </c>
      <c r="HC82" s="794">
        <v>1.21</v>
      </c>
      <c r="HD82" s="794">
        <v>1.21</v>
      </c>
      <c r="HE82" s="794">
        <v>1.21</v>
      </c>
      <c r="HF82" s="794">
        <v>1.35</v>
      </c>
      <c r="HG82" s="794">
        <v>1.35</v>
      </c>
      <c r="HH82" s="794">
        <v>1.35</v>
      </c>
      <c r="HI82" s="794">
        <v>1.35</v>
      </c>
      <c r="HJ82" s="794">
        <v>1.35</v>
      </c>
      <c r="HK82" s="794">
        <v>1.35</v>
      </c>
      <c r="HL82" s="794">
        <v>1.35</v>
      </c>
      <c r="HM82" s="794">
        <v>1.35</v>
      </c>
      <c r="HN82" s="794">
        <v>1.71</v>
      </c>
      <c r="HO82" s="794">
        <v>1.71</v>
      </c>
      <c r="HP82" s="794">
        <v>1.71</v>
      </c>
      <c r="HQ82" s="794">
        <v>1.71</v>
      </c>
      <c r="HR82" s="794">
        <v>1.38</v>
      </c>
      <c r="HS82" s="794">
        <v>1.38</v>
      </c>
      <c r="HT82" s="794">
        <v>1.38</v>
      </c>
      <c r="HU82" s="794">
        <v>1.62</v>
      </c>
      <c r="HV82" s="794">
        <v>1.62</v>
      </c>
      <c r="HW82" s="794">
        <v>1.62</v>
      </c>
      <c r="HX82" s="794">
        <v>1.62</v>
      </c>
      <c r="HY82" s="794">
        <v>2.02</v>
      </c>
      <c r="HZ82" s="794">
        <v>2.02</v>
      </c>
      <c r="IA82" s="794">
        <v>0.66</v>
      </c>
      <c r="IB82" s="794">
        <v>0.66</v>
      </c>
      <c r="IC82" s="794">
        <v>0.66</v>
      </c>
      <c r="ID82" s="794">
        <v>0.91</v>
      </c>
      <c r="IE82" s="794">
        <v>0.91</v>
      </c>
      <c r="IF82" s="794">
        <v>0.91</v>
      </c>
      <c r="IG82" s="794">
        <v>0.91</v>
      </c>
      <c r="IH82" s="794">
        <v>0.9</v>
      </c>
      <c r="II82" s="794">
        <v>0.9</v>
      </c>
      <c r="IJ82" s="794">
        <v>0.9</v>
      </c>
      <c r="IK82" s="794">
        <v>0.9</v>
      </c>
      <c r="IL82" s="794">
        <v>0.9</v>
      </c>
      <c r="IM82" s="794">
        <v>0.9</v>
      </c>
      <c r="IN82" s="794">
        <v>0.9</v>
      </c>
      <c r="IO82" s="794">
        <v>0.9</v>
      </c>
      <c r="IP82" s="794">
        <v>0.94</v>
      </c>
      <c r="IQ82" s="794">
        <v>0.94</v>
      </c>
      <c r="IR82" s="794">
        <v>0.94</v>
      </c>
      <c r="IS82" s="794">
        <v>0.94</v>
      </c>
      <c r="IT82" s="794">
        <v>0.94</v>
      </c>
      <c r="IU82" s="794">
        <v>0.94</v>
      </c>
      <c r="IV82" s="794">
        <v>0.94</v>
      </c>
      <c r="IW82" s="794">
        <v>1.51</v>
      </c>
      <c r="IX82" s="794">
        <v>1.51</v>
      </c>
      <c r="IY82" s="794">
        <v>1.51</v>
      </c>
      <c r="IZ82" s="794">
        <v>1.51</v>
      </c>
      <c r="JA82" s="794">
        <v>1.51</v>
      </c>
      <c r="JB82" s="794">
        <v>1.24</v>
      </c>
      <c r="JC82" s="794">
        <v>1.24</v>
      </c>
      <c r="JD82" s="794">
        <v>1.24</v>
      </c>
      <c r="JE82" s="794">
        <v>1.24</v>
      </c>
      <c r="JF82" s="794">
        <v>1.38</v>
      </c>
      <c r="JG82" s="794">
        <v>1.38</v>
      </c>
      <c r="JH82" s="794">
        <v>1.38</v>
      </c>
      <c r="JI82" s="794">
        <v>1.38</v>
      </c>
      <c r="JJ82" s="794">
        <v>1.38</v>
      </c>
      <c r="JK82" s="794">
        <v>1.38</v>
      </c>
      <c r="JL82" s="794">
        <v>1.38</v>
      </c>
      <c r="JM82" s="794">
        <v>1.38</v>
      </c>
      <c r="JN82" s="794">
        <v>1.76</v>
      </c>
      <c r="JO82" s="794">
        <v>1.76</v>
      </c>
      <c r="JP82" s="794">
        <v>1.76</v>
      </c>
      <c r="JQ82" s="794">
        <v>1.76</v>
      </c>
      <c r="JR82" s="794">
        <v>1.1499999999999999</v>
      </c>
      <c r="JS82" s="794">
        <v>1.1499999999999999</v>
      </c>
      <c r="JT82" s="794">
        <v>1.1499999999999999</v>
      </c>
      <c r="JU82" s="794">
        <v>1.63</v>
      </c>
      <c r="JV82" s="794">
        <v>1.63</v>
      </c>
      <c r="JW82" s="794">
        <v>1.63</v>
      </c>
      <c r="JX82" s="794">
        <v>1.63</v>
      </c>
      <c r="JY82" s="794">
        <v>2.02</v>
      </c>
      <c r="JZ82" s="794">
        <v>2.02</v>
      </c>
      <c r="KA82" s="794">
        <v>0.67</v>
      </c>
      <c r="KB82" s="794">
        <v>0.67</v>
      </c>
      <c r="KC82" s="794">
        <v>0.67</v>
      </c>
      <c r="KD82" s="794">
        <v>0.88</v>
      </c>
      <c r="KE82" s="794">
        <v>0.88</v>
      </c>
      <c r="KF82" s="794">
        <v>0.88</v>
      </c>
      <c r="KG82" s="794">
        <v>0.88</v>
      </c>
      <c r="KH82" s="794">
        <v>0.91</v>
      </c>
      <c r="KI82" s="794">
        <v>0.91</v>
      </c>
      <c r="KJ82" s="794">
        <v>0.91</v>
      </c>
      <c r="KK82" s="794">
        <v>0.91</v>
      </c>
      <c r="KL82" s="794">
        <v>0.91</v>
      </c>
      <c r="KM82" s="794">
        <v>0.91</v>
      </c>
      <c r="KN82" s="794">
        <v>0.91</v>
      </c>
      <c r="KO82" s="794">
        <v>0.91</v>
      </c>
      <c r="KP82" s="794">
        <v>1.23</v>
      </c>
      <c r="KQ82" s="794">
        <v>1.23</v>
      </c>
      <c r="KR82" s="794">
        <v>1.23</v>
      </c>
      <c r="KS82" s="794">
        <v>1.23</v>
      </c>
      <c r="KT82" s="794">
        <v>1.23</v>
      </c>
      <c r="KU82" s="794">
        <v>1.23</v>
      </c>
      <c r="KV82" s="794">
        <v>1.23</v>
      </c>
      <c r="KW82" s="794">
        <v>1.67</v>
      </c>
      <c r="KX82" s="794">
        <v>1.67</v>
      </c>
      <c r="KY82" s="794">
        <v>1.67</v>
      </c>
      <c r="KZ82" s="794">
        <v>1.67</v>
      </c>
      <c r="LA82" s="794">
        <v>1.67</v>
      </c>
      <c r="LB82" s="794">
        <v>1.46</v>
      </c>
      <c r="LC82" s="794">
        <v>1.46</v>
      </c>
      <c r="LD82" s="794">
        <v>1.46</v>
      </c>
      <c r="LE82" s="794">
        <v>1.46</v>
      </c>
      <c r="LF82" s="794">
        <v>1.59</v>
      </c>
      <c r="LG82" s="794">
        <v>1.59</v>
      </c>
      <c r="LH82" s="794">
        <v>1.59</v>
      </c>
      <c r="LI82" s="794">
        <v>1.59</v>
      </c>
      <c r="LJ82" s="794">
        <v>1.59</v>
      </c>
      <c r="LK82" s="794">
        <v>1.59</v>
      </c>
      <c r="LL82" s="794">
        <v>1.59</v>
      </c>
      <c r="LM82" s="794">
        <v>1.59</v>
      </c>
      <c r="LN82" s="794">
        <v>2</v>
      </c>
      <c r="LO82" s="794">
        <v>2</v>
      </c>
      <c r="LP82" s="794">
        <v>2</v>
      </c>
      <c r="LQ82" s="794">
        <v>2</v>
      </c>
      <c r="LR82" s="794">
        <v>1.1499999999999999</v>
      </c>
      <c r="LS82" s="794">
        <v>1.1499999999999999</v>
      </c>
      <c r="LT82" s="794">
        <v>1.1499999999999999</v>
      </c>
      <c r="LU82" s="794">
        <v>1.63</v>
      </c>
      <c r="LV82" s="794">
        <v>1.63</v>
      </c>
      <c r="LW82" s="794">
        <v>1.63</v>
      </c>
      <c r="LX82" s="794">
        <v>1.63</v>
      </c>
      <c r="LY82" s="794">
        <v>2.02</v>
      </c>
      <c r="LZ82" s="794">
        <v>2.02</v>
      </c>
      <c r="MA82" s="794">
        <v>0.67</v>
      </c>
      <c r="MB82" s="794">
        <v>0.67</v>
      </c>
      <c r="MC82" s="794">
        <v>0.67</v>
      </c>
      <c r="MD82" s="794">
        <v>0.88</v>
      </c>
      <c r="ME82" s="794">
        <v>0.88</v>
      </c>
      <c r="MF82" s="794">
        <v>0.88</v>
      </c>
      <c r="MG82" s="794">
        <v>0.88</v>
      </c>
      <c r="MH82" s="794">
        <v>0.91</v>
      </c>
      <c r="MI82" s="794">
        <v>0.91</v>
      </c>
      <c r="MJ82" s="794">
        <v>0.91</v>
      </c>
      <c r="MK82" s="794">
        <v>0.91</v>
      </c>
      <c r="ML82" s="794">
        <v>0.91</v>
      </c>
      <c r="MM82" s="794">
        <v>0.91</v>
      </c>
      <c r="MN82" s="794">
        <v>0.91</v>
      </c>
      <c r="MO82" s="794">
        <v>0.91</v>
      </c>
      <c r="MP82" s="794">
        <v>1.23</v>
      </c>
      <c r="MQ82" s="794">
        <v>1.23</v>
      </c>
      <c r="MR82" s="794">
        <v>1.23</v>
      </c>
      <c r="MS82" s="794">
        <v>1.23</v>
      </c>
      <c r="MT82" s="794">
        <v>1.23</v>
      </c>
      <c r="MU82" s="794">
        <v>1.23</v>
      </c>
      <c r="MV82" s="794">
        <v>1.23</v>
      </c>
      <c r="MW82" s="794">
        <v>1.67</v>
      </c>
      <c r="MX82" s="794">
        <v>1.67</v>
      </c>
      <c r="MY82" s="794">
        <v>1.67</v>
      </c>
      <c r="MZ82" s="794">
        <v>1.67</v>
      </c>
      <c r="NA82" s="794">
        <v>1.67</v>
      </c>
      <c r="NB82" s="794">
        <v>1.46</v>
      </c>
      <c r="NC82" s="794">
        <v>1.46</v>
      </c>
      <c r="ND82" s="794">
        <v>1.46</v>
      </c>
      <c r="NE82" s="794">
        <v>1.46</v>
      </c>
      <c r="NF82" s="794">
        <v>1.59</v>
      </c>
      <c r="NG82" s="794">
        <v>1.59</v>
      </c>
      <c r="NH82" s="794">
        <v>1.59</v>
      </c>
      <c r="NI82" s="794">
        <v>1.59</v>
      </c>
      <c r="NJ82" s="794">
        <v>1.59</v>
      </c>
      <c r="NK82" s="794">
        <v>1.59</v>
      </c>
      <c r="NL82" s="794">
        <v>1.59</v>
      </c>
      <c r="NM82" s="794">
        <v>1.59</v>
      </c>
      <c r="NN82" s="794">
        <v>2</v>
      </c>
      <c r="NO82" s="794">
        <v>2</v>
      </c>
      <c r="NP82" s="794">
        <v>2</v>
      </c>
      <c r="NQ82" s="794">
        <v>2</v>
      </c>
      <c r="NR82" s="794">
        <v>1.1499999999999999</v>
      </c>
      <c r="NS82" s="794">
        <v>1.1499999999999999</v>
      </c>
      <c r="NT82" s="794">
        <v>1.1499999999999999</v>
      </c>
      <c r="NU82" s="794">
        <v>1.63</v>
      </c>
      <c r="NV82" s="794">
        <v>1.63</v>
      </c>
      <c r="NW82" s="794">
        <v>1.63</v>
      </c>
      <c r="NX82" s="794">
        <v>1.63</v>
      </c>
      <c r="NY82" s="794">
        <v>2.02</v>
      </c>
      <c r="NZ82" s="794">
        <v>2.02</v>
      </c>
      <c r="OA82" s="794">
        <v>0.67</v>
      </c>
      <c r="OB82" s="794">
        <v>0.67</v>
      </c>
      <c r="OC82" s="794">
        <v>0.67</v>
      </c>
      <c r="OD82" s="794">
        <v>0.88</v>
      </c>
      <c r="OE82" s="794">
        <v>0.88</v>
      </c>
      <c r="OF82" s="794">
        <v>0.88</v>
      </c>
      <c r="OG82" s="794">
        <v>0.88</v>
      </c>
      <c r="OH82" s="794">
        <v>0.91</v>
      </c>
      <c r="OI82" s="794">
        <v>0.91</v>
      </c>
      <c r="OJ82" s="794">
        <v>0.91</v>
      </c>
      <c r="OK82" s="794">
        <v>0.91</v>
      </c>
      <c r="OL82" s="794">
        <v>0.91</v>
      </c>
      <c r="OM82" s="794">
        <v>0.91</v>
      </c>
      <c r="ON82" s="794">
        <v>0.91</v>
      </c>
      <c r="OO82" s="794">
        <v>0.91</v>
      </c>
      <c r="OP82" s="794">
        <v>1.23</v>
      </c>
      <c r="OQ82" s="794">
        <v>1.23</v>
      </c>
      <c r="OR82" s="794">
        <v>1.23</v>
      </c>
      <c r="OS82" s="794">
        <v>1.23</v>
      </c>
      <c r="OT82" s="794">
        <v>1.23</v>
      </c>
      <c r="OU82" s="794">
        <v>1.23</v>
      </c>
      <c r="OV82" s="794">
        <v>1.23</v>
      </c>
      <c r="OW82" s="794">
        <v>1.67</v>
      </c>
      <c r="OX82" s="794">
        <v>1.67</v>
      </c>
      <c r="OY82" s="794">
        <v>1.67</v>
      </c>
      <c r="OZ82" s="794">
        <v>1.67</v>
      </c>
      <c r="PA82" s="794">
        <v>1.67</v>
      </c>
      <c r="PB82" s="794">
        <v>1.46</v>
      </c>
      <c r="PC82" s="794">
        <v>1.46</v>
      </c>
      <c r="PD82" s="794">
        <v>1.46</v>
      </c>
      <c r="PE82" s="794">
        <v>1.46</v>
      </c>
      <c r="PF82" s="794">
        <v>1.59</v>
      </c>
      <c r="PG82" s="794">
        <v>1.59</v>
      </c>
      <c r="PH82" s="794">
        <v>1.59</v>
      </c>
      <c r="PI82" s="794">
        <v>1.59</v>
      </c>
      <c r="PJ82" s="794">
        <v>1.59</v>
      </c>
      <c r="PK82" s="794">
        <v>1.59</v>
      </c>
      <c r="PL82" s="794">
        <v>1.59</v>
      </c>
      <c r="PM82" s="794">
        <v>1.59</v>
      </c>
      <c r="PN82" s="794">
        <v>2</v>
      </c>
      <c r="PO82" s="794">
        <v>2</v>
      </c>
      <c r="PP82" s="794">
        <v>2</v>
      </c>
      <c r="PQ82" s="794">
        <v>2</v>
      </c>
      <c r="PR82" s="794">
        <v>1.1499999999999999</v>
      </c>
      <c r="PS82" s="794">
        <v>1.1499999999999999</v>
      </c>
      <c r="PT82" s="794">
        <v>1.1499999999999999</v>
      </c>
      <c r="PU82" s="794">
        <v>1.63</v>
      </c>
      <c r="PV82" s="794">
        <v>1.63</v>
      </c>
      <c r="PW82" s="794">
        <v>1.63</v>
      </c>
      <c r="PX82" s="794">
        <v>1.63</v>
      </c>
      <c r="PY82" s="794">
        <v>2.02</v>
      </c>
      <c r="PZ82" s="794">
        <v>2.02</v>
      </c>
      <c r="QA82" s="794">
        <v>0.67</v>
      </c>
      <c r="QB82" s="794">
        <v>0.67</v>
      </c>
      <c r="QC82" s="794">
        <v>0.67</v>
      </c>
      <c r="QD82" s="794">
        <v>0.88</v>
      </c>
      <c r="QE82" s="794">
        <v>0.88</v>
      </c>
      <c r="QF82" s="794">
        <v>0.88</v>
      </c>
      <c r="QG82" s="794">
        <v>0.88</v>
      </c>
      <c r="QH82" s="794">
        <v>0.91</v>
      </c>
      <c r="QI82" s="794">
        <v>0.91</v>
      </c>
      <c r="QJ82" s="794">
        <v>0.91</v>
      </c>
      <c r="QK82" s="794">
        <v>0.91</v>
      </c>
      <c r="QL82" s="794">
        <v>0.91</v>
      </c>
      <c r="QM82" s="794">
        <v>0.91</v>
      </c>
      <c r="QN82" s="794">
        <v>0.91</v>
      </c>
      <c r="QO82" s="794">
        <v>0.91</v>
      </c>
      <c r="QP82" s="794">
        <v>1.23</v>
      </c>
      <c r="QQ82" s="794">
        <v>1.23</v>
      </c>
      <c r="QR82" s="794">
        <v>1.23</v>
      </c>
      <c r="QS82" s="794">
        <v>1.23</v>
      </c>
      <c r="QT82" s="794">
        <v>1.23</v>
      </c>
      <c r="QU82" s="794">
        <v>1.23</v>
      </c>
      <c r="QV82" s="794">
        <v>1.23</v>
      </c>
      <c r="QW82" s="794">
        <v>1.67</v>
      </c>
      <c r="QX82" s="794">
        <v>1.67</v>
      </c>
      <c r="QY82" s="794">
        <v>1.67</v>
      </c>
      <c r="QZ82" s="794">
        <v>1.67</v>
      </c>
      <c r="RA82" s="794">
        <v>1.67</v>
      </c>
      <c r="RB82" s="794">
        <v>1.46</v>
      </c>
      <c r="RC82" s="794">
        <v>1.46</v>
      </c>
      <c r="RD82" s="794">
        <v>1.46</v>
      </c>
      <c r="RE82" s="794">
        <v>1.46</v>
      </c>
      <c r="RF82" s="794">
        <v>1.59</v>
      </c>
      <c r="RG82" s="794">
        <v>1.59</v>
      </c>
      <c r="RH82" s="794">
        <v>1.59</v>
      </c>
      <c r="RI82" s="794">
        <v>1.59</v>
      </c>
      <c r="RJ82" s="794">
        <v>1.59</v>
      </c>
      <c r="RK82" s="794">
        <v>1.59</v>
      </c>
      <c r="RL82" s="794">
        <v>1.59</v>
      </c>
      <c r="RM82" s="794">
        <v>1.59</v>
      </c>
      <c r="RN82" s="794">
        <v>2</v>
      </c>
      <c r="RO82" s="794">
        <v>2</v>
      </c>
      <c r="RP82" s="794">
        <v>2</v>
      </c>
      <c r="RQ82" s="794">
        <v>2</v>
      </c>
      <c r="RR82" s="794">
        <v>2</v>
      </c>
      <c r="RS82" s="794">
        <v>2</v>
      </c>
      <c r="RT82" s="794">
        <v>2</v>
      </c>
      <c r="RU82" s="794">
        <v>1.63</v>
      </c>
      <c r="RV82" s="794">
        <v>1.63</v>
      </c>
      <c r="RW82" s="794">
        <v>1.63</v>
      </c>
      <c r="RX82" s="794">
        <v>1.63</v>
      </c>
      <c r="RY82" s="794">
        <v>2.02</v>
      </c>
      <c r="RZ82" s="794">
        <v>2.02</v>
      </c>
      <c r="SA82" s="794">
        <v>0.67</v>
      </c>
      <c r="SB82" s="794">
        <v>0.67</v>
      </c>
      <c r="SC82" s="794">
        <v>0.67</v>
      </c>
      <c r="SD82" s="794">
        <v>0.88</v>
      </c>
      <c r="SE82" s="794">
        <v>0.88</v>
      </c>
      <c r="SF82" s="794">
        <v>0.88</v>
      </c>
      <c r="SG82" s="794">
        <v>0.88</v>
      </c>
      <c r="SH82" s="794">
        <v>0.91</v>
      </c>
      <c r="SI82" s="795">
        <v>0.91</v>
      </c>
      <c r="SJ82" s="471" t="s">
        <v>494</v>
      </c>
      <c r="SK82" s="452"/>
      <c r="SL82" s="440"/>
      <c r="SM82" s="440"/>
      <c r="SN82" s="440"/>
    </row>
    <row r="83" spans="1:508" outlineLevel="3" x14ac:dyDescent="0.25">
      <c r="A83" s="440"/>
      <c r="B83" s="449"/>
      <c r="C83" s="659">
        <f t="shared" si="32"/>
        <v>4</v>
      </c>
      <c r="D83" s="471"/>
      <c r="E83" s="529"/>
      <c r="F83" s="529"/>
      <c r="G83" s="471"/>
      <c r="H83" s="682"/>
      <c r="I83" s="683" t="s">
        <v>238</v>
      </c>
      <c r="J83" s="684"/>
      <c r="K83" s="796">
        <v>2.0299999999999998</v>
      </c>
      <c r="L83" s="797">
        <v>2.0299999999999998</v>
      </c>
      <c r="M83" s="797">
        <v>2.0299999999999998</v>
      </c>
      <c r="N83" s="797">
        <v>2.23</v>
      </c>
      <c r="O83" s="797">
        <v>2.23</v>
      </c>
      <c r="P83" s="797">
        <v>2.23</v>
      </c>
      <c r="Q83" s="797">
        <v>2.23</v>
      </c>
      <c r="R83" s="797">
        <v>2.23</v>
      </c>
      <c r="S83" s="797">
        <v>2.23</v>
      </c>
      <c r="T83" s="797">
        <v>2.23</v>
      </c>
      <c r="U83" s="797">
        <v>2.2799999999999998</v>
      </c>
      <c r="V83" s="797">
        <v>2.2799999999999998</v>
      </c>
      <c r="W83" s="797">
        <v>2.2799999999999998</v>
      </c>
      <c r="X83" s="797">
        <v>2.2799999999999998</v>
      </c>
      <c r="Y83" s="797">
        <v>2.33</v>
      </c>
      <c r="Z83" s="797">
        <v>2.33</v>
      </c>
      <c r="AA83" s="797">
        <v>1.42</v>
      </c>
      <c r="AB83" s="797">
        <v>1.42</v>
      </c>
      <c r="AC83" s="797">
        <v>1.42</v>
      </c>
      <c r="AD83" s="797">
        <v>2.27</v>
      </c>
      <c r="AE83" s="797">
        <v>2.27</v>
      </c>
      <c r="AF83" s="797">
        <v>2.27</v>
      </c>
      <c r="AG83" s="797">
        <v>2.27</v>
      </c>
      <c r="AH83" s="797">
        <v>2.39</v>
      </c>
      <c r="AI83" s="797">
        <v>2.39</v>
      </c>
      <c r="AJ83" s="797">
        <v>2.39</v>
      </c>
      <c r="AK83" s="797">
        <v>2.39</v>
      </c>
      <c r="AL83" s="797">
        <v>2.39</v>
      </c>
      <c r="AM83" s="797">
        <v>2.39</v>
      </c>
      <c r="AN83" s="797">
        <v>2.39</v>
      </c>
      <c r="AO83" s="797">
        <v>2.39</v>
      </c>
      <c r="AP83" s="797">
        <v>1.79</v>
      </c>
      <c r="AQ83" s="797">
        <v>1.79</v>
      </c>
      <c r="AR83" s="797">
        <v>1.79</v>
      </c>
      <c r="AS83" s="797">
        <v>1.79</v>
      </c>
      <c r="AT83" s="797">
        <v>1.79</v>
      </c>
      <c r="AU83" s="797">
        <v>1.79</v>
      </c>
      <c r="AV83" s="797">
        <v>1.79</v>
      </c>
      <c r="AW83" s="797">
        <v>1.99</v>
      </c>
      <c r="AX83" s="797">
        <v>1.99</v>
      </c>
      <c r="AY83" s="797">
        <v>1.99</v>
      </c>
      <c r="AZ83" s="797">
        <v>1.99</v>
      </c>
      <c r="BA83" s="797">
        <v>1.99</v>
      </c>
      <c r="BB83" s="797">
        <v>1.93</v>
      </c>
      <c r="BC83" s="797">
        <v>1.93</v>
      </c>
      <c r="BD83" s="797">
        <v>1.93</v>
      </c>
      <c r="BE83" s="797">
        <v>1.93</v>
      </c>
      <c r="BF83" s="797">
        <v>2.0299999999999998</v>
      </c>
      <c r="BG83" s="797">
        <v>2.0299999999999998</v>
      </c>
      <c r="BH83" s="797">
        <v>2.0299999999999998</v>
      </c>
      <c r="BI83" s="797">
        <v>2.0299999999999998</v>
      </c>
      <c r="BJ83" s="797">
        <v>2.0299999999999998</v>
      </c>
      <c r="BK83" s="797">
        <v>2.0299999999999998</v>
      </c>
      <c r="BL83" s="797">
        <v>2.0299999999999998</v>
      </c>
      <c r="BM83" s="797">
        <v>2.0299999999999998</v>
      </c>
      <c r="BN83" s="797">
        <v>2.23</v>
      </c>
      <c r="BO83" s="797">
        <v>2.23</v>
      </c>
      <c r="BP83" s="797">
        <v>2.23</v>
      </c>
      <c r="BQ83" s="797">
        <v>2.23</v>
      </c>
      <c r="BR83" s="797">
        <v>2.1800000000000002</v>
      </c>
      <c r="BS83" s="797">
        <v>2.1800000000000002</v>
      </c>
      <c r="BT83" s="797">
        <v>2.1800000000000002</v>
      </c>
      <c r="BU83" s="797">
        <v>2.2799999999999998</v>
      </c>
      <c r="BV83" s="797">
        <v>2.2799999999999998</v>
      </c>
      <c r="BW83" s="797">
        <v>2.2799999999999998</v>
      </c>
      <c r="BX83" s="797">
        <v>2.2799999999999998</v>
      </c>
      <c r="BY83" s="797">
        <v>2.33</v>
      </c>
      <c r="BZ83" s="797">
        <v>2.33</v>
      </c>
      <c r="CA83" s="797">
        <v>1.42</v>
      </c>
      <c r="CB83" s="797">
        <v>1.42</v>
      </c>
      <c r="CC83" s="797">
        <v>2.15</v>
      </c>
      <c r="CD83" s="797">
        <v>2.27</v>
      </c>
      <c r="CE83" s="797">
        <v>2.27</v>
      </c>
      <c r="CF83" s="797">
        <v>2.27</v>
      </c>
      <c r="CG83" s="797">
        <v>2.27</v>
      </c>
      <c r="CH83" s="797">
        <v>2.39</v>
      </c>
      <c r="CI83" s="797">
        <v>2.39</v>
      </c>
      <c r="CJ83" s="797">
        <v>2.39</v>
      </c>
      <c r="CK83" s="797">
        <v>2.39</v>
      </c>
      <c r="CL83" s="797">
        <v>2.39</v>
      </c>
      <c r="CM83" s="797">
        <v>2.39</v>
      </c>
      <c r="CN83" s="797">
        <v>2.39</v>
      </c>
      <c r="CO83" s="797">
        <v>2.39</v>
      </c>
      <c r="CP83" s="797">
        <v>1.79</v>
      </c>
      <c r="CQ83" s="797">
        <v>1.79</v>
      </c>
      <c r="CR83" s="797">
        <v>1.79</v>
      </c>
      <c r="CS83" s="797">
        <v>1.79</v>
      </c>
      <c r="CT83" s="797">
        <v>1.79</v>
      </c>
      <c r="CU83" s="797">
        <v>1.79</v>
      </c>
      <c r="CV83" s="797">
        <v>1.79</v>
      </c>
      <c r="CW83" s="797">
        <v>1.99</v>
      </c>
      <c r="CX83" s="797">
        <v>1.99</v>
      </c>
      <c r="CY83" s="797">
        <v>1.99</v>
      </c>
      <c r="CZ83" s="797">
        <v>1.99</v>
      </c>
      <c r="DA83" s="797">
        <v>1.99</v>
      </c>
      <c r="DB83" s="797">
        <v>2.36</v>
      </c>
      <c r="DC83" s="797">
        <v>2.36</v>
      </c>
      <c r="DD83" s="797">
        <v>2.36</v>
      </c>
      <c r="DE83" s="797">
        <v>2.36</v>
      </c>
      <c r="DF83" s="797">
        <v>2.23</v>
      </c>
      <c r="DG83" s="797">
        <v>2.23</v>
      </c>
      <c r="DH83" s="797">
        <v>2.23</v>
      </c>
      <c r="DI83" s="797">
        <v>2.23</v>
      </c>
      <c r="DJ83" s="797">
        <v>2.23</v>
      </c>
      <c r="DK83" s="797">
        <v>2.23</v>
      </c>
      <c r="DL83" s="797">
        <v>2.23</v>
      </c>
      <c r="DM83" s="797">
        <v>2.23</v>
      </c>
      <c r="DN83" s="797">
        <v>2.36</v>
      </c>
      <c r="DO83" s="797">
        <v>2.36</v>
      </c>
      <c r="DP83" s="797">
        <v>2.36</v>
      </c>
      <c r="DQ83" s="797">
        <v>2.36</v>
      </c>
      <c r="DR83" s="797">
        <v>2.1800000000000002</v>
      </c>
      <c r="DS83" s="797">
        <v>2.1800000000000002</v>
      </c>
      <c r="DT83" s="797">
        <v>2.1800000000000002</v>
      </c>
      <c r="DU83" s="797">
        <v>2.2400000000000002</v>
      </c>
      <c r="DV83" s="797">
        <v>2.2400000000000002</v>
      </c>
      <c r="DW83" s="797">
        <v>2.2400000000000002</v>
      </c>
      <c r="DX83" s="797">
        <v>2.2400000000000002</v>
      </c>
      <c r="DY83" s="797">
        <v>2.29</v>
      </c>
      <c r="DZ83" s="797">
        <v>2.29</v>
      </c>
      <c r="EA83" s="797">
        <v>1.55</v>
      </c>
      <c r="EB83" s="797">
        <v>1.55</v>
      </c>
      <c r="EC83" s="797">
        <v>2.2000000000000002</v>
      </c>
      <c r="ED83" s="797">
        <v>2.3199999999999998</v>
      </c>
      <c r="EE83" s="797">
        <v>2.3199999999999998</v>
      </c>
      <c r="EF83" s="797">
        <v>2.3199999999999998</v>
      </c>
      <c r="EG83" s="797">
        <v>2.3199999999999998</v>
      </c>
      <c r="EH83" s="797">
        <v>2.39</v>
      </c>
      <c r="EI83" s="797">
        <v>2.39</v>
      </c>
      <c r="EJ83" s="797">
        <v>2.39</v>
      </c>
      <c r="EK83" s="797">
        <v>2.39</v>
      </c>
      <c r="EL83" s="797">
        <v>2.39</v>
      </c>
      <c r="EM83" s="797">
        <v>2.39</v>
      </c>
      <c r="EN83" s="797">
        <v>2.39</v>
      </c>
      <c r="EO83" s="797">
        <v>2.39</v>
      </c>
      <c r="EP83" s="797">
        <v>1.79</v>
      </c>
      <c r="EQ83" s="797">
        <v>1.79</v>
      </c>
      <c r="ER83" s="797">
        <v>1.79</v>
      </c>
      <c r="ES83" s="797">
        <v>1.79</v>
      </c>
      <c r="ET83" s="797">
        <v>1.79</v>
      </c>
      <c r="EU83" s="797">
        <v>1.79</v>
      </c>
      <c r="EV83" s="797">
        <v>1.79</v>
      </c>
      <c r="EW83" s="797">
        <v>1.99</v>
      </c>
      <c r="EX83" s="797">
        <v>1.99</v>
      </c>
      <c r="EY83" s="797">
        <v>1.99</v>
      </c>
      <c r="EZ83" s="797">
        <v>1.99</v>
      </c>
      <c r="FA83" s="797">
        <v>1.99</v>
      </c>
      <c r="FB83" s="797">
        <v>2</v>
      </c>
      <c r="FC83" s="797">
        <v>2</v>
      </c>
      <c r="FD83" s="797">
        <v>2</v>
      </c>
      <c r="FE83" s="797">
        <v>2</v>
      </c>
      <c r="FF83" s="797">
        <v>2.09</v>
      </c>
      <c r="FG83" s="797">
        <v>2.09</v>
      </c>
      <c r="FH83" s="797">
        <v>2.09</v>
      </c>
      <c r="FI83" s="797">
        <v>2.09</v>
      </c>
      <c r="FJ83" s="797">
        <v>2.09</v>
      </c>
      <c r="FK83" s="797">
        <v>2.09</v>
      </c>
      <c r="FL83" s="797">
        <v>2.09</v>
      </c>
      <c r="FM83" s="797">
        <v>2.09</v>
      </c>
      <c r="FN83" s="797">
        <v>2.2599999999999998</v>
      </c>
      <c r="FO83" s="797">
        <v>2.2599999999999998</v>
      </c>
      <c r="FP83" s="797">
        <v>2.2599999999999998</v>
      </c>
      <c r="FQ83" s="797">
        <v>2.2599999999999998</v>
      </c>
      <c r="FR83" s="797">
        <v>2.25</v>
      </c>
      <c r="FS83" s="797">
        <v>2.25</v>
      </c>
      <c r="FT83" s="797">
        <v>2.25</v>
      </c>
      <c r="FU83" s="797">
        <v>2.2999999999999998</v>
      </c>
      <c r="FV83" s="797">
        <v>2.2999999999999998</v>
      </c>
      <c r="FW83" s="797">
        <v>2.2999999999999998</v>
      </c>
      <c r="FX83" s="797">
        <v>2.2999999999999998</v>
      </c>
      <c r="FY83" s="797">
        <v>2.34</v>
      </c>
      <c r="FZ83" s="797">
        <v>2.34</v>
      </c>
      <c r="GA83" s="797">
        <v>1.8</v>
      </c>
      <c r="GB83" s="797">
        <v>1.8</v>
      </c>
      <c r="GC83" s="797">
        <v>1.8</v>
      </c>
      <c r="GD83" s="797">
        <v>2.42</v>
      </c>
      <c r="GE83" s="797">
        <v>2.42</v>
      </c>
      <c r="GF83" s="797">
        <v>2.42</v>
      </c>
      <c r="GG83" s="797">
        <v>2.42</v>
      </c>
      <c r="GH83" s="797">
        <v>2.39</v>
      </c>
      <c r="GI83" s="797">
        <v>2.39</v>
      </c>
      <c r="GJ83" s="797">
        <v>2.39</v>
      </c>
      <c r="GK83" s="797">
        <v>2.39</v>
      </c>
      <c r="GL83" s="797">
        <v>2.39</v>
      </c>
      <c r="GM83" s="797">
        <v>2.39</v>
      </c>
      <c r="GN83" s="797">
        <v>2.39</v>
      </c>
      <c r="GO83" s="797">
        <v>2.39</v>
      </c>
      <c r="GP83" s="797">
        <v>1.79</v>
      </c>
      <c r="GQ83" s="797">
        <v>1.79</v>
      </c>
      <c r="GR83" s="797">
        <v>1.79</v>
      </c>
      <c r="GS83" s="797">
        <v>1.79</v>
      </c>
      <c r="GT83" s="797">
        <v>1.79</v>
      </c>
      <c r="GU83" s="797">
        <v>1.79</v>
      </c>
      <c r="GV83" s="797">
        <v>1.79</v>
      </c>
      <c r="GW83" s="797">
        <v>1.99</v>
      </c>
      <c r="GX83" s="797">
        <v>1.99</v>
      </c>
      <c r="GY83" s="797">
        <v>1.99</v>
      </c>
      <c r="GZ83" s="797">
        <v>1.99</v>
      </c>
      <c r="HA83" s="797">
        <v>1.99</v>
      </c>
      <c r="HB83" s="797">
        <v>2.09</v>
      </c>
      <c r="HC83" s="797">
        <v>2.09</v>
      </c>
      <c r="HD83" s="797">
        <v>2.09</v>
      </c>
      <c r="HE83" s="797">
        <v>2.09</v>
      </c>
      <c r="HF83" s="797">
        <v>2.16</v>
      </c>
      <c r="HG83" s="797">
        <v>2.16</v>
      </c>
      <c r="HH83" s="797">
        <v>2.16</v>
      </c>
      <c r="HI83" s="797">
        <v>2.16</v>
      </c>
      <c r="HJ83" s="797">
        <v>2.16</v>
      </c>
      <c r="HK83" s="797">
        <v>2.16</v>
      </c>
      <c r="HL83" s="797">
        <v>2.16</v>
      </c>
      <c r="HM83" s="797">
        <v>2.16</v>
      </c>
      <c r="HN83" s="797">
        <v>2.31</v>
      </c>
      <c r="HO83" s="797">
        <v>2.31</v>
      </c>
      <c r="HP83" s="797">
        <v>2.31</v>
      </c>
      <c r="HQ83" s="797">
        <v>2.31</v>
      </c>
      <c r="HR83" s="797">
        <v>2.2400000000000002</v>
      </c>
      <c r="HS83" s="797">
        <v>2.2400000000000002</v>
      </c>
      <c r="HT83" s="797">
        <v>2.2400000000000002</v>
      </c>
      <c r="HU83" s="797">
        <v>2.2799999999999998</v>
      </c>
      <c r="HV83" s="797">
        <v>2.2799999999999998</v>
      </c>
      <c r="HW83" s="797">
        <v>2.2799999999999998</v>
      </c>
      <c r="HX83" s="797">
        <v>2.2799999999999998</v>
      </c>
      <c r="HY83" s="797">
        <v>2.33</v>
      </c>
      <c r="HZ83" s="797">
        <v>2.33</v>
      </c>
      <c r="IA83" s="797">
        <v>1.75</v>
      </c>
      <c r="IB83" s="797">
        <v>1.75</v>
      </c>
      <c r="IC83" s="797">
        <v>1.75</v>
      </c>
      <c r="ID83" s="797">
        <v>2.41</v>
      </c>
      <c r="IE83" s="797">
        <v>2.41</v>
      </c>
      <c r="IF83" s="797">
        <v>2.41</v>
      </c>
      <c r="IG83" s="797">
        <v>2.41</v>
      </c>
      <c r="IH83" s="797">
        <v>2.39</v>
      </c>
      <c r="II83" s="797">
        <v>2.39</v>
      </c>
      <c r="IJ83" s="797">
        <v>2.39</v>
      </c>
      <c r="IK83" s="797">
        <v>2.39</v>
      </c>
      <c r="IL83" s="797">
        <v>2.39</v>
      </c>
      <c r="IM83" s="797">
        <v>2.39</v>
      </c>
      <c r="IN83" s="797">
        <v>2.39</v>
      </c>
      <c r="IO83" s="797">
        <v>2.39</v>
      </c>
      <c r="IP83" s="797">
        <v>1.79</v>
      </c>
      <c r="IQ83" s="797">
        <v>1.79</v>
      </c>
      <c r="IR83" s="797">
        <v>1.79</v>
      </c>
      <c r="IS83" s="797">
        <v>1.79</v>
      </c>
      <c r="IT83" s="797">
        <v>1.79</v>
      </c>
      <c r="IU83" s="797">
        <v>1.79</v>
      </c>
      <c r="IV83" s="797">
        <v>1.79</v>
      </c>
      <c r="IW83" s="797">
        <v>1.99</v>
      </c>
      <c r="IX83" s="797">
        <v>1.99</v>
      </c>
      <c r="IY83" s="797">
        <v>1.99</v>
      </c>
      <c r="IZ83" s="797">
        <v>1.99</v>
      </c>
      <c r="JA83" s="797">
        <v>1.99</v>
      </c>
      <c r="JB83" s="797">
        <v>2.1</v>
      </c>
      <c r="JC83" s="797">
        <v>2.1</v>
      </c>
      <c r="JD83" s="797">
        <v>2.1</v>
      </c>
      <c r="JE83" s="797">
        <v>2.1</v>
      </c>
      <c r="JF83" s="797">
        <v>2.1800000000000002</v>
      </c>
      <c r="JG83" s="797">
        <v>2.1800000000000002</v>
      </c>
      <c r="JH83" s="797">
        <v>2.1800000000000002</v>
      </c>
      <c r="JI83" s="797">
        <v>2.1800000000000002</v>
      </c>
      <c r="JJ83" s="797">
        <v>2.1800000000000002</v>
      </c>
      <c r="JK83" s="797">
        <v>2.1800000000000002</v>
      </c>
      <c r="JL83" s="797">
        <v>2.1800000000000002</v>
      </c>
      <c r="JM83" s="797">
        <v>2.1800000000000002</v>
      </c>
      <c r="JN83" s="797">
        <v>2.33</v>
      </c>
      <c r="JO83" s="797">
        <v>2.33</v>
      </c>
      <c r="JP83" s="797">
        <v>2.33</v>
      </c>
      <c r="JQ83" s="797">
        <v>2.33</v>
      </c>
      <c r="JR83" s="797">
        <v>2.19</v>
      </c>
      <c r="JS83" s="797">
        <v>2.19</v>
      </c>
      <c r="JT83" s="797">
        <v>2.19</v>
      </c>
      <c r="JU83" s="797">
        <v>2.2799999999999998</v>
      </c>
      <c r="JV83" s="797">
        <v>2.2799999999999998</v>
      </c>
      <c r="JW83" s="797">
        <v>2.2799999999999998</v>
      </c>
      <c r="JX83" s="797">
        <v>2.2799999999999998</v>
      </c>
      <c r="JY83" s="797">
        <v>2.34</v>
      </c>
      <c r="JZ83" s="797">
        <v>2.34</v>
      </c>
      <c r="KA83" s="797">
        <v>1.76</v>
      </c>
      <c r="KB83" s="797">
        <v>1.76</v>
      </c>
      <c r="KC83" s="797">
        <v>1.76</v>
      </c>
      <c r="KD83" s="797">
        <v>2.38</v>
      </c>
      <c r="KE83" s="797">
        <v>2.38</v>
      </c>
      <c r="KF83" s="797">
        <v>2.38</v>
      </c>
      <c r="KG83" s="797">
        <v>2.38</v>
      </c>
      <c r="KH83" s="797">
        <v>2.39</v>
      </c>
      <c r="KI83" s="797">
        <v>2.39</v>
      </c>
      <c r="KJ83" s="797">
        <v>2.39</v>
      </c>
      <c r="KK83" s="797">
        <v>2.39</v>
      </c>
      <c r="KL83" s="797">
        <v>2.39</v>
      </c>
      <c r="KM83" s="797">
        <v>2.39</v>
      </c>
      <c r="KN83" s="797">
        <v>2.39</v>
      </c>
      <c r="KO83" s="797">
        <v>2.39</v>
      </c>
      <c r="KP83" s="797">
        <v>1.79</v>
      </c>
      <c r="KQ83" s="797">
        <v>1.79</v>
      </c>
      <c r="KR83" s="797">
        <v>1.79</v>
      </c>
      <c r="KS83" s="797">
        <v>1.79</v>
      </c>
      <c r="KT83" s="797">
        <v>1.79</v>
      </c>
      <c r="KU83" s="797">
        <v>1.79</v>
      </c>
      <c r="KV83" s="797">
        <v>1.79</v>
      </c>
      <c r="KW83" s="797">
        <v>1.99</v>
      </c>
      <c r="KX83" s="797">
        <v>1.99</v>
      </c>
      <c r="KY83" s="797">
        <v>1.99</v>
      </c>
      <c r="KZ83" s="797">
        <v>1.99</v>
      </c>
      <c r="LA83" s="797">
        <v>1.99</v>
      </c>
      <c r="LB83" s="797">
        <v>2.2400000000000002</v>
      </c>
      <c r="LC83" s="797">
        <v>2.2400000000000002</v>
      </c>
      <c r="LD83" s="797">
        <v>2.2400000000000002</v>
      </c>
      <c r="LE83" s="797">
        <v>2.2400000000000002</v>
      </c>
      <c r="LF83" s="797">
        <v>2.2799999999999998</v>
      </c>
      <c r="LG83" s="797">
        <v>2.2799999999999998</v>
      </c>
      <c r="LH83" s="797">
        <v>2.2799999999999998</v>
      </c>
      <c r="LI83" s="797">
        <v>2.2799999999999998</v>
      </c>
      <c r="LJ83" s="797">
        <v>2.2799999999999998</v>
      </c>
      <c r="LK83" s="797">
        <v>2.2799999999999998</v>
      </c>
      <c r="LL83" s="797">
        <v>2.2799999999999998</v>
      </c>
      <c r="LM83" s="797">
        <v>2.2799999999999998</v>
      </c>
      <c r="LN83" s="797">
        <v>2.39</v>
      </c>
      <c r="LO83" s="797">
        <v>2.39</v>
      </c>
      <c r="LP83" s="797">
        <v>2.39</v>
      </c>
      <c r="LQ83" s="797">
        <v>2.39</v>
      </c>
      <c r="LR83" s="797">
        <v>2.19</v>
      </c>
      <c r="LS83" s="797">
        <v>2.19</v>
      </c>
      <c r="LT83" s="797">
        <v>2.19</v>
      </c>
      <c r="LU83" s="797">
        <v>2.2799999999999998</v>
      </c>
      <c r="LV83" s="797">
        <v>2.2799999999999998</v>
      </c>
      <c r="LW83" s="797">
        <v>2.2799999999999998</v>
      </c>
      <c r="LX83" s="797">
        <v>2.2799999999999998</v>
      </c>
      <c r="LY83" s="797">
        <v>2.34</v>
      </c>
      <c r="LZ83" s="797">
        <v>2.34</v>
      </c>
      <c r="MA83" s="797">
        <v>1.76</v>
      </c>
      <c r="MB83" s="797">
        <v>1.76</v>
      </c>
      <c r="MC83" s="797">
        <v>1.76</v>
      </c>
      <c r="MD83" s="797">
        <v>2.38</v>
      </c>
      <c r="ME83" s="797">
        <v>2.38</v>
      </c>
      <c r="MF83" s="797">
        <v>2.38</v>
      </c>
      <c r="MG83" s="797">
        <v>2.38</v>
      </c>
      <c r="MH83" s="797">
        <v>2.39</v>
      </c>
      <c r="MI83" s="797">
        <v>2.39</v>
      </c>
      <c r="MJ83" s="797">
        <v>2.39</v>
      </c>
      <c r="MK83" s="797">
        <v>2.39</v>
      </c>
      <c r="ML83" s="797">
        <v>2.39</v>
      </c>
      <c r="MM83" s="797">
        <v>2.39</v>
      </c>
      <c r="MN83" s="797">
        <v>2.39</v>
      </c>
      <c r="MO83" s="797">
        <v>2.39</v>
      </c>
      <c r="MP83" s="797">
        <v>1.79</v>
      </c>
      <c r="MQ83" s="797">
        <v>1.79</v>
      </c>
      <c r="MR83" s="797">
        <v>1.79</v>
      </c>
      <c r="MS83" s="797">
        <v>1.79</v>
      </c>
      <c r="MT83" s="797">
        <v>1.79</v>
      </c>
      <c r="MU83" s="797">
        <v>1.79</v>
      </c>
      <c r="MV83" s="797">
        <v>1.79</v>
      </c>
      <c r="MW83" s="797">
        <v>1.99</v>
      </c>
      <c r="MX83" s="797">
        <v>1.99</v>
      </c>
      <c r="MY83" s="797">
        <v>1.99</v>
      </c>
      <c r="MZ83" s="797">
        <v>1.99</v>
      </c>
      <c r="NA83" s="797">
        <v>1.99</v>
      </c>
      <c r="NB83" s="797">
        <v>2.2400000000000002</v>
      </c>
      <c r="NC83" s="797">
        <v>2.2400000000000002</v>
      </c>
      <c r="ND83" s="797">
        <v>2.2400000000000002</v>
      </c>
      <c r="NE83" s="797">
        <v>2.2400000000000002</v>
      </c>
      <c r="NF83" s="797">
        <v>2.2799999999999998</v>
      </c>
      <c r="NG83" s="797">
        <v>2.2799999999999998</v>
      </c>
      <c r="NH83" s="797">
        <v>2.2799999999999998</v>
      </c>
      <c r="NI83" s="797">
        <v>2.2799999999999998</v>
      </c>
      <c r="NJ83" s="797">
        <v>2.2799999999999998</v>
      </c>
      <c r="NK83" s="797">
        <v>2.2799999999999998</v>
      </c>
      <c r="NL83" s="797">
        <v>2.2799999999999998</v>
      </c>
      <c r="NM83" s="797">
        <v>2.2799999999999998</v>
      </c>
      <c r="NN83" s="797">
        <v>2.39</v>
      </c>
      <c r="NO83" s="797">
        <v>2.39</v>
      </c>
      <c r="NP83" s="797">
        <v>2.39</v>
      </c>
      <c r="NQ83" s="797">
        <v>2.39</v>
      </c>
      <c r="NR83" s="797">
        <v>2.19</v>
      </c>
      <c r="NS83" s="797">
        <v>2.19</v>
      </c>
      <c r="NT83" s="797">
        <v>2.19</v>
      </c>
      <c r="NU83" s="797">
        <v>2.2799999999999998</v>
      </c>
      <c r="NV83" s="797">
        <v>2.2799999999999998</v>
      </c>
      <c r="NW83" s="797">
        <v>2.2799999999999998</v>
      </c>
      <c r="NX83" s="797">
        <v>2.2799999999999998</v>
      </c>
      <c r="NY83" s="797">
        <v>2.34</v>
      </c>
      <c r="NZ83" s="797">
        <v>2.34</v>
      </c>
      <c r="OA83" s="797">
        <v>1.76</v>
      </c>
      <c r="OB83" s="797">
        <v>1.76</v>
      </c>
      <c r="OC83" s="797">
        <v>1.76</v>
      </c>
      <c r="OD83" s="797">
        <v>2.38</v>
      </c>
      <c r="OE83" s="797">
        <v>2.38</v>
      </c>
      <c r="OF83" s="797">
        <v>2.38</v>
      </c>
      <c r="OG83" s="797">
        <v>2.38</v>
      </c>
      <c r="OH83" s="797">
        <v>2.39</v>
      </c>
      <c r="OI83" s="797">
        <v>2.39</v>
      </c>
      <c r="OJ83" s="797">
        <v>2.39</v>
      </c>
      <c r="OK83" s="797">
        <v>2.39</v>
      </c>
      <c r="OL83" s="797">
        <v>2.39</v>
      </c>
      <c r="OM83" s="797">
        <v>2.39</v>
      </c>
      <c r="ON83" s="797">
        <v>2.39</v>
      </c>
      <c r="OO83" s="797">
        <v>2.39</v>
      </c>
      <c r="OP83" s="797">
        <v>1.79</v>
      </c>
      <c r="OQ83" s="797">
        <v>1.79</v>
      </c>
      <c r="OR83" s="797">
        <v>1.79</v>
      </c>
      <c r="OS83" s="797">
        <v>1.79</v>
      </c>
      <c r="OT83" s="797">
        <v>1.79</v>
      </c>
      <c r="OU83" s="797">
        <v>1.79</v>
      </c>
      <c r="OV83" s="797">
        <v>1.79</v>
      </c>
      <c r="OW83" s="797">
        <v>1.99</v>
      </c>
      <c r="OX83" s="797">
        <v>1.99</v>
      </c>
      <c r="OY83" s="797">
        <v>1.99</v>
      </c>
      <c r="OZ83" s="797">
        <v>1.99</v>
      </c>
      <c r="PA83" s="797">
        <v>1.99</v>
      </c>
      <c r="PB83" s="797">
        <v>2.2400000000000002</v>
      </c>
      <c r="PC83" s="797">
        <v>2.2400000000000002</v>
      </c>
      <c r="PD83" s="797">
        <v>2.2400000000000002</v>
      </c>
      <c r="PE83" s="797">
        <v>2.2400000000000002</v>
      </c>
      <c r="PF83" s="797">
        <v>2.2799999999999998</v>
      </c>
      <c r="PG83" s="797">
        <v>2.2799999999999998</v>
      </c>
      <c r="PH83" s="797">
        <v>2.2799999999999998</v>
      </c>
      <c r="PI83" s="797">
        <v>2.2799999999999998</v>
      </c>
      <c r="PJ83" s="797">
        <v>2.2799999999999998</v>
      </c>
      <c r="PK83" s="797">
        <v>2.2799999999999998</v>
      </c>
      <c r="PL83" s="797">
        <v>2.2799999999999998</v>
      </c>
      <c r="PM83" s="797">
        <v>2.2799999999999998</v>
      </c>
      <c r="PN83" s="797">
        <v>2.39</v>
      </c>
      <c r="PO83" s="797">
        <v>2.39</v>
      </c>
      <c r="PP83" s="797">
        <v>2.39</v>
      </c>
      <c r="PQ83" s="797">
        <v>2.39</v>
      </c>
      <c r="PR83" s="797">
        <v>2.19</v>
      </c>
      <c r="PS83" s="797">
        <v>2.19</v>
      </c>
      <c r="PT83" s="797">
        <v>2.19</v>
      </c>
      <c r="PU83" s="797">
        <v>2.2799999999999998</v>
      </c>
      <c r="PV83" s="797">
        <v>2.2799999999999998</v>
      </c>
      <c r="PW83" s="797">
        <v>2.2799999999999998</v>
      </c>
      <c r="PX83" s="797">
        <v>2.2799999999999998</v>
      </c>
      <c r="PY83" s="797">
        <v>2.34</v>
      </c>
      <c r="PZ83" s="797">
        <v>2.34</v>
      </c>
      <c r="QA83" s="797">
        <v>1.76</v>
      </c>
      <c r="QB83" s="797">
        <v>1.76</v>
      </c>
      <c r="QC83" s="797">
        <v>1.76</v>
      </c>
      <c r="QD83" s="797">
        <v>2.38</v>
      </c>
      <c r="QE83" s="797">
        <v>2.38</v>
      </c>
      <c r="QF83" s="797">
        <v>2.38</v>
      </c>
      <c r="QG83" s="797">
        <v>2.38</v>
      </c>
      <c r="QH83" s="797">
        <v>2.39</v>
      </c>
      <c r="QI83" s="797">
        <v>2.39</v>
      </c>
      <c r="QJ83" s="797">
        <v>2.39</v>
      </c>
      <c r="QK83" s="797">
        <v>2.39</v>
      </c>
      <c r="QL83" s="797">
        <v>2.39</v>
      </c>
      <c r="QM83" s="797">
        <v>2.39</v>
      </c>
      <c r="QN83" s="797">
        <v>2.39</v>
      </c>
      <c r="QO83" s="797">
        <v>2.39</v>
      </c>
      <c r="QP83" s="797">
        <v>1.79</v>
      </c>
      <c r="QQ83" s="797">
        <v>1.79</v>
      </c>
      <c r="QR83" s="797">
        <v>1.79</v>
      </c>
      <c r="QS83" s="797">
        <v>1.79</v>
      </c>
      <c r="QT83" s="797">
        <v>1.79</v>
      </c>
      <c r="QU83" s="797">
        <v>1.79</v>
      </c>
      <c r="QV83" s="797">
        <v>1.79</v>
      </c>
      <c r="QW83" s="797">
        <v>1.99</v>
      </c>
      <c r="QX83" s="797">
        <v>1.99</v>
      </c>
      <c r="QY83" s="797">
        <v>1.99</v>
      </c>
      <c r="QZ83" s="797">
        <v>1.99</v>
      </c>
      <c r="RA83" s="797">
        <v>1.99</v>
      </c>
      <c r="RB83" s="797">
        <v>2.2400000000000002</v>
      </c>
      <c r="RC83" s="797">
        <v>2.2400000000000002</v>
      </c>
      <c r="RD83" s="797">
        <v>2.2400000000000002</v>
      </c>
      <c r="RE83" s="797">
        <v>2.2400000000000002</v>
      </c>
      <c r="RF83" s="797">
        <v>2.2799999999999998</v>
      </c>
      <c r="RG83" s="797">
        <v>2.2799999999999998</v>
      </c>
      <c r="RH83" s="797">
        <v>2.2799999999999998</v>
      </c>
      <c r="RI83" s="797">
        <v>2.2799999999999998</v>
      </c>
      <c r="RJ83" s="797">
        <v>2.2799999999999998</v>
      </c>
      <c r="RK83" s="797">
        <v>2.2799999999999998</v>
      </c>
      <c r="RL83" s="797">
        <v>2.2799999999999998</v>
      </c>
      <c r="RM83" s="797">
        <v>2.2799999999999998</v>
      </c>
      <c r="RN83" s="797">
        <v>2.39</v>
      </c>
      <c r="RO83" s="797">
        <v>2.39</v>
      </c>
      <c r="RP83" s="797">
        <v>2.39</v>
      </c>
      <c r="RQ83" s="797">
        <v>2.39</v>
      </c>
      <c r="RR83" s="797">
        <v>2.39</v>
      </c>
      <c r="RS83" s="797">
        <v>2.39</v>
      </c>
      <c r="RT83" s="797">
        <v>2.39</v>
      </c>
      <c r="RU83" s="797">
        <v>2.2799999999999998</v>
      </c>
      <c r="RV83" s="797">
        <v>2.2799999999999998</v>
      </c>
      <c r="RW83" s="797">
        <v>2.2799999999999998</v>
      </c>
      <c r="RX83" s="797">
        <v>2.2799999999999998</v>
      </c>
      <c r="RY83" s="797">
        <v>2.34</v>
      </c>
      <c r="RZ83" s="797">
        <v>2.34</v>
      </c>
      <c r="SA83" s="797">
        <v>1.76</v>
      </c>
      <c r="SB83" s="797">
        <v>1.76</v>
      </c>
      <c r="SC83" s="797">
        <v>1.76</v>
      </c>
      <c r="SD83" s="797">
        <v>2.38</v>
      </c>
      <c r="SE83" s="797">
        <v>2.38</v>
      </c>
      <c r="SF83" s="797">
        <v>2.38</v>
      </c>
      <c r="SG83" s="797">
        <v>2.38</v>
      </c>
      <c r="SH83" s="797">
        <v>2.39</v>
      </c>
      <c r="SI83" s="798">
        <v>2.39</v>
      </c>
      <c r="SJ83" s="471" t="s">
        <v>494</v>
      </c>
      <c r="SK83" s="452"/>
      <c r="SL83" s="440"/>
      <c r="SM83" s="440"/>
      <c r="SN83" s="440"/>
    </row>
    <row r="84" spans="1:508" outlineLevel="2" x14ac:dyDescent="0.25">
      <c r="A84" s="440"/>
      <c r="B84" s="449"/>
      <c r="C84" s="659">
        <f t="shared" ref="C84" si="41">INT($C$40)+2</f>
        <v>3</v>
      </c>
      <c r="D84" s="471"/>
      <c r="E84" s="529">
        <v>4</v>
      </c>
      <c r="F84" s="529"/>
      <c r="G84" s="471"/>
      <c r="H84" s="476" t="s">
        <v>992</v>
      </c>
      <c r="I84" s="492" t="s">
        <v>860</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494</v>
      </c>
      <c r="SK84" s="452"/>
      <c r="SL84" s="440"/>
      <c r="SM84" s="440"/>
      <c r="SN84" s="440"/>
    </row>
    <row r="85" spans="1:508" outlineLevel="3" x14ac:dyDescent="0.25">
      <c r="A85" s="440"/>
      <c r="B85" s="449"/>
      <c r="C85" s="659">
        <f t="shared" si="32"/>
        <v>4</v>
      </c>
      <c r="D85" s="471"/>
      <c r="E85" s="529"/>
      <c r="F85" s="529"/>
      <c r="G85" s="471"/>
      <c r="H85" s="478"/>
      <c r="I85" s="492" t="s">
        <v>237</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494</v>
      </c>
      <c r="SK85" s="452"/>
      <c r="SL85" s="440"/>
      <c r="SM85" s="440"/>
      <c r="SN85" s="440"/>
    </row>
    <row r="86" spans="1:508" outlineLevel="3" x14ac:dyDescent="0.25">
      <c r="A86" s="440"/>
      <c r="B86" s="449"/>
      <c r="C86" s="659">
        <f t="shared" si="32"/>
        <v>4</v>
      </c>
      <c r="D86" s="471"/>
      <c r="E86" s="529"/>
      <c r="F86" s="529"/>
      <c r="G86" s="471"/>
      <c r="H86" s="682"/>
      <c r="I86" s="683" t="s">
        <v>238</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494</v>
      </c>
      <c r="SK86" s="452"/>
      <c r="SL86" s="440"/>
      <c r="SM86" s="440"/>
      <c r="SN86" s="440"/>
    </row>
    <row r="87" spans="1:508" outlineLevel="2" x14ac:dyDescent="0.25">
      <c r="A87" s="440"/>
      <c r="B87" s="449"/>
      <c r="C87" s="659">
        <f t="shared" ref="C87" si="43">INT($C$40)+2</f>
        <v>3</v>
      </c>
      <c r="D87" s="471"/>
      <c r="E87" s="529">
        <v>4</v>
      </c>
      <c r="F87" s="529"/>
      <c r="G87" s="471"/>
      <c r="H87" s="476" t="s">
        <v>993</v>
      </c>
      <c r="I87" s="492" t="s">
        <v>860</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494</v>
      </c>
      <c r="SK87" s="452"/>
      <c r="SL87" s="440"/>
      <c r="SM87" s="440"/>
      <c r="SN87" s="440"/>
    </row>
    <row r="88" spans="1:508" outlineLevel="3" x14ac:dyDescent="0.25">
      <c r="A88" s="440"/>
      <c r="B88" s="449"/>
      <c r="C88" s="659">
        <f t="shared" si="32"/>
        <v>4</v>
      </c>
      <c r="D88" s="471"/>
      <c r="E88" s="529"/>
      <c r="F88" s="529"/>
      <c r="G88" s="471"/>
      <c r="H88" s="478"/>
      <c r="I88" s="492" t="s">
        <v>237</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494</v>
      </c>
      <c r="SK88" s="452"/>
      <c r="SL88" s="440"/>
      <c r="SM88" s="440"/>
      <c r="SN88" s="440"/>
    </row>
    <row r="89" spans="1:508" outlineLevel="3" x14ac:dyDescent="0.25">
      <c r="A89" s="440"/>
      <c r="B89" s="449"/>
      <c r="C89" s="659">
        <f t="shared" si="32"/>
        <v>4</v>
      </c>
      <c r="D89" s="471"/>
      <c r="E89" s="529"/>
      <c r="F89" s="529"/>
      <c r="G89" s="471"/>
      <c r="H89" s="682"/>
      <c r="I89" s="683" t="s">
        <v>238</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494</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499</v>
      </c>
      <c r="SK90" s="452"/>
      <c r="SL90" s="440"/>
      <c r="SM90" s="440"/>
      <c r="SN90" s="440"/>
    </row>
    <row r="91" spans="1:508" outlineLevel="1" x14ac:dyDescent="0.25">
      <c r="A91" s="440"/>
      <c r="B91" s="449"/>
      <c r="C91" s="659">
        <f>INT($C$40)+1</f>
        <v>2</v>
      </c>
      <c r="D91" s="471"/>
      <c r="E91" s="529"/>
      <c r="F91" s="529"/>
      <c r="G91" s="471"/>
      <c r="H91" s="532" t="s">
        <v>867</v>
      </c>
      <c r="I91" s="489"/>
      <c r="J91" s="489" t="s">
        <v>879</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696</v>
      </c>
      <c r="I92" s="675" t="s">
        <v>868</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495</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869</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710</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711</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712</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713</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678</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706</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707</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708</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870</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871</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873</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874</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875</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876</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877</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710</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711</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712</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713</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678</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706</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707</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708</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870</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872</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873</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874</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875</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876</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877</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499</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852</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481</v>
      </c>
      <c r="B5" s="357">
        <v>1</v>
      </c>
    </row>
    <row r="6" spans="1:2" ht="7.35" customHeight="1" x14ac:dyDescent="0.25"/>
    <row r="7" spans="1:2" x14ac:dyDescent="0.25">
      <c r="A7" s="75" t="s">
        <v>482</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459</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459</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459</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432</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433</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266</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443</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365</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383</v>
      </c>
      <c r="H64" s="421">
        <v>1</v>
      </c>
      <c r="I64" s="209"/>
      <c r="K64" s="328" t="s">
        <v>384</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444</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445</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374</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340</v>
      </c>
      <c r="I127" s="425" t="s">
        <v>375</v>
      </c>
      <c r="J127" s="425" t="s">
        <v>376</v>
      </c>
      <c r="K127" s="425" t="s">
        <v>377</v>
      </c>
      <c r="L127" s="425" t="s">
        <v>378</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444</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340</v>
      </c>
      <c r="I142" s="425" t="s">
        <v>375</v>
      </c>
      <c r="J142" s="425" t="s">
        <v>376</v>
      </c>
      <c r="K142" s="425" t="s">
        <v>377</v>
      </c>
      <c r="L142" s="425" t="s">
        <v>378</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379</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381</v>
      </c>
      <c r="K157" s="735" t="s">
        <v>382</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380</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381</v>
      </c>
      <c r="K174" s="425" t="s">
        <v>382</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471</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475</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476</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980</v>
      </c>
      <c r="H16" s="53"/>
      <c r="I16" s="788" t="s">
        <v>477</v>
      </c>
      <c r="K16" s="788" t="s">
        <v>479</v>
      </c>
      <c r="L16" s="53"/>
      <c r="M16" s="788" t="s">
        <v>986</v>
      </c>
      <c r="N16" s="53"/>
      <c r="O16" s="788" t="s">
        <v>987</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478</v>
      </c>
      <c r="H17" s="53"/>
      <c r="I17" s="53" t="s">
        <v>478</v>
      </c>
      <c r="J17" s="236"/>
      <c r="K17" s="53" t="s">
        <v>480</v>
      </c>
      <c r="L17" s="53"/>
      <c r="M17" s="53" t="s">
        <v>985</v>
      </c>
      <c r="N17" s="53"/>
      <c r="O17" s="53" t="s">
        <v>988</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2021-04-28T11:28:39Z</dcterms:modified>
</cp:coreProperties>
</file>