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635129C4-D2FE-4242-A343-4ACFF4426150}" xr6:coauthVersionLast="45" xr6:coauthVersionMax="46" xr10:uidLastSave="{00000000-0000-0000-0000-000000000000}"/>
  <bookViews>
    <workbookView xWindow="-120" yWindow="-120" windowWidth="29040" windowHeight="15840" tabRatio="678" activeTab="1"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StructuralSA!$J$63</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StructuralSA!$J$62:$M$62</definedName>
    <definedName name="i_e0_pos">Stock!$I$57</definedName>
    <definedName name="i_e1_pos">Stock!$I$58</definedName>
    <definedName name="i_feedsupply_itn_max">Stock!$I$80</definedName>
    <definedName name="i_fixed_dvp_mask_f1">Stock!$J$322:$L$322</definedName>
    <definedName name="i_fixed_dvp_mask_f3">Stock!#REF!</definedName>
    <definedName name="i_fixed_fvp_is_rdvp_f1">Stock!$J$323:$L$323</definedName>
    <definedName name="i_fixed_fvp_mask_dams">Stock!$J$320:$L$320</definedName>
    <definedName name="i_fixed_fvp_mask_offs">Stock!#REF!</definedName>
    <definedName name="i_fvp_is_rdvp_f1">StructuralSA!$M$54:$O$54</definedName>
    <definedName name="i_fvp_mask_dams">StructuralSA!$M$52:$O$52</definedName>
    <definedName name="i_fvp_mask_offs">StructuralSA!$J$61:$M$61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StructuralSA!$I$132:$I$137</definedName>
    <definedName name="rev_trait_name" localSheetId="2">StructuralSA!$H$132:$H$137</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7" i="12" l="1"/>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4" i="25"/>
  <c r="C143" i="25"/>
  <c r="C142" i="25"/>
  <c r="C141" i="25"/>
  <c r="C140" i="25"/>
  <c r="C139" i="25"/>
  <c r="C138" i="25"/>
  <c r="C137"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8" i="25"/>
  <c r="L85" i="25" s="1"/>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73" i="25" s="1"/>
  <c r="C15" i="25"/>
  <c r="C5" i="25"/>
  <c r="C14" i="25"/>
  <c r="C124" i="25" l="1"/>
  <c r="C123" i="25"/>
  <c r="C117" i="25"/>
  <c r="C48" i="25"/>
  <c r="C83" i="25"/>
  <c r="C82"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3" authorId="0" shapeId="0" xr:uid="{496180E6-8141-4CF1-904D-19BDEBD21322}">
      <text>
        <r>
          <rPr>
            <b/>
            <sz val="9"/>
            <color indexed="81"/>
            <rFont val="Tahoma"/>
            <charset val="1"/>
          </rPr>
          <t>Michael Young (21512438):</t>
        </r>
        <r>
          <rPr>
            <sz val="9"/>
            <color indexed="81"/>
            <rFont val="Tahoma"/>
            <charset val="1"/>
          </rPr>
          <t xml:space="preserve">
DVP when condensing happens. For offs this can be any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<sst xmlns="http://schemas.openxmlformats.org/spreadsheetml/2006/main" count="581" uniqueCount="312">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</sst>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opLeftCell="A35" workbookViewId="0">
      <selection activeCell="I62" sqref="I62:M62"/>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232</v>
      </c>
      <c r="I61" s="101" t="s">
        <v>259</v>
      </c>
      <c r="J61" s="101" t="s">
        <v>260</v>
      </c>
      <c r="K61" s="101" t="s">
        <v>261</v>
      </c>
      <c r="L61" s="101" t="s">
        <v>262</v>
      </c>
      <c r="M61" s="101" t="s">
        <v>278</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279</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tabSelected="1" topLeftCell="B314" workbookViewId="0">
      <selection activeCell="B330" sqref="A330:XFD3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310</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88" t="s">
        <v>280</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263</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264</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265</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266</v>
      </c>
      <c r="M210" s="153" t="s">
        <v>267</v>
      </c>
      <c r="N210" s="153" t="s">
        <v>268</v>
      </c>
      <c r="O210" s="153" t="s">
        <v>269</v>
      </c>
      <c r="P210" s="153" t="s">
        <v>270</v>
      </c>
      <c r="Q210" s="153" t="s">
        <v>271</v>
      </c>
      <c r="R210" s="153" t="s">
        <v>272</v>
      </c>
      <c r="S210" s="153" t="s">
        <v>273</v>
      </c>
      <c r="T210" s="153" t="s">
        <v>274</v>
      </c>
      <c r="U210" s="153" t="s">
        <v>275</v>
      </c>
      <c r="V210" s="154" t="s">
        <v>276</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246</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277</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242</v>
      </c>
      <c r="K313" s="184" t="s">
        <v>98</v>
      </c>
      <c r="L313" s="184" t="s">
        <v>243</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233</v>
      </c>
      <c r="K314" s="184" t="s">
        <v>234</v>
      </c>
      <c r="L314" s="184" t="s">
        <v>235</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247</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238</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248</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239</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254</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245</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256</v>
      </c>
      <c r="K326" s="148" t="s">
        <v>257</v>
      </c>
      <c r="L326" s="148" t="s">
        <v>258</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255</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51"/>
  <sheetViews>
    <sheetView topLeftCell="A34" workbookViewId="0">
      <selection activeCell="M61" sqref="M61"/>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85" t="s">
        <v>311</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241</v>
      </c>
      <c r="N45" s="184" t="s">
        <v>99</v>
      </c>
      <c r="O45" s="184" t="s">
        <v>244</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236</v>
      </c>
      <c r="N46" s="184" t="s">
        <v>237</v>
      </c>
      <c r="O46" s="184" t="s">
        <v>240</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247</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238</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239</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254</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245</v>
      </c>
      <c r="I55" s="2"/>
      <c r="J55" s="2"/>
      <c r="K55" s="2"/>
      <c r="L55" s="2"/>
      <c r="M55" s="2"/>
      <c r="N55" s="2"/>
      <c r="O55" s="146">
        <v>43755</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250</v>
      </c>
      <c r="I59" s="2"/>
      <c r="J59" s="2" t="s">
        <v>251</v>
      </c>
      <c r="K59" s="2" t="s">
        <v>252</v>
      </c>
      <c r="L59" s="2" t="s">
        <v>253</v>
      </c>
      <c r="M59" s="2" t="s">
        <v>241</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t="s">
        <v>233</v>
      </c>
      <c r="K60" s="2" t="s">
        <v>234</v>
      </c>
      <c r="L60" s="2" t="s">
        <v>235</v>
      </c>
      <c r="M60" s="2" t="s">
        <v>236</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238</v>
      </c>
      <c r="I61" s="2"/>
      <c r="J61" s="31" t="b">
        <v>1</v>
      </c>
      <c r="K61" s="31" t="b">
        <v>1</v>
      </c>
      <c r="L61" s="31" t="b">
        <v>1</v>
      </c>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239</v>
      </c>
      <c r="I62" s="2"/>
      <c r="J62" s="31" t="b">
        <v>1</v>
      </c>
      <c r="K62" s="31" t="b">
        <v>0</v>
      </c>
      <c r="L62" s="31" t="b">
        <v>0</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249</v>
      </c>
      <c r="I63" s="2"/>
      <c r="J63" s="31">
        <v>0</v>
      </c>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3</v>
      </c>
      <c r="M85" s="2"/>
      <c r="N85" s="116" t="s">
        <v>167</v>
      </c>
      <c r="O85" s="31">
        <v>10</v>
      </c>
      <c r="P85" s="121">
        <f>i_w_start_len3*i_n3_len^P88</f>
        <v>81</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COUNTIF(J52:O52,TRUE)</f>
        <v>0</v>
      </c>
      <c r="M88" s="2"/>
      <c r="N88" s="2"/>
      <c r="O88" s="2"/>
      <c r="P88" s="121">
        <f>COUNTIF(J61:M61,TRUE)</f>
        <v>3</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281</v>
      </c>
      <c r="K92" s="2" t="s">
        <v>282</v>
      </c>
      <c r="L92" s="2" t="s">
        <v>281</v>
      </c>
      <c r="M92" s="2" t="s">
        <v>282</v>
      </c>
      <c r="N92" s="2"/>
      <c r="O92" s="2"/>
      <c r="P92" s="2" t="s">
        <v>281</v>
      </c>
      <c r="Q92" s="2" t="s">
        <v>282</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283</v>
      </c>
      <c r="I93" s="176" t="s">
        <v>284</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285</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286</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287</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288</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289</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290</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291</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292</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293</v>
      </c>
      <c r="K104" s="100" t="s">
        <v>294</v>
      </c>
      <c r="L104" s="100" t="s">
        <v>295</v>
      </c>
      <c r="M104" s="100" t="s">
        <v>296</v>
      </c>
      <c r="N104" s="2"/>
      <c r="O104" s="100" t="s">
        <v>293</v>
      </c>
      <c r="P104" s="100" t="s">
        <v>294</v>
      </c>
      <c r="Q104" s="100" t="s">
        <v>295</v>
      </c>
      <c r="R104" s="100" t="s">
        <v>296</v>
      </c>
      <c r="S104" s="2"/>
      <c r="T104" s="100" t="s">
        <v>293</v>
      </c>
      <c r="U104" s="100" t="s">
        <v>294</v>
      </c>
      <c r="V104" s="100" t="s">
        <v>295</v>
      </c>
      <c r="W104" s="100" t="s">
        <v>296</v>
      </c>
      <c r="X104" s="4"/>
      <c r="Y104" s="16"/>
      <c r="Z104" s="1"/>
      <c r="AA104" s="1"/>
      <c r="AB104" s="1"/>
    </row>
    <row r="105" spans="1:28" outlineLevel="3" x14ac:dyDescent="0.25">
      <c r="A105" s="1"/>
      <c r="B105" s="33"/>
      <c r="C105" s="73">
        <f t="shared" ref="C105:C108" si="3">INT($C$74)+3</f>
        <v>4</v>
      </c>
      <c r="D105" s="4"/>
      <c r="E105" s="5">
        <v>0</v>
      </c>
      <c r="F105" s="5"/>
      <c r="G105" s="4"/>
      <c r="H105" s="179" t="s">
        <v>297</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298</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299</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300</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t="s">
        <v>301</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303</v>
      </c>
      <c r="I131" s="64" t="s">
        <v>302</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304</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305</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306</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307</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39" si="4">INT(C$74+3)</f>
        <v>4</v>
      </c>
      <c r="D136" s="4"/>
      <c r="E136" s="5">
        <v>4</v>
      </c>
      <c r="F136" s="5"/>
      <c r="G136" s="4"/>
      <c r="H136" s="31" t="s">
        <v>308</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f t="shared" si="4"/>
        <v>4</v>
      </c>
      <c r="D137" s="4"/>
      <c r="E137" s="5">
        <v>5</v>
      </c>
      <c r="F137" s="5"/>
      <c r="G137" s="4"/>
      <c r="H137" s="31" t="s">
        <v>309</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f t="shared" si="4"/>
        <v>4</v>
      </c>
      <c r="D138" s="4"/>
      <c r="E138" s="5">
        <v>6</v>
      </c>
      <c r="F138" s="5"/>
      <c r="G138" s="4"/>
      <c r="H138" s="175"/>
      <c r="I138" s="175"/>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7</v>
      </c>
      <c r="F139" s="5"/>
      <c r="G139" s="4"/>
      <c r="H139" s="175"/>
      <c r="I139" s="175"/>
      <c r="J139" s="175"/>
      <c r="K139" s="175"/>
      <c r="L139" s="175"/>
      <c r="M139" s="175"/>
      <c r="N139" s="175"/>
      <c r="O139" s="175"/>
      <c r="P139" s="175"/>
      <c r="Q139" s="175"/>
      <c r="R139" s="175"/>
      <c r="S139" s="2"/>
      <c r="T139" s="2"/>
      <c r="U139" s="2"/>
      <c r="V139" s="2"/>
      <c r="W139" s="2"/>
      <c r="X139" s="4"/>
      <c r="Y139" s="16"/>
      <c r="Z139" s="1"/>
      <c r="AA139" s="1"/>
      <c r="AB139" s="1"/>
    </row>
    <row r="140" spans="1:28" ht="5.0999999999999996" customHeight="1" outlineLevel="3" x14ac:dyDescent="0.25">
      <c r="A140" s="1"/>
      <c r="B140" s="33"/>
      <c r="C140" s="73">
        <f>INT($C$74)+3.005</f>
        <v>4.0049999999999999</v>
      </c>
      <c r="D140" s="4"/>
      <c r="E140" s="4"/>
      <c r="F140" s="4"/>
      <c r="G140" s="4"/>
      <c r="H140" s="4"/>
      <c r="I140" s="4"/>
      <c r="J140" s="4"/>
      <c r="K140" s="4"/>
      <c r="L140" s="4"/>
      <c r="M140" s="4"/>
      <c r="N140" s="4"/>
      <c r="O140" s="4"/>
      <c r="P140" s="4"/>
      <c r="Q140" s="4"/>
      <c r="R140" s="4"/>
      <c r="S140" s="4"/>
      <c r="T140" s="4"/>
      <c r="U140" s="4"/>
      <c r="V140" s="4"/>
      <c r="W140" s="4"/>
      <c r="X140" s="4" t="s">
        <v>3</v>
      </c>
      <c r="Y140" s="16"/>
      <c r="Z140" s="1"/>
      <c r="AA140" s="1"/>
      <c r="AB140" s="1"/>
    </row>
    <row r="141" spans="1:28" ht="5.0999999999999996" customHeight="1" outlineLevel="2" x14ac:dyDescent="0.25">
      <c r="A141" s="1"/>
      <c r="B141" s="33"/>
      <c r="C141" s="73">
        <f>INT($C$74)+2.005</f>
        <v>3.0049999999999999</v>
      </c>
      <c r="D141" s="4"/>
      <c r="E141" s="4"/>
      <c r="F141" s="4"/>
      <c r="G141" s="4"/>
      <c r="H141" s="4"/>
      <c r="I141" s="4"/>
      <c r="J141" s="4"/>
      <c r="K141" s="4"/>
      <c r="L141" s="4"/>
      <c r="M141" s="4"/>
      <c r="N141" s="4"/>
      <c r="O141" s="4"/>
      <c r="P141" s="4"/>
      <c r="Q141" s="4"/>
      <c r="R141" s="4"/>
      <c r="S141" s="4"/>
      <c r="T141" s="4"/>
      <c r="U141" s="4"/>
      <c r="V141" s="4"/>
      <c r="W141" s="4"/>
      <c r="X141" s="4"/>
      <c r="Y141" s="16"/>
      <c r="Z141" s="1"/>
      <c r="AA141" s="1"/>
      <c r="AB141" s="1"/>
    </row>
    <row r="142" spans="1:28" ht="5.0999999999999996" customHeight="1" outlineLevel="1" x14ac:dyDescent="0.25">
      <c r="A142" s="1"/>
      <c r="B142" s="35"/>
      <c r="C142" s="76">
        <f>INT($C$74)+1.005</f>
        <v>2.0049999999999999</v>
      </c>
      <c r="D142" s="17"/>
      <c r="E142" s="17"/>
      <c r="F142" s="17"/>
      <c r="G142" s="17"/>
      <c r="H142" s="17"/>
      <c r="I142" s="17"/>
      <c r="J142" s="17"/>
      <c r="K142" s="17"/>
      <c r="L142" s="17"/>
      <c r="M142" s="17"/>
      <c r="N142" s="17"/>
      <c r="O142" s="17"/>
      <c r="P142" s="17"/>
      <c r="Q142" s="17"/>
      <c r="R142" s="17"/>
      <c r="S142" s="17"/>
      <c r="T142" s="17"/>
      <c r="U142" s="17"/>
      <c r="V142" s="17"/>
      <c r="W142" s="17"/>
      <c r="X142" s="17"/>
      <c r="Y142" s="18" t="s">
        <v>1</v>
      </c>
      <c r="Z142" s="1"/>
      <c r="AA142" s="1"/>
      <c r="AB142" s="1"/>
    </row>
    <row r="143" spans="1:28" ht="5.0999999999999996" customHeight="1" x14ac:dyDescent="0.25">
      <c r="A143" s="1"/>
      <c r="B143" s="19"/>
      <c r="C143" s="77">
        <f>INT($C$74)+0.005</f>
        <v>1.0049999999999999</v>
      </c>
      <c r="D143" s="19"/>
      <c r="E143" s="19"/>
      <c r="F143" s="19"/>
      <c r="G143" s="19"/>
      <c r="H143" s="19"/>
      <c r="I143" s="19"/>
      <c r="J143" s="19"/>
      <c r="K143" s="19"/>
      <c r="L143" s="19"/>
      <c r="M143" s="19"/>
      <c r="N143" s="19"/>
      <c r="O143" s="19"/>
      <c r="P143" s="19"/>
      <c r="Q143" s="19"/>
      <c r="R143" s="19"/>
      <c r="S143" s="19"/>
      <c r="T143" s="19"/>
      <c r="U143" s="19"/>
      <c r="V143" s="19"/>
      <c r="W143" s="19"/>
      <c r="X143" s="19"/>
      <c r="Y143" s="19"/>
      <c r="Z143" s="1"/>
      <c r="AA143" s="1"/>
      <c r="AB143" s="1"/>
    </row>
    <row r="144" spans="1:28" outlineLevel="2" x14ac:dyDescent="0.25">
      <c r="A144" s="1"/>
      <c r="B144" s="1"/>
      <c r="C144" s="73">
        <f>INT($C$74)+2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x14ac:dyDescent="0.25">
      <c r="A145" s="1"/>
      <c r="B145" s="1"/>
      <c r="C145" s="66"/>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5">
      <c r="A146" s="1"/>
      <c r="B146" s="1"/>
      <c r="C146" s="66"/>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C151" s="72" t="s">
        <v>4</v>
      </c>
    </row>
  </sheetData>
  <mergeCells count="3">
    <mergeCell ref="J18:T18"/>
    <mergeCell ref="J21:T21"/>
    <mergeCell ref="R87:W89"/>
  </mergeCells>
  <conditionalFormatting sqref="P107">
    <cfRule type="expression" dxfId="24" priority="33">
      <formula>(#REF!&gt;=L$343)</formula>
    </cfRule>
  </conditionalFormatting>
  <conditionalFormatting sqref="Q107 U107">
    <cfRule type="expression" dxfId="23" priority="34">
      <formula>(#REF!&gt;=L$343)</formula>
    </cfRule>
  </conditionalFormatting>
  <conditionalFormatting sqref="R107">
    <cfRule type="expression" dxfId="22" priority="35">
      <formula>(#REF!&gt;=L$343)</formula>
    </cfRule>
  </conditionalFormatting>
  <conditionalFormatting sqref="W107">
    <cfRule type="expression" dxfId="21" priority="36">
      <formula>(#REF!&gt;=P$343)</formula>
    </cfRule>
  </conditionalFormatting>
  <conditionalFormatting sqref="V107">
    <cfRule type="expression" dxfId="20" priority="37">
      <formula>(#REF!&gt;=P$343)</formula>
    </cfRule>
  </conditionalFormatting>
  <conditionalFormatting sqref="P106">
    <cfRule type="expression" dxfId="19" priority="38">
      <formula>(#REF!&gt;=L$343)</formula>
    </cfRule>
  </conditionalFormatting>
  <conditionalFormatting sqref="Q106 U105:U106">
    <cfRule type="expression" dxfId="18" priority="39">
      <formula>(#REF!&gt;=L$343)</formula>
    </cfRule>
  </conditionalFormatting>
  <conditionalFormatting sqref="R106">
    <cfRule type="expression" dxfId="17" priority="40">
      <formula>(#REF!&gt;=L$343)</formula>
    </cfRule>
  </conditionalFormatting>
  <conditionalFormatting sqref="W106">
    <cfRule type="expression" dxfId="16" priority="41">
      <formula>(#REF!&gt;=P$343)</formula>
    </cfRule>
  </conditionalFormatting>
  <conditionalFormatting sqref="V106">
    <cfRule type="expression" dxfId="15" priority="42">
      <formula>(#REF!&gt;=P$343)</formula>
    </cfRule>
  </conditionalFormatting>
  <conditionalFormatting sqref="K105">
    <cfRule type="expression" dxfId="14" priority="43">
      <formula>(#REF!&gt;=J$343)</formula>
    </cfRule>
  </conditionalFormatting>
  <conditionalFormatting sqref="M105">
    <cfRule type="expression" dxfId="13" priority="44">
      <formula>(#REF!&gt;=J$343)</formula>
    </cfRule>
  </conditionalFormatting>
  <conditionalFormatting sqref="L105">
    <cfRule type="expression" dxfId="12" priority="45">
      <formula>(#REF!&gt;=J$343)</formula>
    </cfRule>
  </conditionalFormatting>
  <conditionalFormatting sqref="P105">
    <cfRule type="expression" dxfId="11" priority="46">
      <formula>(#REF!&gt;=L$343)</formula>
    </cfRule>
  </conditionalFormatting>
  <conditionalFormatting sqref="Q105">
    <cfRule type="expression" dxfId="10" priority="47">
      <formula>(#REF!&gt;=L$343)</formula>
    </cfRule>
  </conditionalFormatting>
  <conditionalFormatting sqref="R105">
    <cfRule type="expression" dxfId="9" priority="48">
      <formula>(#REF!&gt;=L$343)</formula>
    </cfRule>
  </conditionalFormatting>
  <conditionalFormatting sqref="W105">
    <cfRule type="expression" dxfId="8" priority="49">
      <formula>(#REF!&gt;=P$343)</formula>
    </cfRule>
  </conditionalFormatting>
  <conditionalFormatting sqref="V105">
    <cfRule type="expression" dxfId="7" priority="50">
      <formula>(#REF!&gt;=P$343)</formula>
    </cfRule>
  </conditionalFormatting>
  <conditionalFormatting sqref="O107">
    <cfRule type="expression" dxfId="6" priority="29">
      <formula>(#REF!&gt;=K$343)</formula>
    </cfRule>
  </conditionalFormatting>
  <conditionalFormatting sqref="O106">
    <cfRule type="expression" dxfId="5" priority="30">
      <formula>(#REF!&gt;=K$343)</formula>
    </cfRule>
  </conditionalFormatting>
  <conditionalFormatting sqref="O105">
    <cfRule type="expression" dxfId="4" priority="31">
      <formula>(#REF!&gt;=K$343)</formula>
    </cfRule>
  </conditionalFormatting>
  <conditionalFormatting sqref="T107">
    <cfRule type="expression" dxfId="3" priority="26">
      <formula>(#REF!&gt;=P$343)</formula>
    </cfRule>
  </conditionalFormatting>
  <conditionalFormatting sqref="T106">
    <cfRule type="expression" dxfId="2" priority="27">
      <formula>(#REF!&gt;=P$343)</formula>
    </cfRule>
  </conditionalFormatting>
  <conditionalFormatting sqref="T105">
    <cfRule type="expression" dxfId="1" priority="28">
      <formula>(#REF!&gt;=P$343)</formula>
    </cfRule>
  </conditionalFormatting>
  <conditionalFormatting sqref="I105:J107 I103:I104 K106:M107">
    <cfRule type="expression" dxfId="0" priority="56">
      <formula>($E103&gt;=I$343)</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2021-04-28T03:12:42Z</dcterms:modified>
</cp:coreProperties>
</file>