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young\Dropbox\Michael\python\MUDAS 2.0\"/>
    </mc:Choice>
  </mc:AlternateContent>
  <xr:revisionPtr revIDLastSave="0" documentId="13_ncr:1_{FE49A628-CAE9-4ADB-852F-390F063D828E}" xr6:coauthVersionLast="45" xr6:coauthVersionMax="45" xr10:uidLastSave="{00000000-0000-0000-0000-000000000000}"/>
  <bookViews>
    <workbookView xWindow="-108" yWindow="-108" windowWidth="23256" windowHeight="12576" activeTab="4" xr2:uid="{A2ED2E73-F223-47EC-9041-EDA3E1B5327D}"/>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Annual!$G$173:$N$296</definedName>
    <definedName name="approx_hay_yield" localSheetId="5">Mach!$B$42</definedName>
    <definedName name="arable" localSheetId="4">Crop!$H$84:$M$119</definedName>
    <definedName name="ave_pad_distance" localSheetId="5">Mach!$B$7</definedName>
    <definedName name="BaseLevelInput" localSheetId="3">Annual!$K$391:$K$400</definedName>
    <definedName name="chem">Crop!$H$604:$AK$868</definedName>
    <definedName name="chem_by_lmu">Crop!$I$1164:$N$1170</definedName>
    <definedName name="chem_info">Crop!$I$1185:$K$1191</definedName>
    <definedName name="chem_passes">Crop!$H$884:$AK$1148</definedName>
    <definedName name="CPDry" localSheetId="3">Annual!$V$472:$V$481</definedName>
    <definedName name="CPGrn" localSheetId="3">Annual!$X$446:$X$455</definedName>
    <definedName name="daily_harvest_hours" localSheetId="5">Mach!$B$10</definedName>
    <definedName name="daily_seed_hours" localSheetId="5">Mach!$B$12</definedName>
    <definedName name="Date_Destocking" localSheetId="3">Annual!$J$313</definedName>
    <definedName name="Date_ResownGrazing" localSheetId="3">Annual!$J$315</definedName>
    <definedName name="Date_Seeding" localSheetId="3">Annual!$J$314</definedName>
    <definedName name="DigDeclineFOO" localSheetId="3">Annual!$R$446:$R$455</definedName>
    <definedName name="DigDryAve" localSheetId="3">Annual!$G$472:$G$481</definedName>
    <definedName name="DigDryRange" localSheetId="3">Annual!$H$472:$H$481</definedName>
    <definedName name="DigGrn" localSheetId="3">Annual!$J$445:$O$455</definedName>
    <definedName name="DigPOC" localSheetId="3">Annual!$J$530:$J$539</definedName>
    <definedName name="DigRednSenesce" localSheetId="3">Annual!$V$446:$V$455</definedName>
    <definedName name="DigSpread" localSheetId="3">Annual!$T$446:$T$455</definedName>
    <definedName name="draft_seeding" localSheetId="5">'[1]Mach 1'!$B$35</definedName>
    <definedName name="dry_seed_start" localSheetId="4">Crop!$H$9</definedName>
    <definedName name="EndGS" localSheetId="3">Annual!$J$67</definedName>
    <definedName name="ErosionLimit" localSheetId="3">Annual!$J$555:$O$565</definedName>
    <definedName name="FaG_digDry" localSheetId="3">Annual!$M$326:$Q$326</definedName>
    <definedName name="FaG_LMU" localSheetId="3">Annual!$M$323:$Q$323</definedName>
    <definedName name="FaG_PropnGrn" localSheetId="3">Annual!$L$325</definedName>
    <definedName name="feed_periods" localSheetId="2">'Feed Budget'!$A$3:$C$14</definedName>
    <definedName name="fert" localSheetId="4">Crop!$H$240:$AK$396</definedName>
    <definedName name="fert_by_lmu" localSheetId="4">Crop!$I$583:$N$590</definedName>
    <definedName name="fert_info" localSheetId="4">Crop!$G$53:$K$60</definedName>
    <definedName name="FOOatGrazing" localSheetId="3">Annual!$L$323</definedName>
    <definedName name="FOOatSeeding" localSheetId="3">Annual!$J$316</definedName>
    <definedName name="FOODryH" localSheetId="3">Annual!$M$472:$M$481</definedName>
    <definedName name="FOOGrazePropn" localSheetId="3">Annual!$O$402:$O$405</definedName>
    <definedName name="FOOPOC" localSheetId="3">Annual!$M$530:$M$539</definedName>
    <definedName name="frost" localSheetId="4">Crop!$H$214:$M$224</definedName>
    <definedName name="fuel_adj_tractor" localSheetId="5">'[1]Mach 1'!$B$37</definedName>
    <definedName name="GermPhases" localSheetId="3">Annual!$H$173:$N$183</definedName>
    <definedName name="GermScalarLMU" localSheetId="3">Annual!$M$157:$Q$157</definedName>
    <definedName name="GermStd" localSheetId="3">Annual!$L$157</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Annual!$J$340:$O$350</definedName>
    <definedName name="LowPGR" localSheetId="3">Annual!$Q$340:$V$350</definedName>
    <definedName name="mach_option" localSheetId="5">Mach!$B$3</definedName>
    <definedName name="MaintenanceEff" localSheetId="3">Annual!$K$582:$P$592</definedName>
    <definedName name="MedFOO" localSheetId="3">Annual!$J$364:$O$374</definedName>
    <definedName name="MedPGR" localSheetId="3">Annual!$Q$364:$V$374</definedName>
    <definedName name="number_crop_gear" localSheetId="5">Mach!$B$5</definedName>
    <definedName name="overdraw_limit" localSheetId="7">Finance!$B$2</definedName>
    <definedName name="passes" localSheetId="4">Crop!$H$411:$AK$567</definedName>
    <definedName name="PastDecay" localSheetId="3">Annual!$J$68</definedName>
    <definedName name="PGRScalarH" localSheetId="3">Annual!$M$391:$M$400</definedName>
    <definedName name="POCCons" localSheetId="3">Annual!$L$501:$Q$511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Annual!$K$128</definedName>
    <definedName name="SA.DigDeclineGrnL" localSheetId="3">Annual!$K$127:$O$127</definedName>
    <definedName name="SA.DigFOO" localSheetId="3">Annual!$K$131:$K$140</definedName>
    <definedName name="SA.DigGrnTimeLMU" localSheetId="3">Annual!$K$127:$O$127</definedName>
    <definedName name="SA.DigSenesced" localSheetId="3">Annual!$O$131:$O$140</definedName>
    <definedName name="SA.DigSpread" localSheetId="3">Annual!$M$131:$M$140</definedName>
    <definedName name="SA.Germ" localSheetId="3">Annual!$I$111</definedName>
    <definedName name="SA.GermLMU" localSheetId="3">Annual!$K$111:$O$111</definedName>
    <definedName name="SA.Past_inc" localSheetId="3">Annual!$I$86</definedName>
    <definedName name="SA.PastGP_inc" localSheetId="3">Annual!$K$86:$T$86</definedName>
    <definedName name="SA.PastL_inc" localSheetId="3">Annual!$K$89:$O$89</definedName>
    <definedName name="SA.PGR" localSheetId="3">Annual!$I$113</definedName>
    <definedName name="SA.PGRLMU" localSheetId="3">Annual!$K$113:$O$113</definedName>
    <definedName name="SA.PGRPer" localSheetId="3">Annual!$I$114:$I$123</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Annual!$N$423:$N$432</definedName>
    <definedName name="SenescePropn" localSheetId="3">Annual!$K$423:$K$432</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Stubble!$G$28:$H$39</definedName>
    <definedName name="tillage_maint" localSheetId="5">'[1]Mach 1'!$B$39</definedName>
    <definedName name="tillage_maint_lmu_adj" localSheetId="5">Mach!$A$24:$B$29</definedName>
    <definedName name="Trampling" localSheetId="3">Annual!$J$66</definedName>
    <definedName name="yield" localSheetId="4">Crop!$I$134:$AK$146</definedName>
    <definedName name="yield_by_lmu" localSheetId="4">Crop!$I$159:$N$171</definedName>
    <definedName name="yield_penalty" localSheetId="4">Crop!$G$38:$I$50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94" i="1" l="1"/>
  <c r="G1152" i="1" l="1"/>
  <c r="G87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J556" i="1"/>
  <c r="K556" i="1"/>
  <c r="L556" i="1"/>
  <c r="M556" i="1"/>
  <c r="N556" i="1"/>
  <c r="O556" i="1"/>
  <c r="P556" i="1"/>
  <c r="Q556" i="1"/>
  <c r="R556" i="1"/>
  <c r="S556" i="1"/>
  <c r="T556" i="1"/>
  <c r="U556" i="1"/>
  <c r="V556" i="1"/>
  <c r="W556" i="1"/>
  <c r="X556" i="1"/>
  <c r="Y556" i="1"/>
  <c r="Z556" i="1"/>
  <c r="AA556" i="1"/>
  <c r="AB556" i="1"/>
  <c r="AC556" i="1"/>
  <c r="AD556" i="1"/>
  <c r="AE556" i="1"/>
  <c r="AF556" i="1"/>
  <c r="AG556" i="1"/>
  <c r="AH556" i="1"/>
  <c r="AI556" i="1"/>
  <c r="AJ556" i="1"/>
  <c r="AK556" i="1"/>
  <c r="J557" i="1"/>
  <c r="K557" i="1"/>
  <c r="L557" i="1"/>
  <c r="M557" i="1"/>
  <c r="N557" i="1"/>
  <c r="O557" i="1"/>
  <c r="P557" i="1"/>
  <c r="Q557" i="1"/>
  <c r="R557" i="1"/>
  <c r="S557" i="1"/>
  <c r="T557" i="1"/>
  <c r="U557" i="1"/>
  <c r="V557" i="1"/>
  <c r="W557" i="1"/>
  <c r="X557" i="1"/>
  <c r="Y557" i="1"/>
  <c r="Z557" i="1"/>
  <c r="AA557" i="1"/>
  <c r="AB557" i="1"/>
  <c r="AC557" i="1"/>
  <c r="AD557" i="1"/>
  <c r="AE557" i="1"/>
  <c r="AF557" i="1"/>
  <c r="AG557" i="1"/>
  <c r="AH557" i="1"/>
  <c r="AI557" i="1"/>
  <c r="AJ557" i="1"/>
  <c r="AK557" i="1"/>
  <c r="J558" i="1"/>
  <c r="K558" i="1"/>
  <c r="L558" i="1"/>
  <c r="M558" i="1"/>
  <c r="N558" i="1"/>
  <c r="O558" i="1"/>
  <c r="P558" i="1"/>
  <c r="Q558" i="1"/>
  <c r="R558" i="1"/>
  <c r="S558" i="1"/>
  <c r="T558" i="1"/>
  <c r="U558" i="1"/>
  <c r="V558" i="1"/>
  <c r="W558" i="1"/>
  <c r="X558" i="1"/>
  <c r="Y558" i="1"/>
  <c r="Z558" i="1"/>
  <c r="AA558" i="1"/>
  <c r="AB558" i="1"/>
  <c r="AC558" i="1"/>
  <c r="AD558" i="1"/>
  <c r="AE558" i="1"/>
  <c r="AF558" i="1"/>
  <c r="AG558" i="1"/>
  <c r="AH558" i="1"/>
  <c r="AI558" i="1"/>
  <c r="AJ558" i="1"/>
  <c r="AK558" i="1"/>
  <c r="J559" i="1"/>
  <c r="K559" i="1"/>
  <c r="L559" i="1"/>
  <c r="M559" i="1"/>
  <c r="N559" i="1"/>
  <c r="O559" i="1"/>
  <c r="P559" i="1"/>
  <c r="Q559" i="1"/>
  <c r="R559" i="1"/>
  <c r="S559" i="1"/>
  <c r="T559" i="1"/>
  <c r="U559" i="1"/>
  <c r="V559" i="1"/>
  <c r="W559" i="1"/>
  <c r="X559" i="1"/>
  <c r="Y559" i="1"/>
  <c r="Z559" i="1"/>
  <c r="AA559" i="1"/>
  <c r="AB559" i="1"/>
  <c r="AC559" i="1"/>
  <c r="AD559" i="1"/>
  <c r="AE559" i="1"/>
  <c r="AF559" i="1"/>
  <c r="AG559" i="1"/>
  <c r="AH559" i="1"/>
  <c r="AI559" i="1"/>
  <c r="AJ559" i="1"/>
  <c r="AK559" i="1"/>
  <c r="J560" i="1"/>
  <c r="K560" i="1"/>
  <c r="L560" i="1"/>
  <c r="M560" i="1"/>
  <c r="N560" i="1"/>
  <c r="O560" i="1"/>
  <c r="P560" i="1"/>
  <c r="Q560" i="1"/>
  <c r="R560" i="1"/>
  <c r="S560" i="1"/>
  <c r="T560" i="1"/>
  <c r="U560" i="1"/>
  <c r="V560" i="1"/>
  <c r="W560" i="1"/>
  <c r="X560" i="1"/>
  <c r="Y560" i="1"/>
  <c r="Z560" i="1"/>
  <c r="AA560" i="1"/>
  <c r="AB560" i="1"/>
  <c r="AC560" i="1"/>
  <c r="AD560" i="1"/>
  <c r="AE560" i="1"/>
  <c r="AF560" i="1"/>
  <c r="AG560" i="1"/>
  <c r="AH560" i="1"/>
  <c r="AI560" i="1"/>
  <c r="AJ560" i="1"/>
  <c r="AK560" i="1"/>
  <c r="J561" i="1"/>
  <c r="K561" i="1"/>
  <c r="L561" i="1"/>
  <c r="M561" i="1"/>
  <c r="N561" i="1"/>
  <c r="O561" i="1"/>
  <c r="P561" i="1"/>
  <c r="Q561" i="1"/>
  <c r="R561" i="1"/>
  <c r="S561" i="1"/>
  <c r="T561" i="1"/>
  <c r="U561" i="1"/>
  <c r="V561" i="1"/>
  <c r="W561" i="1"/>
  <c r="X561" i="1"/>
  <c r="Y561" i="1"/>
  <c r="Z561" i="1"/>
  <c r="AA561" i="1"/>
  <c r="AB561" i="1"/>
  <c r="AC561" i="1"/>
  <c r="AD561" i="1"/>
  <c r="AE561" i="1"/>
  <c r="AF561" i="1"/>
  <c r="AG561" i="1"/>
  <c r="AH561" i="1"/>
  <c r="AI561" i="1"/>
  <c r="AJ561" i="1"/>
  <c r="AK561" i="1"/>
  <c r="J562" i="1"/>
  <c r="K562" i="1"/>
  <c r="L562" i="1"/>
  <c r="M562" i="1"/>
  <c r="N562" i="1"/>
  <c r="O562" i="1"/>
  <c r="P562" i="1"/>
  <c r="Q562" i="1"/>
  <c r="R562" i="1"/>
  <c r="S562" i="1"/>
  <c r="T562" i="1"/>
  <c r="U562" i="1"/>
  <c r="V562" i="1"/>
  <c r="W562" i="1"/>
  <c r="X562" i="1"/>
  <c r="Y562" i="1"/>
  <c r="Z562" i="1"/>
  <c r="AA562" i="1"/>
  <c r="AB562" i="1"/>
  <c r="AC562" i="1"/>
  <c r="AD562" i="1"/>
  <c r="AE562" i="1"/>
  <c r="AF562" i="1"/>
  <c r="AG562" i="1"/>
  <c r="AH562" i="1"/>
  <c r="AI562" i="1"/>
  <c r="AJ562" i="1"/>
  <c r="AK562" i="1"/>
  <c r="J563" i="1"/>
  <c r="K563" i="1"/>
  <c r="L563" i="1"/>
  <c r="M563" i="1"/>
  <c r="N563" i="1"/>
  <c r="O563" i="1"/>
  <c r="P563" i="1"/>
  <c r="Q563" i="1"/>
  <c r="R563" i="1"/>
  <c r="S563" i="1"/>
  <c r="T563" i="1"/>
  <c r="U563" i="1"/>
  <c r="V563" i="1"/>
  <c r="W563" i="1"/>
  <c r="X563" i="1"/>
  <c r="Y563" i="1"/>
  <c r="Z563" i="1"/>
  <c r="AA563" i="1"/>
  <c r="AB563" i="1"/>
  <c r="AC563" i="1"/>
  <c r="AD563" i="1"/>
  <c r="AE563" i="1"/>
  <c r="AF563" i="1"/>
  <c r="AG563" i="1"/>
  <c r="AH563" i="1"/>
  <c r="AI563" i="1"/>
  <c r="AJ563" i="1"/>
  <c r="AK563" i="1"/>
  <c r="J564" i="1"/>
  <c r="K564" i="1"/>
  <c r="L564" i="1"/>
  <c r="M564" i="1"/>
  <c r="N564" i="1"/>
  <c r="O564" i="1"/>
  <c r="P564" i="1"/>
  <c r="Q564" i="1"/>
  <c r="R564" i="1"/>
  <c r="S564" i="1"/>
  <c r="T564" i="1"/>
  <c r="U564" i="1"/>
  <c r="V564" i="1"/>
  <c r="W564" i="1"/>
  <c r="X564" i="1"/>
  <c r="Y564" i="1"/>
  <c r="Z564" i="1"/>
  <c r="AA564" i="1"/>
  <c r="AB564" i="1"/>
  <c r="AC564" i="1"/>
  <c r="AD564" i="1"/>
  <c r="AE564" i="1"/>
  <c r="AF564" i="1"/>
  <c r="AG564" i="1"/>
  <c r="AH564" i="1"/>
  <c r="AI564" i="1"/>
  <c r="AJ564" i="1"/>
  <c r="AK564" i="1"/>
  <c r="J565" i="1"/>
  <c r="K565" i="1"/>
  <c r="L565" i="1"/>
  <c r="M565" i="1"/>
  <c r="N565" i="1"/>
  <c r="O565" i="1"/>
  <c r="P565" i="1"/>
  <c r="Q565" i="1"/>
  <c r="R565" i="1"/>
  <c r="S565" i="1"/>
  <c r="T565" i="1"/>
  <c r="U565" i="1"/>
  <c r="V565" i="1"/>
  <c r="W565" i="1"/>
  <c r="X565" i="1"/>
  <c r="Y565" i="1"/>
  <c r="Z565" i="1"/>
  <c r="AA565" i="1"/>
  <c r="AB565" i="1"/>
  <c r="AC565" i="1"/>
  <c r="AD565" i="1"/>
  <c r="AE565" i="1"/>
  <c r="AF565" i="1"/>
  <c r="AG565" i="1"/>
  <c r="AH565" i="1"/>
  <c r="AI565" i="1"/>
  <c r="AJ565" i="1"/>
  <c r="AK565" i="1"/>
  <c r="J566" i="1"/>
  <c r="K566" i="1"/>
  <c r="L566" i="1"/>
  <c r="M566" i="1"/>
  <c r="N566" i="1"/>
  <c r="O566" i="1"/>
  <c r="P566" i="1"/>
  <c r="Q566" i="1"/>
  <c r="R566" i="1"/>
  <c r="S566" i="1"/>
  <c r="T566" i="1"/>
  <c r="U566" i="1"/>
  <c r="V566" i="1"/>
  <c r="W566" i="1"/>
  <c r="X566" i="1"/>
  <c r="Y566" i="1"/>
  <c r="Z566" i="1"/>
  <c r="AA566" i="1"/>
  <c r="AB566" i="1"/>
  <c r="AC566" i="1"/>
  <c r="AD566" i="1"/>
  <c r="AE566" i="1"/>
  <c r="AF566" i="1"/>
  <c r="AG566" i="1"/>
  <c r="AH566" i="1"/>
  <c r="AI566" i="1"/>
  <c r="AJ566" i="1"/>
  <c r="AK566" i="1"/>
  <c r="J567" i="1"/>
  <c r="K567" i="1"/>
  <c r="L567" i="1"/>
  <c r="M567" i="1"/>
  <c r="N567" i="1"/>
  <c r="O567" i="1"/>
  <c r="P567" i="1"/>
  <c r="Q567" i="1"/>
  <c r="R567" i="1"/>
  <c r="S567" i="1"/>
  <c r="T567" i="1"/>
  <c r="U567" i="1"/>
  <c r="V567" i="1"/>
  <c r="W567" i="1"/>
  <c r="X567" i="1"/>
  <c r="Y567" i="1"/>
  <c r="Z567" i="1"/>
  <c r="AA567" i="1"/>
  <c r="AB567" i="1"/>
  <c r="AC567" i="1"/>
  <c r="AD567" i="1"/>
  <c r="AE567" i="1"/>
  <c r="AF567" i="1"/>
  <c r="AG567" i="1"/>
  <c r="AH567" i="1"/>
  <c r="AI567" i="1"/>
  <c r="AJ567" i="1"/>
  <c r="AK567"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2" i="1"/>
  <c r="G42" i="6"/>
  <c r="G78" i="6"/>
  <c r="C13" i="7" l="1"/>
  <c r="C5" i="7"/>
  <c r="C6" i="7"/>
  <c r="C7" i="7"/>
  <c r="C8" i="7"/>
  <c r="C9" i="7"/>
  <c r="C10" i="7"/>
  <c r="C11" i="7"/>
  <c r="C12" i="7"/>
  <c r="C4" i="7"/>
  <c r="G571" i="1" l="1"/>
  <c r="G400" i="1" l="1"/>
  <c r="G148" i="1" l="1"/>
  <c r="G123" i="1"/>
  <c r="G1328" i="1"/>
  <c r="W1319" i="1"/>
  <c r="U1319" i="1"/>
  <c r="T1319" i="1"/>
  <c r="S1319" i="1"/>
  <c r="P1319" i="1"/>
  <c r="L1319" i="1"/>
  <c r="W1317" i="1"/>
  <c r="T1317" i="1"/>
  <c r="S1317" i="1"/>
  <c r="R1317" i="1"/>
  <c r="N1317" i="1"/>
  <c r="M1317" i="1"/>
  <c r="Z1313" i="1"/>
  <c r="Y1313" i="1"/>
  <c r="X1313" i="1"/>
  <c r="W1313" i="1"/>
  <c r="V1313" i="1"/>
  <c r="U1313" i="1"/>
  <c r="T1313" i="1"/>
  <c r="S1313" i="1"/>
  <c r="R1313" i="1"/>
  <c r="Q1313" i="1"/>
  <c r="P1313" i="1"/>
  <c r="O1313" i="1"/>
  <c r="N1313" i="1"/>
  <c r="M1313" i="1"/>
  <c r="L1313" i="1"/>
  <c r="K1313" i="1"/>
  <c r="J1313" i="1"/>
  <c r="I1313" i="1"/>
  <c r="Z1312" i="1"/>
  <c r="Y1312" i="1"/>
  <c r="X1312" i="1"/>
  <c r="W1312" i="1"/>
  <c r="V1312" i="1"/>
  <c r="U1312" i="1"/>
  <c r="T1312" i="1"/>
  <c r="S1312" i="1"/>
  <c r="R1312" i="1"/>
  <c r="Q1312" i="1"/>
  <c r="P1312" i="1"/>
  <c r="O1312" i="1"/>
  <c r="N1312" i="1"/>
  <c r="M1312" i="1"/>
  <c r="L1312" i="1"/>
  <c r="K1312" i="1"/>
  <c r="J1312" i="1"/>
  <c r="I1312" i="1"/>
  <c r="G1301" i="1"/>
  <c r="G229" i="1"/>
  <c r="G1274" i="1"/>
  <c r="M1267" i="1"/>
  <c r="G202" i="1"/>
  <c r="G1247" i="1"/>
  <c r="I1242" i="1"/>
  <c r="I1241" i="1"/>
  <c r="I1240" i="1"/>
  <c r="I1239" i="1"/>
  <c r="I1236" i="1"/>
  <c r="I1235" i="1"/>
  <c r="I1234" i="1"/>
  <c r="G1219" i="1"/>
  <c r="G1173" i="1"/>
  <c r="G592"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82"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O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53"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12"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24"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83"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828" authorId="0" shapeId="0" xr:uid="{9AC354DE-5C28-4A8C-B87C-976784D75EFB}">
      <text>
        <r>
          <rPr>
            <b/>
            <sz val="9"/>
            <color indexed="81"/>
            <rFont val="Tahoma"/>
            <charset val="1"/>
          </rPr>
          <t>Michael Young:</t>
        </r>
        <r>
          <rPr>
            <sz val="9"/>
            <color indexed="81"/>
            <rFont val="Tahoma"/>
            <charset val="1"/>
          </rPr>
          <t xml:space="preserve">
benefitial organisim</t>
        </r>
      </text>
    </comment>
    <comment ref="K1191"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210"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258"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1269"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1270"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1271"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1271"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1272"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H128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I1308"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<sst xmlns="http://schemas.openxmlformats.org/spreadsheetml/2006/main" count="2962" uniqueCount="483">
  <si>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</si>
  <si>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</si>
  <si>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</si>
  <si>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</si>
  <si>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</si>
  <si>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</si>
  <si>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</si>
  <si>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</si>
  <si>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</si>
  <si>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</si>
  <si>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</si>
  <si>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</si>
  <si>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</si>
  <si>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</si>
  <si>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</si>
  <si>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</si>
  <si>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</si>
  <si>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</si>
  <si>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</si>
  <si>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</si>
  <si>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</si>
  <si>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</si>
  <si>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</si>
  <si>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</si>
  <si>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</si>
  <si>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</si>
  <si>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</si>
  <si>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</si>
  <si>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</si>
  <si>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</si>
  <si>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</si>
  <si>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</si>
  <si>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</si>
  <si>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</si>
  <si>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</si>
  <si>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</si>
  <si>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</si>
  <si>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</si>
  <si>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</si>
  <si>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</si>
  <si>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</si>
  <si>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</si>
  <si>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</si>
  <si>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</si>
  <si>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</si>
  <si>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</si>
  <si>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</si>
  <si>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</si>
  <si>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</si>
  <si>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</si>
  <si>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</si>
  <si>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</si>
  <si>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</si>
  <si>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</si>
  <si>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</si>
  <si>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</si>
  <si>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</si>
  <si>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</si>
  <si>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</si>
  <si>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</si>
  <si>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</si>
  <si>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</si>
  <si>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</si>
  <si>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</si>
  <si>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</si>
  <si>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</si>
  <si>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</si>
  <si>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</si>
  <si>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</si>
  <si>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</si>
  <si>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</si>
  <si>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</si>
  <si>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</si>
  <si>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</si>
  <si>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</si>
  <si>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</si>
  <si>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</si>
  <si>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</si>
  <si>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</si>
  <si>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</si>
  <si>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</si>
  <si>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</si>
  <si>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</si>
  <si>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</si>
  <si>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</si>
  <si>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Frost</t>
  </si>
  <si>
    <t>Deepflow</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</si>
  <si>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</si>
  <si>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</si>
  <si>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</si>
  <si>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</si>
  <si>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</si>
  <si>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</si>
  <si>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</si>
  <si>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</si>
  <si>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</si>
  <si>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</si>
  <si>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</si>
  <si>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</si>
  <si>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</si>
  <si>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</si>
  <si>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</si>
  <si>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</si>
  <si>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</si>
  <si>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</si>
  <si>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</si>
  <si>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</si>
  <si>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</si>
  <si>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</si>
  <si>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</si>
  <si>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</si>
  <si>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</si>
  <si>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</si>
  <si>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</si>
  <si>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</si>
  <si>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</si>
  <si>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</si>
  <si>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</si>
  <si>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</si>
  <si>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</si>
  <si>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</si>
  <si>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</si>
  <si>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</si>
  <si>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</si>
  <si>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</si>
  <si>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</si>
  <si>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</si>
  <si>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</si>
  <si>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</si>
  <si>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</si>
  <si>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</si>
  <si>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</si>
  <si>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</si>
  <si>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</si>
  <si>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</si>
  <si>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</si>
  <si>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</si>
  <si>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</si>
  <si>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</si>
  <si>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</si>
  <si>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</si>
  <si>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</si>
  <si>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</si>
  <si>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</si>
  <si>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</si>
  <si>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</si>
  <si>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</si>
  <si>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</si>
  <si>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</si>
  <si>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</si>
  <si>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</si>
  <si>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</si>
  <si>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</si>
  <si>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</si>
  <si>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</si>
  <si>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</si>
  <si>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</si>
  <si>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</si>
  <si>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</si>
  <si>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</si>
  <si>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</si>
  <si>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</si>
  <si>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</si>
  <si>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</si>
  <si>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</si>
  <si>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</si>
  <si>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</si>
  <si>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</si>
  <si>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</si>
  <si>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</si>
  <si>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</si>
  <si>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</si>
  <si>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</si>
  <si>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</si>
  <si>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</si>
  <si>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</si>
  <si>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</si>
  <si>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</si>
  <si>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</si>
  <si>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</si>
  <si>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</si>
  <si>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</si>
  <si>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</si>
  <si>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</si>
  <si>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</si>
  <si>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</si>
  <si>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</si>
  <si>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</si>
  <si>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</si>
  <si>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</si>
  <si>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</si>
  <si>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</si>
  <si>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</si>
  <si>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</si>
  <si>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</si>
  <si>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</si>
  <si>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</si>
  <si>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</si>
  <si>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</si>
  <si>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</si>
  <si>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</si>
  <si>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</si>
  <si>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</si>
  <si>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</si>
  <si>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</si>
  <si>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</si>
  <si>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</si>
  <si>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</si>
  <si>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</si>
  <si>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</si>
  <si>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</si>
  <si>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</si>
  <si>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</si>
  <si>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</si>
  <si>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</si>
  <si>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</si>
  <si>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</si>
  <si>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</si>
  <si>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</si>
  <si>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</si>
  <si>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</si>
  <si>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</si>
  <si>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</si>
  <si>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</si>
  <si>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</si>
  <si>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</si>
  <si>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</si>
  <si>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</si>
  <si>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</si>
  <si>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</si>
  <si>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</si>
  <si>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</si>
  <si>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</si>
  <si>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</si>
  <si>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</si>
  <si>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</si>
  <si>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</si>
  <si>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</si>
  <si>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</si>
  <si>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</si>
  <si>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</si>
  <si>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</si>
  <si>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</si>
  <si>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</si>
  <si>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</si>
  <si>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</si>
  <si>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</si>
  <si>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</si>
  <si>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</si>
  <si>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</si>
  <si>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</si>
  <si>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</si>
  <si>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</si>
  <si>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</si>
  <si>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</si>
  <si>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</si>
  <si>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</si>
  <si>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</si>
  <si>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</si>
  <si>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</si>
  <si>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Control Inclusion of Annual Pasture</t>
  </si>
  <si>
    <t>Included or not globally &amp; on each soil</t>
  </si>
  <si>
    <t>Included</t>
  </si>
  <si>
    <t>Growth included</t>
  </si>
  <si>
    <t>Globally</t>
  </si>
  <si>
    <t>P1</t>
  </si>
  <si>
    <t>P2</t>
  </si>
  <si>
    <t>P3</t>
  </si>
  <si>
    <t>P4</t>
  </si>
  <si>
    <t>P5</t>
  </si>
  <si>
    <t>P6</t>
  </si>
  <si>
    <t>P7</t>
  </si>
  <si>
    <t>P8</t>
  </si>
  <si>
    <t>P9</t>
  </si>
  <si>
    <t>P10</t>
  </si>
  <si>
    <t>L1</t>
  </si>
  <si>
    <t>L2</t>
  </si>
  <si>
    <t>L3</t>
  </si>
  <si>
    <t>L4</t>
  </si>
  <si>
    <t>L5</t>
  </si>
  <si>
    <t>L6</t>
  </si>
  <si>
    <t>Sensitivity Analysis levels for the Annual Pasture Spreadsheet (P1a)</t>
  </si>
  <si>
    <t>SA on germination, growth &amp; quality of pastures</t>
  </si>
  <si>
    <t>Sensitivity on</t>
  </si>
  <si>
    <t>All LMU</t>
  </si>
  <si>
    <t>Germination</t>
  </si>
  <si>
    <t>Growth</t>
  </si>
  <si>
    <t>All periods</t>
  </si>
  <si>
    <t>Digestibility of green feed</t>
  </si>
  <si>
    <t>Rate of decline of dig over time</t>
  </si>
  <si>
    <t>Green</t>
  </si>
  <si>
    <t>Dry</t>
  </si>
  <si>
    <t>Decline in dig</t>
  </si>
  <si>
    <t>Range of dig of components</t>
  </si>
  <si>
    <t>Senesced dig</t>
  </si>
  <si>
    <t>from deferment</t>
  </si>
  <si>
    <t>all soils</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</si>
  <si>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</si>
  <si>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</si>
  <si>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</si>
  <si>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</si>
  <si>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</si>
  <si>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</si>
  <si>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</si>
  <si>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</si>
  <si>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</si>
  <si>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</si>
  <si>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</si>
  <si>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</si>
  <si>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</si>
  <si>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</si>
  <si>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</si>
  <si>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</si>
  <si>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</si>
  <si>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</si>
  <si>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</si>
  <si>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</si>
  <si>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</si>
  <si>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</si>
  <si>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</si>
  <si>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</si>
  <si>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</si>
  <si>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</si>
  <si>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</si>
  <si>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</si>
  <si>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</si>
  <si>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</si>
  <si>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</si>
  <si>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</si>
  <si>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</si>
  <si>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</si>
  <si>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</si>
  <si>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</si>
  <si>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</si>
  <si>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</si>
  <si>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</si>
  <si>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</si>
  <si>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</si>
  <si>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</si>
  <si>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</si>
  <si>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</si>
  <si>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</si>
  <si>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</si>
  <si>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</si>
  <si>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</si>
  <si>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</si>
  <si>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</si>
  <si>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</si>
  <si>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</si>
  <si>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</si>
  <si>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</si>
  <si>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</si>
  <si>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</si>
  <si>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</si>
  <si>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</si>
  <si>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</si>
  <si>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</si>
  <si>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</si>
  <si>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</si>
  <si>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</si>
  <si>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</si>
  <si>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</si>
  <si>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</si>
  <si>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</si>
  <si>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</si>
  <si>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</si>
  <si>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</si>
  <si>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</si>
  <si>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</si>
  <si>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</si>
  <si>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</si>
  <si>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</si>
  <si>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</si>
  <si>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</si>
  <si>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</si>
  <si>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</si>
  <si>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</si>
  <si>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</si>
  <si>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</si>
  <si>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</si>
  <si>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</si>
  <si>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</si>
  <si>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</si>
  <si>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</si>
  <si>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</si>
  <si>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</si>
  <si>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</si>
  <si>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</si>
  <si>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</si>
  <si>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</si>
  <si>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</si>
  <si>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</si>
  <si>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</si>
  <si>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</si>
  <si>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</si>
  <si>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</si>
  <si>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</si>
  <si>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</si>
  <si>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</si>
  <si>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</si>
  <si>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</si>
  <si>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</si>
  <si>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</si>
  <si>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</si>
  <si>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</si>
  <si>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</si>
  <si>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</si>
  <si>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</si>
  <si>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</si>
  <si>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</si>
  <si>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</si>
  <si>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</si>
  <si>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</si>
  <si>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</si>
  <si>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</si>
  <si>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</si>
  <si>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</si>
  <si>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</si>
  <si>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</si>
  <si>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</si>
  <si>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</si>
  <si>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</si>
  <si>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</si>
  <si>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</si>
  <si>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</si>
  <si>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</si>
  <si>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</si>
  <si>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</si>
  <si>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</si>
  <si>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</si>
  <si>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</si>
  <si>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</si>
  <si>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</si>
  <si>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</si>
  <si>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</si>
  <si>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</si>
  <si>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</si>
  <si>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</si>
  <si>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</si>
  <si>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</si>
  <si>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</si>
  <si>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</si>
  <si>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</si>
  <si>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</si>
  <si>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</si>
  <si>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</si>
  <si>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</si>
  <si>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</si>
  <si>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</si>
  <si>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</si>
  <si>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</si>
  <si>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</si>
  <si>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</si>
  <si>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</si>
  <si>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</si>
  <si>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</si>
  <si>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</si>
  <si>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</si>
  <si>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</si>
  <si>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</si>
  <si>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</si>
  <si>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</si>
  <si>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</si>
  <si>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</si>
  <si>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</si>
  <si>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tc</t>
  </si>
  <si>
    <t>jc</t>
  </si>
  <si>
    <t>xc</t>
  </si>
  <si>
    <t>uc</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</si>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</sst>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5"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color theme="0" tint="-0.499984740745262"/>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52">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2" borderId="0" xfId="5" applyFont="1" applyFill="1"/>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0" fontId="19" fillId="0" borderId="12" xfId="5" applyNumberFormat="1" applyFont="1" applyBorder="1" applyAlignment="1">
      <alignment horizontal="center"/>
    </xf>
    <xf numFmtId="0" fontId="19" fillId="17" borderId="12" xfId="9" applyNumberFormat="1" applyFont="1" applyBorder="1" applyAlignment="1">
      <protection locked="0"/>
    </xf>
    <xf numFmtId="0" fontId="20" fillId="5" borderId="4" xfId="5" applyFont="1" applyFill="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3" fontId="2" fillId="0" borderId="9" xfId="5" applyNumberFormat="1" applyFont="1" applyBorder="1" applyAlignment="1">
      <alignment horizontal="center"/>
    </xf>
    <xf numFmtId="3" fontId="2" fillId="0" borderId="9" xfId="5" applyNumberFormat="1" applyFont="1" applyBorder="1" applyAlignment="1">
      <alignment horizontal="right"/>
    </xf>
    <xf numFmtId="3" fontId="2" fillId="5" borderId="8" xfId="5" applyNumberFormat="1" applyFont="1" applyFill="1" applyBorder="1" applyAlignment="1">
      <alignment horizontal="right"/>
    </xf>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1" fillId="3" borderId="0" xfId="5" applyFont="1" applyFill="1"/>
    <xf numFmtId="0" fontId="21" fillId="0" borderId="0" xfId="5" applyFont="1"/>
    <xf numFmtId="0" fontId="21"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2" fillId="0" borderId="9" xfId="5" applyFont="1" applyBorder="1"/>
    <xf numFmtId="0" fontId="22"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12" fillId="4" borderId="0" xfId="1" applyFont="1" applyFill="1" applyAlignment="1">
      <alignment horizontal="center" vertic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1">
    <dxf>
      <fill>
        <patternFill>
          <bgColor theme="4" tint="0.79998168889431442"/>
        </patternFill>
      </fill>
    </dxf>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2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heetViews>
  <sheetFormatPr defaultColWidth="8.88671875" defaultRowHeight="14.4" x14ac:dyDescent="0.3"/>
  <cols>
    <col min="1" max="1" width="14.88671875" style="124" customWidth="1"/>
    <col min="2" max="16384" width="8.88671875" style="124"/>
  </cols>
  <sheetData>
    <row r="2" spans="1:2" x14ac:dyDescent="0.3">
      <c r="A2" s="125" t="s">
        <v>202</v>
      </c>
    </row>
    <row r="3" spans="1:2" x14ac:dyDescent="0.3">
      <c r="A3" s="126" t="s">
        <v>431</v>
      </c>
      <c r="B3" s="126" t="s">
        <v>432</v>
      </c>
    </row>
    <row r="4" spans="1:2" x14ac:dyDescent="0.3">
      <c r="A4" s="126" t="s">
        <v>118</v>
      </c>
      <c r="B4" s="126">
        <v>100</v>
      </c>
    </row>
    <row r="5" spans="1:2" x14ac:dyDescent="0.3">
      <c r="A5" s="126" t="s">
        <v>119</v>
      </c>
      <c r="B5" s="126">
        <v>100</v>
      </c>
    </row>
    <row r="6" spans="1:2" x14ac:dyDescent="0.3">
      <c r="A6" s="126" t="s">
        <v>120</v>
      </c>
      <c r="B6" s="126">
        <v>150</v>
      </c>
    </row>
    <row r="7" spans="1:2" x14ac:dyDescent="0.3">
      <c r="A7" s="126" t="s">
        <v>121</v>
      </c>
      <c r="B7" s="126">
        <v>1230</v>
      </c>
    </row>
    <row r="8" spans="1:2" x14ac:dyDescent="0.3">
      <c r="A8" s="126" t="s">
        <v>122</v>
      </c>
      <c r="B8" s="126">
        <v>750</v>
      </c>
    </row>
    <row r="9" spans="1:2" x14ac:dyDescent="0.3">
      <c r="A9" s="125" t="s">
        <v>221</v>
      </c>
    </row>
    <row r="10" spans="1:2" x14ac:dyDescent="0.3">
      <c r="A10" s="126" t="s">
        <v>219</v>
      </c>
      <c r="B10" s="126">
        <v>13.59</v>
      </c>
    </row>
    <row r="11" spans="1:2" ht="7.2" customHeight="1" x14ac:dyDescent="0.3"/>
    <row r="12" spans="1:2" x14ac:dyDescent="0.3">
      <c r="A12" s="126" t="s">
        <v>220</v>
      </c>
      <c r="B12" s="126">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24"/>
    <col min="2" max="2" width="10.88671875" style="124" customWidth="1"/>
    <col min="3" max="16384" width="8.88671875" style="124"/>
  </cols>
  <sheetData>
    <row r="2" spans="1:3" x14ac:dyDescent="0.3">
      <c r="A2" s="125" t="s">
        <v>204</v>
      </c>
    </row>
    <row r="3" spans="1:3" x14ac:dyDescent="0.3">
      <c r="A3" s="130" t="s">
        <v>205</v>
      </c>
      <c r="B3" s="126" t="s">
        <v>206</v>
      </c>
      <c r="C3" s="126" t="s">
        <v>207</v>
      </c>
    </row>
    <row r="4" spans="1:3" x14ac:dyDescent="0.3">
      <c r="A4" s="126">
        <v>0</v>
      </c>
      <c r="B4" s="129">
        <v>43579</v>
      </c>
      <c r="C4" s="126">
        <f>B5-B4</f>
        <v>21</v>
      </c>
    </row>
    <row r="5" spans="1:3" x14ac:dyDescent="0.3">
      <c r="A5" s="126">
        <v>1</v>
      </c>
      <c r="B5" s="129">
        <v>43600</v>
      </c>
      <c r="C5" s="126">
        <f t="shared" ref="C5:C12" si="0">B6-B5</f>
        <v>28</v>
      </c>
    </row>
    <row r="6" spans="1:3" x14ac:dyDescent="0.3">
      <c r="A6" s="126">
        <v>2</v>
      </c>
      <c r="B6" s="129">
        <v>43628</v>
      </c>
      <c r="C6" s="126">
        <f t="shared" si="0"/>
        <v>56</v>
      </c>
    </row>
    <row r="7" spans="1:3" x14ac:dyDescent="0.3">
      <c r="A7" s="126">
        <v>3</v>
      </c>
      <c r="B7" s="129">
        <v>43684</v>
      </c>
      <c r="C7" s="126">
        <f t="shared" si="0"/>
        <v>49</v>
      </c>
    </row>
    <row r="8" spans="1:3" x14ac:dyDescent="0.3">
      <c r="A8" s="126">
        <v>4</v>
      </c>
      <c r="B8" s="129">
        <v>43733</v>
      </c>
      <c r="C8" s="126">
        <f t="shared" si="0"/>
        <v>35</v>
      </c>
    </row>
    <row r="9" spans="1:3" x14ac:dyDescent="0.3">
      <c r="A9" s="126">
        <v>5</v>
      </c>
      <c r="B9" s="129">
        <v>43768</v>
      </c>
      <c r="C9" s="126">
        <f t="shared" si="0"/>
        <v>28</v>
      </c>
    </row>
    <row r="10" spans="1:3" x14ac:dyDescent="0.3">
      <c r="A10" s="126">
        <v>6</v>
      </c>
      <c r="B10" s="129">
        <v>43796</v>
      </c>
      <c r="C10" s="126">
        <f t="shared" si="0"/>
        <v>56</v>
      </c>
    </row>
    <row r="11" spans="1:3" x14ac:dyDescent="0.3">
      <c r="A11" s="126">
        <v>7</v>
      </c>
      <c r="B11" s="129">
        <v>43852</v>
      </c>
      <c r="C11" s="126">
        <f t="shared" si="0"/>
        <v>50</v>
      </c>
    </row>
    <row r="12" spans="1:3" x14ac:dyDescent="0.3">
      <c r="A12" s="126">
        <v>8</v>
      </c>
      <c r="B12" s="129">
        <v>43902</v>
      </c>
      <c r="C12" s="126">
        <f t="shared" si="0"/>
        <v>28</v>
      </c>
    </row>
    <row r="13" spans="1:3" x14ac:dyDescent="0.3">
      <c r="A13" s="126">
        <v>9</v>
      </c>
      <c r="B13" s="129">
        <v>43930</v>
      </c>
      <c r="C13" s="126">
        <f>B14-B13</f>
        <v>15</v>
      </c>
    </row>
    <row r="14" spans="1:3" x14ac:dyDescent="0.3">
      <c r="A14" s="126">
        <v>10</v>
      </c>
      <c r="B14" s="129">
        <v>43945</v>
      </c>
      <c r="C14" s="12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606"/>
  <sheetViews>
    <sheetView workbookViewId="0"/>
  </sheetViews>
  <sheetFormatPr defaultColWidth="11.6640625" defaultRowHeight="12" customHeight="1" outlineLevelRow="1" x14ac:dyDescent="0.25"/>
  <cols>
    <col min="1" max="1" width="4.6640625" style="137" customWidth="1"/>
    <col min="2" max="2" width="1.6640625" style="137" customWidth="1"/>
    <col min="3" max="4" width="0.6640625" style="137" customWidth="1"/>
    <col min="5" max="6" width="1.6640625" style="137" customWidth="1"/>
    <col min="7" max="16384" width="11.6640625" style="137"/>
  </cols>
  <sheetData>
    <row r="1" spans="1:24" ht="12" customHeight="1" x14ac:dyDescent="0.25">
      <c r="A1" s="135"/>
      <c r="B1" s="136"/>
      <c r="C1" s="136"/>
      <c r="D1" s="136"/>
      <c r="E1" s="136"/>
      <c r="F1" s="136"/>
      <c r="G1" s="136"/>
      <c r="H1" s="136"/>
      <c r="I1" s="136"/>
      <c r="J1" s="136"/>
      <c r="K1" s="136"/>
      <c r="L1" s="136"/>
      <c r="M1" s="136"/>
      <c r="N1" s="136"/>
      <c r="O1" s="136"/>
      <c r="P1" s="136"/>
      <c r="Q1" s="136"/>
      <c r="R1" s="136"/>
      <c r="S1" s="136"/>
      <c r="T1" s="136"/>
      <c r="U1" s="136"/>
      <c r="V1" s="136"/>
      <c r="W1" s="136"/>
      <c r="X1" s="136"/>
    </row>
    <row r="2" spans="1:24" ht="12" customHeight="1" x14ac:dyDescent="0.25">
      <c r="A2" s="135"/>
      <c r="B2" s="138"/>
      <c r="C2" s="138"/>
      <c r="D2" s="138"/>
      <c r="E2" s="138"/>
      <c r="F2" s="138"/>
      <c r="G2" s="138"/>
      <c r="H2" s="138"/>
      <c r="I2" s="138"/>
      <c r="J2" s="138"/>
      <c r="K2" s="138"/>
      <c r="L2" s="138"/>
      <c r="M2" s="138"/>
      <c r="N2" s="138"/>
      <c r="O2" s="138"/>
      <c r="P2" s="138"/>
      <c r="Q2" s="138"/>
      <c r="R2" s="138"/>
      <c r="S2" s="138"/>
      <c r="T2" s="138"/>
      <c r="U2" s="138"/>
      <c r="V2" s="138"/>
      <c r="W2" s="138"/>
      <c r="X2" s="138"/>
    </row>
    <row r="3" spans="1:24" ht="5.0999999999999996" hidden="1" customHeight="1" outlineLevel="1" thickBot="1" x14ac:dyDescent="0.3">
      <c r="A3" s="135"/>
      <c r="B3" s="138"/>
      <c r="C3" s="138"/>
      <c r="D3" s="138"/>
      <c r="E3" s="138"/>
      <c r="F3" s="138"/>
      <c r="G3" s="138"/>
      <c r="H3" s="138"/>
      <c r="I3" s="138"/>
      <c r="J3" s="138"/>
      <c r="K3" s="138"/>
      <c r="L3" s="138"/>
      <c r="M3" s="138"/>
      <c r="N3" s="138"/>
      <c r="O3" s="138"/>
      <c r="P3" s="138"/>
      <c r="Q3" s="138"/>
      <c r="R3" s="138"/>
      <c r="S3" s="138"/>
      <c r="T3" s="138"/>
      <c r="U3" s="138"/>
      <c r="V3" s="138"/>
      <c r="W3" s="138"/>
      <c r="X3" s="138"/>
    </row>
    <row r="4" spans="1:24" ht="5.0999999999999996" hidden="1" customHeight="1" outlineLevel="1" x14ac:dyDescent="0.25">
      <c r="A4" s="135"/>
      <c r="B4" s="139"/>
      <c r="C4" s="140" t="s">
        <v>0</v>
      </c>
      <c r="D4" s="140"/>
      <c r="E4" s="140"/>
      <c r="F4" s="140"/>
      <c r="G4" s="140"/>
      <c r="H4" s="140"/>
      <c r="I4" s="140"/>
      <c r="J4" s="140"/>
      <c r="K4" s="141"/>
      <c r="L4" s="141"/>
      <c r="M4" s="141"/>
      <c r="N4" s="141"/>
      <c r="O4" s="141"/>
      <c r="P4" s="141"/>
      <c r="Q4" s="141"/>
      <c r="R4" s="141"/>
      <c r="S4" s="141"/>
      <c r="T4" s="141"/>
      <c r="U4" s="141"/>
      <c r="V4" s="142" t="s">
        <v>229</v>
      </c>
      <c r="W4" s="143"/>
      <c r="X4" s="144"/>
    </row>
    <row r="5" spans="1:24" ht="12.9" hidden="1" customHeight="1" outlineLevel="1" collapsed="1" x14ac:dyDescent="0.25">
      <c r="A5" s="135"/>
      <c r="B5" s="139"/>
      <c r="C5" s="145"/>
      <c r="D5" s="145">
        <v>0</v>
      </c>
      <c r="E5" s="145" t="s">
        <v>1</v>
      </c>
      <c r="F5" s="146"/>
      <c r="G5" s="147" t="s">
        <v>230</v>
      </c>
      <c r="H5" s="148"/>
      <c r="I5" s="148"/>
      <c r="J5" s="148"/>
      <c r="K5" s="148"/>
      <c r="L5" s="148"/>
      <c r="M5" s="148"/>
      <c r="N5" s="148"/>
      <c r="O5" s="148"/>
      <c r="P5" s="148"/>
      <c r="Q5" s="148"/>
      <c r="R5" s="148"/>
      <c r="S5" s="149"/>
      <c r="T5" s="148"/>
      <c r="U5" s="150"/>
      <c r="V5" s="150"/>
      <c r="W5" s="151"/>
      <c r="X5" s="144"/>
    </row>
    <row r="6" spans="1:24" ht="12.9" hidden="1" customHeight="1" outlineLevel="1" x14ac:dyDescent="0.25">
      <c r="A6" s="135"/>
      <c r="B6" s="139"/>
      <c r="C6" s="145"/>
      <c r="D6" s="152"/>
      <c r="E6" s="153"/>
      <c r="F6" s="154"/>
      <c r="G6" s="155" t="s">
        <v>231</v>
      </c>
      <c r="H6" s="155"/>
      <c r="I6" s="155"/>
      <c r="J6" s="155"/>
      <c r="K6" s="155"/>
      <c r="L6" s="155"/>
      <c r="M6" s="155"/>
      <c r="N6" s="155"/>
      <c r="O6" s="155"/>
      <c r="P6" s="155"/>
      <c r="Q6" s="155"/>
      <c r="R6" s="155"/>
      <c r="S6" s="156"/>
      <c r="T6" s="157"/>
      <c r="U6" s="158"/>
      <c r="V6" s="158"/>
      <c r="W6" s="151"/>
      <c r="X6" s="144"/>
    </row>
    <row r="7" spans="1:24" ht="12.9" hidden="1" customHeight="1" outlineLevel="1" x14ac:dyDescent="0.25">
      <c r="A7" s="135"/>
      <c r="B7" s="139"/>
      <c r="C7" s="153"/>
      <c r="D7" s="145"/>
      <c r="E7" s="153"/>
      <c r="F7" s="154"/>
      <c r="G7" s="159">
        <v>37998.514178240737</v>
      </c>
      <c r="H7" s="160">
        <v>37998.514178240737</v>
      </c>
      <c r="I7" s="155"/>
      <c r="J7" s="155"/>
      <c r="K7" s="155"/>
      <c r="L7" s="155"/>
      <c r="M7" s="155"/>
      <c r="N7" s="155"/>
      <c r="O7" s="155"/>
      <c r="P7" s="155"/>
      <c r="Q7" s="155"/>
      <c r="R7" s="155"/>
      <c r="S7" s="156"/>
      <c r="T7" s="157"/>
      <c r="U7" s="158"/>
      <c r="V7" s="158"/>
      <c r="W7" s="151"/>
      <c r="X7" s="144"/>
    </row>
    <row r="8" spans="1:24" ht="12.9" hidden="1" customHeight="1" outlineLevel="1" x14ac:dyDescent="0.25">
      <c r="A8" s="135"/>
      <c r="B8" s="139"/>
      <c r="C8" s="153">
        <v>1</v>
      </c>
      <c r="D8" s="152"/>
      <c r="E8" s="153"/>
      <c r="F8" s="161"/>
      <c r="G8" s="162"/>
      <c r="H8" s="163"/>
      <c r="I8" s="163"/>
      <c r="J8" s="163"/>
      <c r="K8" s="163"/>
      <c r="L8" s="163"/>
      <c r="M8" s="163"/>
      <c r="N8" s="163"/>
      <c r="O8" s="163"/>
      <c r="P8" s="163"/>
      <c r="Q8" s="163"/>
      <c r="R8" s="163"/>
      <c r="S8" s="164"/>
      <c r="T8" s="165"/>
      <c r="U8" s="166"/>
      <c r="V8" s="166"/>
      <c r="W8" s="151"/>
      <c r="X8" s="144"/>
    </row>
    <row r="9" spans="1:24" ht="12.9" hidden="1" customHeight="1" outlineLevel="1" x14ac:dyDescent="0.25">
      <c r="A9" s="135"/>
      <c r="B9" s="139"/>
      <c r="C9" s="153"/>
      <c r="D9" s="153"/>
      <c r="E9" s="153"/>
      <c r="F9" s="153"/>
      <c r="G9" s="167"/>
      <c r="H9" s="167"/>
      <c r="I9" s="167"/>
      <c r="J9" s="167"/>
      <c r="K9" s="167"/>
      <c r="L9" s="167"/>
      <c r="M9" s="167"/>
      <c r="N9" s="167"/>
      <c r="O9" s="167"/>
      <c r="P9" s="167"/>
      <c r="Q9" s="167"/>
      <c r="R9" s="167"/>
      <c r="S9" s="167"/>
      <c r="T9" s="167"/>
      <c r="U9" s="167"/>
      <c r="V9" s="167"/>
      <c r="W9" s="151"/>
      <c r="X9" s="144"/>
    </row>
    <row r="10" spans="1:24" ht="12.9" hidden="1" customHeight="1" outlineLevel="1" x14ac:dyDescent="0.25">
      <c r="A10" s="135"/>
      <c r="B10" s="139"/>
      <c r="C10" s="153"/>
      <c r="D10" s="153"/>
      <c r="E10" s="153"/>
      <c r="F10" s="153"/>
      <c r="G10" s="153"/>
      <c r="H10" s="153"/>
      <c r="I10" s="153"/>
      <c r="J10" s="153"/>
      <c r="K10" s="153"/>
      <c r="L10" s="167"/>
      <c r="M10" s="167"/>
      <c r="N10" s="167"/>
      <c r="O10" s="167"/>
      <c r="P10" s="167"/>
      <c r="Q10" s="167"/>
      <c r="R10" s="167"/>
      <c r="S10" s="167"/>
      <c r="T10" s="167"/>
      <c r="U10" s="167"/>
      <c r="V10" s="167"/>
      <c r="W10" s="151"/>
      <c r="X10" s="144"/>
    </row>
    <row r="11" spans="1:24" ht="12.9" hidden="1" customHeight="1" outlineLevel="1" x14ac:dyDescent="0.25">
      <c r="A11" s="135"/>
      <c r="B11" s="139"/>
      <c r="C11" s="153"/>
      <c r="D11" s="153"/>
      <c r="E11" s="153"/>
      <c r="F11" s="153"/>
      <c r="G11" s="168"/>
      <c r="H11" s="168"/>
      <c r="I11" s="168"/>
      <c r="J11" s="168"/>
      <c r="K11" s="168"/>
      <c r="L11" s="168"/>
      <c r="M11" s="168"/>
      <c r="N11" s="168"/>
      <c r="O11" s="168"/>
      <c r="P11" s="168"/>
      <c r="Q11" s="168"/>
      <c r="R11" s="168"/>
      <c r="S11" s="168"/>
      <c r="T11" s="168"/>
      <c r="U11" s="168"/>
      <c r="V11" s="288"/>
      <c r="W11" s="151"/>
      <c r="X11" s="144"/>
    </row>
    <row r="12" spans="1:24" ht="12.9" hidden="1" customHeight="1" outlineLevel="1" x14ac:dyDescent="0.25">
      <c r="A12" s="135"/>
      <c r="B12" s="139"/>
      <c r="C12" s="169"/>
      <c r="D12" s="169"/>
      <c r="E12" s="169"/>
      <c r="F12" s="153"/>
      <c r="G12" s="168"/>
      <c r="H12" s="168"/>
      <c r="I12" s="168"/>
      <c r="J12" s="168"/>
      <c r="K12" s="168"/>
      <c r="L12" s="168"/>
      <c r="M12" s="168"/>
      <c r="N12" s="168"/>
      <c r="O12" s="168"/>
      <c r="P12" s="168"/>
      <c r="Q12" s="168"/>
      <c r="R12" s="168"/>
      <c r="S12" s="168"/>
      <c r="T12" s="168"/>
      <c r="U12" s="168"/>
      <c r="V12" s="288"/>
      <c r="W12" s="151"/>
      <c r="X12" s="144"/>
    </row>
    <row r="13" spans="1:24" ht="5.0999999999999996" hidden="1" customHeight="1" outlineLevel="1" x14ac:dyDescent="0.25">
      <c r="A13" s="135"/>
      <c r="B13" s="139"/>
      <c r="C13" s="152" t="s">
        <v>232</v>
      </c>
      <c r="D13" s="169"/>
      <c r="E13" s="169"/>
      <c r="F13" s="153"/>
      <c r="G13" s="168"/>
      <c r="H13" s="168"/>
      <c r="I13" s="168"/>
      <c r="J13" s="170" t="s">
        <v>233</v>
      </c>
      <c r="K13" s="168"/>
      <c r="L13" s="168"/>
      <c r="M13" s="168"/>
      <c r="N13" s="168"/>
      <c r="O13" s="168"/>
      <c r="P13" s="168"/>
      <c r="Q13" s="168"/>
      <c r="R13" s="168"/>
      <c r="S13" s="168"/>
      <c r="T13" s="168"/>
      <c r="U13" s="168"/>
      <c r="V13" s="288"/>
      <c r="W13" s="151"/>
      <c r="X13" s="144"/>
    </row>
    <row r="14" spans="1:24" ht="5.0999999999999996" hidden="1" customHeight="1" outlineLevel="1" x14ac:dyDescent="0.25">
      <c r="A14" s="135"/>
      <c r="B14" s="139"/>
      <c r="C14" s="169"/>
      <c r="D14" s="169"/>
      <c r="E14" s="169"/>
      <c r="F14" s="171"/>
      <c r="G14" s="172"/>
      <c r="H14" s="172"/>
      <c r="I14" s="172"/>
      <c r="J14" s="172"/>
      <c r="K14" s="172"/>
      <c r="L14" s="172"/>
      <c r="M14" s="172"/>
      <c r="N14" s="172"/>
      <c r="O14" s="172"/>
      <c r="P14" s="172"/>
      <c r="Q14" s="172"/>
      <c r="R14" s="172"/>
      <c r="S14" s="172"/>
      <c r="T14" s="172"/>
      <c r="U14" s="172"/>
      <c r="V14" s="171"/>
      <c r="W14" s="151"/>
      <c r="X14" s="144"/>
    </row>
    <row r="15" spans="1:24" ht="12.9" hidden="1" customHeight="1" outlineLevel="1" x14ac:dyDescent="0.25">
      <c r="A15" s="135"/>
      <c r="B15" s="139"/>
      <c r="C15" s="169"/>
      <c r="D15" s="169"/>
      <c r="E15" s="169"/>
      <c r="F15" s="171"/>
      <c r="G15" s="173"/>
      <c r="H15" s="173"/>
      <c r="I15" s="173"/>
      <c r="J15" s="173"/>
      <c r="K15" s="173"/>
      <c r="L15" s="173"/>
      <c r="M15" s="173"/>
      <c r="N15" s="173"/>
      <c r="O15" s="173"/>
      <c r="P15" s="173"/>
      <c r="Q15" s="173"/>
      <c r="R15" s="173"/>
      <c r="S15" s="173"/>
      <c r="T15" s="173"/>
      <c r="U15" s="173"/>
      <c r="V15" s="171"/>
      <c r="W15" s="151"/>
      <c r="X15" s="144"/>
    </row>
    <row r="16" spans="1:24" ht="12.9" hidden="1" customHeight="1" outlineLevel="1" x14ac:dyDescent="0.25">
      <c r="A16" s="135"/>
      <c r="B16" s="139"/>
      <c r="C16" s="169"/>
      <c r="D16" s="169"/>
      <c r="E16" s="169"/>
      <c r="F16" s="171"/>
      <c r="G16" s="174" t="s">
        <v>234</v>
      </c>
      <c r="H16" s="173"/>
      <c r="I16" s="173"/>
      <c r="J16" s="173"/>
      <c r="K16" s="173"/>
      <c r="L16" s="173"/>
      <c r="M16" s="173"/>
      <c r="N16" s="173"/>
      <c r="O16" s="173"/>
      <c r="P16" s="173"/>
      <c r="Q16" s="173"/>
      <c r="R16" s="173"/>
      <c r="S16" s="173"/>
      <c r="T16" s="173"/>
      <c r="U16" s="173"/>
      <c r="V16" s="171"/>
      <c r="W16" s="151"/>
      <c r="X16" s="144"/>
    </row>
    <row r="17" spans="1:24" ht="12.9" hidden="1" customHeight="1" outlineLevel="1" x14ac:dyDescent="0.25">
      <c r="A17" s="135"/>
      <c r="B17" s="139"/>
      <c r="C17" s="169"/>
      <c r="D17" s="169"/>
      <c r="E17" s="169"/>
      <c r="F17" s="171"/>
      <c r="G17" s="173"/>
      <c r="H17" s="175" t="s">
        <v>235</v>
      </c>
      <c r="I17" s="175"/>
      <c r="J17" s="175"/>
      <c r="K17" s="176">
        <v>0.3</v>
      </c>
      <c r="L17" s="173"/>
      <c r="M17" s="173"/>
      <c r="N17" s="173"/>
      <c r="O17" s="173"/>
      <c r="P17" s="173"/>
      <c r="Q17" s="173"/>
      <c r="R17" s="173"/>
      <c r="S17" s="173"/>
      <c r="T17" s="173"/>
      <c r="U17" s="173"/>
      <c r="V17" s="171"/>
      <c r="W17" s="151"/>
      <c r="X17" s="144"/>
    </row>
    <row r="18" spans="1:24" ht="12.9" hidden="1" customHeight="1" outlineLevel="1" x14ac:dyDescent="0.25">
      <c r="A18" s="135"/>
      <c r="B18" s="139"/>
      <c r="C18" s="169"/>
      <c r="D18" s="169"/>
      <c r="E18" s="169"/>
      <c r="F18" s="171"/>
      <c r="G18" s="173"/>
      <c r="H18" s="177" t="s">
        <v>236</v>
      </c>
      <c r="I18" s="177"/>
      <c r="J18" s="175"/>
      <c r="K18" s="178">
        <v>400</v>
      </c>
      <c r="L18" s="173"/>
      <c r="M18" s="173">
        <v>0</v>
      </c>
      <c r="N18" s="173"/>
      <c r="O18" s="173"/>
      <c r="P18" s="173"/>
      <c r="Q18" s="173"/>
      <c r="R18" s="173"/>
      <c r="S18" s="173"/>
      <c r="T18" s="173"/>
      <c r="U18" s="173"/>
      <c r="V18" s="171"/>
      <c r="W18" s="151"/>
      <c r="X18" s="144"/>
    </row>
    <row r="19" spans="1:24" ht="5.0999999999999996" hidden="1" customHeight="1" outlineLevel="1" x14ac:dyDescent="0.25">
      <c r="A19" s="135"/>
      <c r="B19" s="139"/>
      <c r="C19" s="152" t="s">
        <v>237</v>
      </c>
      <c r="D19" s="169"/>
      <c r="E19" s="169"/>
      <c r="F19" s="179"/>
      <c r="G19" s="180"/>
      <c r="H19" s="180"/>
      <c r="I19" s="180"/>
      <c r="J19" s="180"/>
      <c r="K19" s="180"/>
      <c r="L19" s="180"/>
      <c r="M19" s="180"/>
      <c r="N19" s="180"/>
      <c r="O19" s="180"/>
      <c r="P19" s="180"/>
      <c r="Q19" s="180"/>
      <c r="R19" s="180"/>
      <c r="S19" s="180"/>
      <c r="T19" s="180"/>
      <c r="U19" s="180"/>
      <c r="V19" s="171"/>
      <c r="W19" s="181"/>
      <c r="X19" s="144"/>
    </row>
    <row r="20" spans="1:24" ht="24" customHeight="1" collapsed="1" x14ac:dyDescent="0.25">
      <c r="A20" s="135"/>
      <c r="B20" s="139"/>
      <c r="C20" s="182"/>
      <c r="D20" s="182"/>
      <c r="E20" s="182"/>
      <c r="F20" s="182"/>
      <c r="G20" s="183" t="s">
        <v>230</v>
      </c>
      <c r="H20" s="184"/>
      <c r="I20" s="184"/>
      <c r="J20" s="184"/>
      <c r="K20" s="184"/>
      <c r="L20" s="184"/>
      <c r="M20" s="184"/>
      <c r="N20" s="184"/>
      <c r="O20" s="184"/>
      <c r="P20" s="184"/>
      <c r="Q20" s="184"/>
      <c r="R20" s="184"/>
      <c r="S20" s="184"/>
      <c r="T20" s="185"/>
      <c r="U20" s="185"/>
      <c r="V20" s="186" t="s">
        <v>238</v>
      </c>
      <c r="W20" s="187" t="s">
        <v>239</v>
      </c>
      <c r="X20" s="144"/>
    </row>
    <row r="21" spans="1:24" ht="12" customHeight="1" x14ac:dyDescent="0.25">
      <c r="A21" s="135"/>
      <c r="B21" s="138"/>
      <c r="C21" s="138"/>
      <c r="D21" s="138"/>
      <c r="E21" s="138"/>
      <c r="F21" s="144"/>
      <c r="G21" s="144"/>
      <c r="H21" s="144"/>
      <c r="I21" s="144"/>
      <c r="J21" s="144"/>
      <c r="K21" s="144"/>
      <c r="L21" s="144"/>
      <c r="M21" s="144"/>
      <c r="N21" s="144"/>
      <c r="O21" s="144"/>
      <c r="P21" s="144"/>
      <c r="Q21" s="144"/>
      <c r="R21" s="144"/>
      <c r="S21" s="144"/>
      <c r="T21" s="144"/>
      <c r="U21" s="144"/>
      <c r="V21" s="144"/>
      <c r="W21" s="144"/>
      <c r="X21" s="144"/>
    </row>
    <row r="22" spans="1:24" ht="12" hidden="1" customHeight="1" outlineLevel="1" x14ac:dyDescent="0.25">
      <c r="A22" s="135"/>
      <c r="B22" s="136"/>
      <c r="C22" s="136"/>
      <c r="D22" s="136"/>
      <c r="E22" s="136"/>
      <c r="F22" s="136"/>
      <c r="G22" s="136"/>
      <c r="H22" s="136"/>
      <c r="I22" s="136"/>
      <c r="J22" s="136"/>
      <c r="K22" s="136"/>
      <c r="L22" s="136"/>
      <c r="M22" s="136"/>
      <c r="N22" s="136"/>
      <c r="O22" s="136"/>
      <c r="P22" s="136"/>
      <c r="Q22" s="136"/>
      <c r="R22" s="136"/>
      <c r="S22" s="136"/>
      <c r="T22" s="136"/>
      <c r="U22" s="136"/>
      <c r="V22" s="136"/>
      <c r="W22" s="136"/>
      <c r="X22" s="136"/>
    </row>
    <row r="23" spans="1:24" ht="12" hidden="1" customHeight="1" outlineLevel="1" x14ac:dyDescent="0.25">
      <c r="A23" s="135"/>
      <c r="B23" s="136"/>
      <c r="C23" s="136"/>
      <c r="D23" s="136"/>
      <c r="E23" s="136"/>
      <c r="F23" s="136"/>
      <c r="G23" s="136"/>
      <c r="H23" s="136"/>
      <c r="I23" s="136"/>
      <c r="J23" s="136"/>
      <c r="K23" s="136"/>
      <c r="L23" s="136"/>
      <c r="M23" s="136"/>
      <c r="N23" s="136"/>
      <c r="O23" s="136"/>
      <c r="P23" s="136"/>
      <c r="Q23" s="136"/>
      <c r="R23" s="136"/>
      <c r="S23" s="136"/>
      <c r="T23" s="136"/>
      <c r="U23" s="136"/>
      <c r="V23" s="136"/>
      <c r="W23" s="136"/>
      <c r="X23" s="136"/>
    </row>
    <row r="24" spans="1:24" ht="5.0999999999999996" hidden="1" customHeight="1" outlineLevel="1" collapsed="1" thickBot="1" x14ac:dyDescent="0.3">
      <c r="A24" s="135"/>
      <c r="B24" s="136"/>
      <c r="C24" s="136"/>
      <c r="D24" s="136"/>
      <c r="E24" s="136"/>
      <c r="F24" s="136"/>
      <c r="G24" s="136"/>
      <c r="H24" s="136"/>
      <c r="I24" s="136"/>
      <c r="J24" s="136"/>
      <c r="K24" s="136"/>
      <c r="L24" s="136"/>
      <c r="M24" s="136"/>
      <c r="N24" s="136"/>
      <c r="O24" s="136"/>
      <c r="P24" s="136"/>
      <c r="Q24" s="136"/>
      <c r="R24" s="136"/>
      <c r="S24" s="136"/>
      <c r="T24" s="136"/>
      <c r="U24" s="136"/>
      <c r="V24" s="136"/>
      <c r="W24" s="136"/>
      <c r="X24" s="136"/>
    </row>
    <row r="25" spans="1:24" ht="5.0999999999999996" hidden="1" customHeight="1" outlineLevel="1" x14ac:dyDescent="0.25">
      <c r="A25" s="135"/>
      <c r="B25" s="188"/>
      <c r="C25" s="140" t="s">
        <v>0</v>
      </c>
      <c r="D25" s="140"/>
      <c r="E25" s="140"/>
      <c r="F25" s="140"/>
      <c r="G25" s="140"/>
      <c r="H25" s="140"/>
      <c r="I25" s="140"/>
      <c r="J25" s="140"/>
      <c r="K25" s="141"/>
      <c r="L25" s="141"/>
      <c r="M25" s="141"/>
      <c r="N25" s="141"/>
      <c r="O25" s="141"/>
      <c r="P25" s="141"/>
      <c r="Q25" s="141"/>
      <c r="R25" s="141"/>
      <c r="S25" s="141"/>
      <c r="T25" s="141"/>
      <c r="U25" s="141"/>
      <c r="V25" s="142" t="s">
        <v>229</v>
      </c>
      <c r="W25" s="143"/>
      <c r="X25" s="189"/>
    </row>
    <row r="26" spans="1:24" ht="12.9" hidden="1" customHeight="1" outlineLevel="1" collapsed="1" x14ac:dyDescent="0.25">
      <c r="A26" s="135"/>
      <c r="B26" s="188"/>
      <c r="C26" s="145"/>
      <c r="D26" s="145">
        <v>0</v>
      </c>
      <c r="E26" s="145" t="s">
        <v>1</v>
      </c>
      <c r="F26" s="146"/>
      <c r="G26" s="147" t="s">
        <v>240</v>
      </c>
      <c r="H26" s="148"/>
      <c r="I26" s="148"/>
      <c r="J26" s="148"/>
      <c r="K26" s="148"/>
      <c r="L26" s="148"/>
      <c r="M26" s="148"/>
      <c r="N26" s="148"/>
      <c r="O26" s="148"/>
      <c r="P26" s="148"/>
      <c r="Q26" s="148"/>
      <c r="R26" s="148"/>
      <c r="S26" s="149"/>
      <c r="T26" s="148"/>
      <c r="U26" s="150"/>
      <c r="V26" s="150"/>
      <c r="W26" s="151"/>
      <c r="X26" s="189"/>
    </row>
    <row r="27" spans="1:24" ht="12.9" hidden="1" customHeight="1" outlineLevel="1" x14ac:dyDescent="0.25">
      <c r="A27" s="135"/>
      <c r="B27" s="188"/>
      <c r="C27" s="145"/>
      <c r="D27" s="152"/>
      <c r="E27" s="153"/>
      <c r="F27" s="154"/>
      <c r="G27" s="155" t="s">
        <v>241</v>
      </c>
      <c r="H27" s="155"/>
      <c r="I27" s="155"/>
      <c r="J27" s="155"/>
      <c r="K27" s="155"/>
      <c r="L27" s="155"/>
      <c r="M27" s="155"/>
      <c r="N27" s="155"/>
      <c r="O27" s="155"/>
      <c r="P27" s="155"/>
      <c r="Q27" s="155"/>
      <c r="R27" s="155"/>
      <c r="S27" s="156"/>
      <c r="T27" s="157"/>
      <c r="U27" s="158"/>
      <c r="V27" s="158"/>
      <c r="W27" s="151"/>
      <c r="X27" s="189"/>
    </row>
    <row r="28" spans="1:24" ht="12.9" hidden="1" customHeight="1" outlineLevel="1" x14ac:dyDescent="0.25">
      <c r="A28" s="135"/>
      <c r="B28" s="188"/>
      <c r="C28" s="153"/>
      <c r="D28" s="145"/>
      <c r="E28" s="153"/>
      <c r="F28" s="154"/>
      <c r="G28" s="159">
        <v>37998.526585648149</v>
      </c>
      <c r="H28" s="160">
        <v>37998.526585648149</v>
      </c>
      <c r="I28" s="155"/>
      <c r="J28" s="155"/>
      <c r="K28" s="155"/>
      <c r="L28" s="155"/>
      <c r="M28" s="155"/>
      <c r="N28" s="155"/>
      <c r="O28" s="155"/>
      <c r="P28" s="155"/>
      <c r="Q28" s="155"/>
      <c r="R28" s="155"/>
      <c r="S28" s="156"/>
      <c r="T28" s="157"/>
      <c r="U28" s="158"/>
      <c r="V28" s="158"/>
      <c r="W28" s="151"/>
      <c r="X28" s="189"/>
    </row>
    <row r="29" spans="1:24" ht="12.9" hidden="1" customHeight="1" outlineLevel="1" x14ac:dyDescent="0.25">
      <c r="A29" s="135"/>
      <c r="B29" s="188"/>
      <c r="C29" s="153">
        <v>1</v>
      </c>
      <c r="D29" s="152"/>
      <c r="E29" s="153"/>
      <c r="F29" s="161"/>
      <c r="G29" s="162"/>
      <c r="H29" s="163"/>
      <c r="I29" s="163"/>
      <c r="J29" s="163"/>
      <c r="K29" s="163"/>
      <c r="L29" s="163"/>
      <c r="M29" s="163"/>
      <c r="N29" s="163"/>
      <c r="O29" s="163"/>
      <c r="P29" s="163"/>
      <c r="Q29" s="163"/>
      <c r="R29" s="163"/>
      <c r="S29" s="164"/>
      <c r="T29" s="165"/>
      <c r="U29" s="166"/>
      <c r="V29" s="166"/>
      <c r="W29" s="151"/>
      <c r="X29" s="189"/>
    </row>
    <row r="30" spans="1:24" ht="12.9" hidden="1" customHeight="1" outlineLevel="1" x14ac:dyDescent="0.25">
      <c r="A30" s="135"/>
      <c r="B30" s="188"/>
      <c r="C30" s="153"/>
      <c r="D30" s="153"/>
      <c r="E30" s="153"/>
      <c r="F30" s="153"/>
      <c r="G30" s="167"/>
      <c r="H30" s="167"/>
      <c r="I30" s="167"/>
      <c r="J30" s="167"/>
      <c r="K30" s="167"/>
      <c r="L30" s="167"/>
      <c r="M30" s="167"/>
      <c r="N30" s="167"/>
      <c r="O30" s="167"/>
      <c r="P30" s="167"/>
      <c r="Q30" s="167"/>
      <c r="R30" s="167"/>
      <c r="S30" s="167"/>
      <c r="T30" s="167"/>
      <c r="U30" s="167"/>
      <c r="V30" s="167"/>
      <c r="W30" s="151"/>
      <c r="X30" s="189"/>
    </row>
    <row r="31" spans="1:24" ht="12.9" hidden="1" customHeight="1" outlineLevel="1" x14ac:dyDescent="0.25">
      <c r="A31" s="135"/>
      <c r="B31" s="188"/>
      <c r="C31" s="153"/>
      <c r="D31" s="153"/>
      <c r="E31" s="153"/>
      <c r="F31" s="153"/>
      <c r="G31" s="153"/>
      <c r="H31" s="153"/>
      <c r="I31" s="153"/>
      <c r="J31" s="153"/>
      <c r="K31" s="153"/>
      <c r="L31" s="167"/>
      <c r="M31" s="167"/>
      <c r="N31" s="167"/>
      <c r="O31" s="167"/>
      <c r="P31" s="167"/>
      <c r="Q31" s="167"/>
      <c r="R31" s="167"/>
      <c r="S31" s="167"/>
      <c r="T31" s="167"/>
      <c r="U31" s="167"/>
      <c r="V31" s="167"/>
      <c r="W31" s="151"/>
      <c r="X31" s="189"/>
    </row>
    <row r="32" spans="1:24" ht="12.9" hidden="1" customHeight="1" outlineLevel="1" x14ac:dyDescent="0.25">
      <c r="A32" s="135"/>
      <c r="B32" s="188"/>
      <c r="C32" s="153"/>
      <c r="D32" s="153"/>
      <c r="E32" s="153"/>
      <c r="F32" s="153"/>
      <c r="G32" s="168"/>
      <c r="H32" s="168"/>
      <c r="I32" s="168"/>
      <c r="J32" s="168"/>
      <c r="K32" s="168"/>
      <c r="L32" s="168"/>
      <c r="M32" s="168"/>
      <c r="N32" s="168"/>
      <c r="O32" s="168"/>
      <c r="P32" s="168"/>
      <c r="Q32" s="168"/>
      <c r="R32" s="168"/>
      <c r="S32" s="168"/>
      <c r="T32" s="168"/>
      <c r="U32" s="168"/>
      <c r="V32" s="288"/>
      <c r="W32" s="151"/>
      <c r="X32" s="189"/>
    </row>
    <row r="33" spans="1:24" ht="12.9" hidden="1" customHeight="1" outlineLevel="1" x14ac:dyDescent="0.25">
      <c r="A33" s="135"/>
      <c r="B33" s="188"/>
      <c r="C33" s="169"/>
      <c r="D33" s="169"/>
      <c r="E33" s="169"/>
      <c r="F33" s="153"/>
      <c r="G33" s="168"/>
      <c r="H33" s="168"/>
      <c r="I33" s="168"/>
      <c r="J33" s="168"/>
      <c r="K33" s="168"/>
      <c r="L33" s="168"/>
      <c r="M33" s="168"/>
      <c r="N33" s="168"/>
      <c r="O33" s="168"/>
      <c r="P33" s="168"/>
      <c r="Q33" s="168"/>
      <c r="R33" s="168"/>
      <c r="S33" s="168"/>
      <c r="T33" s="168"/>
      <c r="U33" s="168"/>
      <c r="V33" s="288"/>
      <c r="W33" s="151"/>
      <c r="X33" s="189"/>
    </row>
    <row r="34" spans="1:24" ht="5.0999999999999996" hidden="1" customHeight="1" outlineLevel="1" x14ac:dyDescent="0.25">
      <c r="A34" s="135"/>
      <c r="B34" s="188"/>
      <c r="C34" s="152" t="s">
        <v>232</v>
      </c>
      <c r="D34" s="169"/>
      <c r="E34" s="169"/>
      <c r="F34" s="153"/>
      <c r="G34" s="168"/>
      <c r="H34" s="168"/>
      <c r="I34" s="168"/>
      <c r="J34" s="170" t="s">
        <v>233</v>
      </c>
      <c r="K34" s="168"/>
      <c r="L34" s="168"/>
      <c r="M34" s="168"/>
      <c r="N34" s="168"/>
      <c r="O34" s="168"/>
      <c r="P34" s="168"/>
      <c r="Q34" s="168"/>
      <c r="R34" s="168"/>
      <c r="S34" s="168"/>
      <c r="T34" s="168"/>
      <c r="U34" s="168"/>
      <c r="V34" s="288"/>
      <c r="W34" s="151"/>
      <c r="X34" s="189"/>
    </row>
    <row r="35" spans="1:24" ht="5.0999999999999996" hidden="1" customHeight="1" outlineLevel="1" x14ac:dyDescent="0.25">
      <c r="A35" s="135"/>
      <c r="B35" s="188"/>
      <c r="C35" s="169"/>
      <c r="D35" s="169"/>
      <c r="E35" s="169"/>
      <c r="F35" s="171"/>
      <c r="G35" s="172"/>
      <c r="H35" s="172"/>
      <c r="I35" s="172"/>
      <c r="J35" s="172"/>
      <c r="K35" s="172"/>
      <c r="L35" s="172"/>
      <c r="M35" s="172"/>
      <c r="N35" s="172"/>
      <c r="O35" s="172"/>
      <c r="P35" s="172"/>
      <c r="Q35" s="172"/>
      <c r="R35" s="172"/>
      <c r="S35" s="172"/>
      <c r="T35" s="172"/>
      <c r="U35" s="172"/>
      <c r="V35" s="171"/>
      <c r="W35" s="151"/>
      <c r="X35" s="189"/>
    </row>
    <row r="36" spans="1:24" ht="12.9" hidden="1" customHeight="1" outlineLevel="1" x14ac:dyDescent="0.25">
      <c r="A36" s="135"/>
      <c r="B36" s="188"/>
      <c r="C36" s="169"/>
      <c r="D36" s="169"/>
      <c r="E36" s="169"/>
      <c r="F36" s="171"/>
      <c r="G36" s="173"/>
      <c r="H36" s="177" t="s">
        <v>242</v>
      </c>
      <c r="I36" s="177"/>
      <c r="J36" s="175"/>
      <c r="K36" s="175"/>
      <c r="L36" s="175"/>
      <c r="M36" s="175"/>
      <c r="N36" s="175"/>
      <c r="O36" s="175"/>
      <c r="P36" s="173"/>
      <c r="Q36" s="173"/>
      <c r="R36" s="173"/>
      <c r="S36" s="173"/>
      <c r="T36" s="173"/>
      <c r="U36" s="173"/>
      <c r="V36" s="171"/>
      <c r="W36" s="151"/>
      <c r="X36" s="189"/>
    </row>
    <row r="37" spans="1:24" ht="12.9" hidden="1" customHeight="1" outlineLevel="1" x14ac:dyDescent="0.25">
      <c r="A37" s="135"/>
      <c r="B37" s="188"/>
      <c r="C37" s="169"/>
      <c r="D37" s="169"/>
      <c r="E37" s="169"/>
      <c r="F37" s="171"/>
      <c r="G37" s="173"/>
      <c r="H37" s="177" t="s">
        <v>243</v>
      </c>
      <c r="I37" s="177"/>
      <c r="J37" s="175"/>
      <c r="K37" s="175"/>
      <c r="L37" s="175"/>
      <c r="M37" s="175"/>
      <c r="N37" s="175"/>
      <c r="O37" s="175"/>
      <c r="P37" s="173"/>
      <c r="Q37" s="173"/>
      <c r="R37" s="173"/>
      <c r="S37" s="173"/>
      <c r="T37" s="173"/>
      <c r="U37" s="173"/>
      <c r="V37" s="171"/>
      <c r="W37" s="151"/>
      <c r="X37" s="189"/>
    </row>
    <row r="38" spans="1:24" ht="12.9" hidden="1" customHeight="1" outlineLevel="1" x14ac:dyDescent="0.25">
      <c r="A38" s="135"/>
      <c r="B38" s="188"/>
      <c r="C38" s="169"/>
      <c r="D38" s="169"/>
      <c r="E38" s="169"/>
      <c r="F38" s="171"/>
      <c r="G38" s="173"/>
      <c r="H38" s="177"/>
      <c r="I38" s="177"/>
      <c r="J38" s="175"/>
      <c r="K38" s="175"/>
      <c r="L38" s="175"/>
      <c r="M38" s="175"/>
      <c r="N38" s="175"/>
      <c r="O38" s="175"/>
      <c r="P38" s="173"/>
      <c r="Q38" s="173"/>
      <c r="R38" s="173"/>
      <c r="S38" s="173"/>
      <c r="T38" s="173"/>
      <c r="U38" s="173"/>
      <c r="V38" s="171"/>
      <c r="W38" s="151"/>
      <c r="X38" s="189"/>
    </row>
    <row r="39" spans="1:24" ht="12.9" hidden="1" customHeight="1" outlineLevel="1" x14ac:dyDescent="0.25">
      <c r="A39" s="135"/>
      <c r="B39" s="188"/>
      <c r="C39" s="169"/>
      <c r="D39" s="169"/>
      <c r="E39" s="169"/>
      <c r="F39" s="171"/>
      <c r="G39" s="173"/>
      <c r="H39" s="177"/>
      <c r="I39" s="177"/>
      <c r="J39" s="175"/>
      <c r="K39" s="175"/>
      <c r="L39" s="175"/>
      <c r="M39" s="175"/>
      <c r="N39" s="175"/>
      <c r="O39" s="175"/>
      <c r="P39" s="173"/>
      <c r="Q39" s="173"/>
      <c r="R39" s="173"/>
      <c r="S39" s="173"/>
      <c r="T39" s="173"/>
      <c r="U39" s="173"/>
      <c r="V39" s="171"/>
      <c r="W39" s="151"/>
      <c r="X39" s="189"/>
    </row>
    <row r="40" spans="1:24" ht="12.9" hidden="1" customHeight="1" outlineLevel="1" x14ac:dyDescent="0.25">
      <c r="A40" s="135"/>
      <c r="B40" s="188"/>
      <c r="C40" s="169"/>
      <c r="D40" s="169"/>
      <c r="E40" s="169"/>
      <c r="F40" s="171"/>
      <c r="G40" s="173"/>
      <c r="H40" s="177" t="s">
        <v>244</v>
      </c>
      <c r="I40" s="177"/>
      <c r="J40" s="175"/>
      <c r="K40" s="190" t="s">
        <v>245</v>
      </c>
      <c r="L40" s="190"/>
      <c r="M40" s="190"/>
      <c r="N40" s="190"/>
      <c r="O40" s="190"/>
      <c r="P40" s="173"/>
      <c r="Q40" s="173"/>
      <c r="R40" s="173"/>
      <c r="S40" s="173"/>
      <c r="T40" s="173"/>
      <c r="U40" s="173"/>
      <c r="V40" s="171"/>
      <c r="W40" s="151"/>
      <c r="X40" s="189"/>
    </row>
    <row r="41" spans="1:24" ht="12.9" hidden="1" customHeight="1" outlineLevel="1" x14ac:dyDescent="0.25">
      <c r="A41" s="135"/>
      <c r="B41" s="188"/>
      <c r="C41" s="169"/>
      <c r="D41" s="169"/>
      <c r="E41" s="169"/>
      <c r="F41" s="171"/>
      <c r="G41" s="173"/>
      <c r="H41" s="177" t="s">
        <v>246</v>
      </c>
      <c r="I41" s="177"/>
      <c r="J41" s="175"/>
      <c r="K41" s="190" t="s">
        <v>247</v>
      </c>
      <c r="L41" s="190"/>
      <c r="M41" s="190"/>
      <c r="N41" s="190"/>
      <c r="O41" s="190"/>
      <c r="P41" s="173"/>
      <c r="Q41" s="173"/>
      <c r="R41" s="173"/>
      <c r="S41" s="173"/>
      <c r="T41" s="173"/>
      <c r="U41" s="173"/>
      <c r="V41" s="171"/>
      <c r="W41" s="151"/>
      <c r="X41" s="189"/>
    </row>
    <row r="42" spans="1:24" ht="12.9" hidden="1" customHeight="1" outlineLevel="1" x14ac:dyDescent="0.25">
      <c r="A42" s="135"/>
      <c r="B42" s="188"/>
      <c r="C42" s="169"/>
      <c r="D42" s="169"/>
      <c r="E42" s="169"/>
      <c r="F42" s="171"/>
      <c r="G42" s="173"/>
      <c r="H42" s="177" t="s">
        <v>248</v>
      </c>
      <c r="I42" s="177"/>
      <c r="J42" s="175"/>
      <c r="K42" s="190" t="s">
        <v>249</v>
      </c>
      <c r="L42" s="190"/>
      <c r="M42" s="190"/>
      <c r="N42" s="190"/>
      <c r="O42" s="190"/>
      <c r="P42" s="173"/>
      <c r="Q42" s="173"/>
      <c r="R42" s="173"/>
      <c r="S42" s="173"/>
      <c r="T42" s="173"/>
      <c r="U42" s="173"/>
      <c r="V42" s="171"/>
      <c r="W42" s="151"/>
      <c r="X42" s="189"/>
    </row>
    <row r="43" spans="1:24" ht="12.9" hidden="1" customHeight="1" outlineLevel="1" x14ac:dyDescent="0.25">
      <c r="A43" s="135"/>
      <c r="B43" s="188"/>
      <c r="C43" s="169"/>
      <c r="D43" s="169"/>
      <c r="E43" s="169"/>
      <c r="F43" s="171"/>
      <c r="G43" s="180"/>
      <c r="H43" s="177" t="s">
        <v>250</v>
      </c>
      <c r="I43" s="177"/>
      <c r="J43" s="175"/>
      <c r="K43" s="191">
        <v>37987</v>
      </c>
      <c r="L43" s="190"/>
      <c r="M43" s="190"/>
      <c r="N43" s="190"/>
      <c r="O43" s="190"/>
      <c r="P43" s="180"/>
      <c r="Q43" s="180"/>
      <c r="R43" s="180"/>
      <c r="S43" s="180"/>
      <c r="T43" s="180"/>
      <c r="U43" s="180"/>
      <c r="V43" s="171"/>
      <c r="W43" s="151"/>
      <c r="X43" s="189"/>
    </row>
    <row r="44" spans="1:24" ht="12.9" hidden="1" customHeight="1" outlineLevel="1" x14ac:dyDescent="0.25">
      <c r="A44" s="135"/>
      <c r="B44" s="188"/>
      <c r="C44" s="169"/>
      <c r="D44" s="169"/>
      <c r="E44" s="169"/>
      <c r="F44" s="171"/>
      <c r="G44" s="180"/>
      <c r="H44" s="177"/>
      <c r="I44" s="177"/>
      <c r="J44" s="175"/>
      <c r="K44" s="180"/>
      <c r="L44" s="180"/>
      <c r="M44" s="180"/>
      <c r="N44" s="180"/>
      <c r="O44" s="180"/>
      <c r="P44" s="180"/>
      <c r="Q44" s="180"/>
      <c r="R44" s="180"/>
      <c r="S44" s="180"/>
      <c r="T44" s="180"/>
      <c r="U44" s="180"/>
      <c r="V44" s="171"/>
      <c r="W44" s="151"/>
      <c r="X44" s="189"/>
    </row>
    <row r="45" spans="1:24" ht="12.9" hidden="1" customHeight="1" outlineLevel="1" x14ac:dyDescent="0.25">
      <c r="A45" s="135"/>
      <c r="B45" s="188"/>
      <c r="C45" s="169"/>
      <c r="D45" s="169"/>
      <c r="E45" s="169"/>
      <c r="F45" s="171"/>
      <c r="G45" s="180"/>
      <c r="H45" s="177" t="s">
        <v>251</v>
      </c>
      <c r="I45" s="177"/>
      <c r="J45" s="175"/>
      <c r="K45" s="180"/>
      <c r="L45" s="180"/>
      <c r="M45" s="180"/>
      <c r="N45" s="180"/>
      <c r="O45" s="180"/>
      <c r="P45" s="180"/>
      <c r="Q45" s="180"/>
      <c r="R45" s="180"/>
      <c r="S45" s="180"/>
      <c r="T45" s="180"/>
      <c r="U45" s="180"/>
      <c r="V45" s="171"/>
      <c r="W45" s="151"/>
      <c r="X45" s="189"/>
    </row>
    <row r="46" spans="1:24" ht="12.9" hidden="1" customHeight="1" outlineLevel="1" x14ac:dyDescent="0.25">
      <c r="A46" s="135"/>
      <c r="B46" s="188"/>
      <c r="C46" s="169"/>
      <c r="D46" s="169"/>
      <c r="E46" s="169"/>
      <c r="F46" s="171"/>
      <c r="G46" s="180"/>
      <c r="H46" s="317" t="s">
        <v>252</v>
      </c>
      <c r="I46" s="318"/>
      <c r="J46" s="318"/>
      <c r="K46" s="318"/>
      <c r="L46" s="318"/>
      <c r="M46" s="318"/>
      <c r="N46" s="318"/>
      <c r="O46" s="318"/>
      <c r="P46" s="318"/>
      <c r="Q46" s="318"/>
      <c r="R46" s="318"/>
      <c r="S46" s="318"/>
      <c r="T46" s="319"/>
      <c r="U46" s="180"/>
      <c r="V46" s="171"/>
      <c r="W46" s="151"/>
      <c r="X46" s="189"/>
    </row>
    <row r="47" spans="1:24" ht="12.9" hidden="1" customHeight="1" outlineLevel="1" x14ac:dyDescent="0.25">
      <c r="A47" s="135"/>
      <c r="B47" s="188"/>
      <c r="C47" s="169"/>
      <c r="D47" s="169"/>
      <c r="E47" s="169"/>
      <c r="F47" s="171"/>
      <c r="G47" s="180"/>
      <c r="H47" s="320"/>
      <c r="I47" s="321"/>
      <c r="J47" s="321"/>
      <c r="K47" s="321"/>
      <c r="L47" s="321"/>
      <c r="M47" s="321"/>
      <c r="N47" s="321"/>
      <c r="O47" s="321"/>
      <c r="P47" s="321"/>
      <c r="Q47" s="321"/>
      <c r="R47" s="321"/>
      <c r="S47" s="321"/>
      <c r="T47" s="322"/>
      <c r="U47" s="180"/>
      <c r="V47" s="171"/>
      <c r="W47" s="151"/>
      <c r="X47" s="189"/>
    </row>
    <row r="48" spans="1:24" ht="12.9" hidden="1" customHeight="1" outlineLevel="1" x14ac:dyDescent="0.25">
      <c r="A48" s="135"/>
      <c r="B48" s="188"/>
      <c r="C48" s="169"/>
      <c r="D48" s="169"/>
      <c r="E48" s="169"/>
      <c r="F48" s="171"/>
      <c r="G48" s="180"/>
      <c r="H48" s="320"/>
      <c r="I48" s="321"/>
      <c r="J48" s="321"/>
      <c r="K48" s="321"/>
      <c r="L48" s="321"/>
      <c r="M48" s="321"/>
      <c r="N48" s="321"/>
      <c r="O48" s="321"/>
      <c r="P48" s="321"/>
      <c r="Q48" s="321"/>
      <c r="R48" s="321"/>
      <c r="S48" s="321"/>
      <c r="T48" s="322"/>
      <c r="U48" s="180"/>
      <c r="V48" s="171"/>
      <c r="W48" s="151"/>
      <c r="X48" s="189"/>
    </row>
    <row r="49" spans="1:24" ht="12.9" hidden="1" customHeight="1" outlineLevel="1" x14ac:dyDescent="0.25">
      <c r="A49" s="135"/>
      <c r="B49" s="188"/>
      <c r="C49" s="169"/>
      <c r="D49" s="169"/>
      <c r="E49" s="169"/>
      <c r="F49" s="171"/>
      <c r="G49" s="180"/>
      <c r="H49" s="323"/>
      <c r="I49" s="324"/>
      <c r="J49" s="324"/>
      <c r="K49" s="324"/>
      <c r="L49" s="324"/>
      <c r="M49" s="324"/>
      <c r="N49" s="324"/>
      <c r="O49" s="324"/>
      <c r="P49" s="324"/>
      <c r="Q49" s="324"/>
      <c r="R49" s="324"/>
      <c r="S49" s="324"/>
      <c r="T49" s="325"/>
      <c r="U49" s="180"/>
      <c r="V49" s="171"/>
      <c r="W49" s="151"/>
      <c r="X49" s="189"/>
    </row>
    <row r="50" spans="1:24" ht="5.0999999999999996" hidden="1" customHeight="1" outlineLevel="1" x14ac:dyDescent="0.25">
      <c r="A50" s="135"/>
      <c r="B50" s="188"/>
      <c r="C50" s="152" t="s">
        <v>237</v>
      </c>
      <c r="D50" s="169"/>
      <c r="E50" s="169"/>
      <c r="F50" s="179"/>
      <c r="G50" s="180"/>
      <c r="H50" s="180"/>
      <c r="I50" s="180"/>
      <c r="J50" s="180"/>
      <c r="K50" s="180"/>
      <c r="L50" s="180"/>
      <c r="M50" s="180"/>
      <c r="N50" s="180"/>
      <c r="O50" s="180"/>
      <c r="P50" s="180"/>
      <c r="Q50" s="180"/>
      <c r="R50" s="180"/>
      <c r="S50" s="180"/>
      <c r="T50" s="180"/>
      <c r="U50" s="180"/>
      <c r="V50" s="171"/>
      <c r="W50" s="181"/>
      <c r="X50" s="189"/>
    </row>
    <row r="51" spans="1:24" ht="24" customHeight="1" collapsed="1" x14ac:dyDescent="0.25">
      <c r="A51" s="135"/>
      <c r="B51" s="188"/>
      <c r="C51" s="182"/>
      <c r="D51" s="182"/>
      <c r="E51" s="182"/>
      <c r="F51" s="182"/>
      <c r="G51" s="183" t="s">
        <v>240</v>
      </c>
      <c r="H51" s="184"/>
      <c r="I51" s="184"/>
      <c r="J51" s="184"/>
      <c r="K51" s="184"/>
      <c r="L51" s="184"/>
      <c r="M51" s="184"/>
      <c r="N51" s="184"/>
      <c r="O51" s="184"/>
      <c r="P51" s="184"/>
      <c r="Q51" s="184"/>
      <c r="R51" s="184"/>
      <c r="S51" s="184"/>
      <c r="T51" s="185"/>
      <c r="U51" s="185"/>
      <c r="V51" s="186" t="s">
        <v>238</v>
      </c>
      <c r="W51" s="187" t="s">
        <v>239</v>
      </c>
      <c r="X51" s="189"/>
    </row>
    <row r="52" spans="1:24" ht="12" hidden="1" customHeight="1" outlineLevel="1" x14ac:dyDescent="0.25">
      <c r="A52" s="135"/>
      <c r="B52" s="136"/>
      <c r="C52" s="136"/>
      <c r="D52" s="136"/>
      <c r="E52" s="136"/>
      <c r="F52" s="189"/>
      <c r="G52" s="189"/>
      <c r="H52" s="189"/>
      <c r="I52" s="189"/>
      <c r="J52" s="189"/>
      <c r="K52" s="189"/>
      <c r="L52" s="189"/>
      <c r="M52" s="189"/>
      <c r="N52" s="189"/>
      <c r="O52" s="189"/>
      <c r="P52" s="189"/>
      <c r="Q52" s="189"/>
      <c r="R52" s="189"/>
      <c r="S52" s="189"/>
      <c r="T52" s="189"/>
      <c r="U52" s="189"/>
      <c r="V52" s="189"/>
      <c r="W52" s="189"/>
      <c r="X52" s="189"/>
    </row>
    <row r="53" spans="1:24" ht="12" hidden="1" customHeight="1" outlineLevel="1" x14ac:dyDescent="0.25">
      <c r="A53" s="135"/>
      <c r="B53" s="136"/>
      <c r="C53" s="136"/>
      <c r="D53" s="136"/>
      <c r="E53" s="136"/>
      <c r="F53" s="136"/>
      <c r="G53" s="136"/>
      <c r="H53" s="136"/>
      <c r="I53" s="136"/>
      <c r="J53" s="136"/>
      <c r="K53" s="136"/>
      <c r="L53" s="136"/>
      <c r="M53" s="136"/>
      <c r="N53" s="136"/>
      <c r="O53" s="136"/>
      <c r="P53" s="136"/>
      <c r="Q53" s="136"/>
      <c r="R53" s="136"/>
      <c r="S53" s="136"/>
      <c r="T53" s="136"/>
      <c r="U53" s="136"/>
      <c r="V53" s="136"/>
      <c r="W53" s="136"/>
      <c r="X53" s="136"/>
    </row>
    <row r="54" spans="1:24" ht="5.0999999999999996" hidden="1" customHeight="1" outlineLevel="1" collapsed="1" thickBot="1" x14ac:dyDescent="0.3">
      <c r="A54" s="135"/>
      <c r="B54" s="136"/>
      <c r="C54" s="136"/>
      <c r="D54" s="136"/>
      <c r="E54" s="136"/>
      <c r="F54" s="136"/>
      <c r="G54" s="136"/>
      <c r="H54" s="136"/>
      <c r="I54" s="136"/>
      <c r="J54" s="136"/>
      <c r="K54" s="136"/>
      <c r="L54" s="136"/>
      <c r="M54" s="136"/>
      <c r="N54" s="136"/>
      <c r="O54" s="136"/>
      <c r="P54" s="136"/>
      <c r="Q54" s="136"/>
      <c r="R54" s="136"/>
      <c r="S54" s="136"/>
      <c r="T54" s="136"/>
      <c r="U54" s="136"/>
      <c r="V54" s="136"/>
      <c r="W54" s="136"/>
      <c r="X54" s="136"/>
    </row>
    <row r="55" spans="1:24" ht="5.0999999999999996" hidden="1" customHeight="1" outlineLevel="1" x14ac:dyDescent="0.25">
      <c r="A55" s="135"/>
      <c r="B55" s="188"/>
      <c r="C55" s="140" t="s">
        <v>0</v>
      </c>
      <c r="D55" s="140"/>
      <c r="E55" s="140"/>
      <c r="F55" s="140"/>
      <c r="G55" s="140"/>
      <c r="H55" s="140"/>
      <c r="I55" s="140"/>
      <c r="J55" s="140"/>
      <c r="K55" s="141"/>
      <c r="L55" s="141"/>
      <c r="M55" s="141"/>
      <c r="N55" s="141"/>
      <c r="O55" s="141"/>
      <c r="P55" s="141"/>
      <c r="Q55" s="141"/>
      <c r="R55" s="141"/>
      <c r="S55" s="141"/>
      <c r="T55" s="141"/>
      <c r="U55" s="141"/>
      <c r="V55" s="142" t="s">
        <v>229</v>
      </c>
      <c r="W55" s="143"/>
      <c r="X55" s="189"/>
    </row>
    <row r="56" spans="1:24" ht="12.9" hidden="1" customHeight="1" outlineLevel="1" collapsed="1" x14ac:dyDescent="0.25">
      <c r="A56" s="135"/>
      <c r="B56" s="188"/>
      <c r="C56" s="145"/>
      <c r="D56" s="145">
        <v>0</v>
      </c>
      <c r="E56" s="145" t="s">
        <v>1</v>
      </c>
      <c r="F56" s="146"/>
      <c r="G56" s="147" t="s">
        <v>253</v>
      </c>
      <c r="H56" s="148"/>
      <c r="I56" s="148"/>
      <c r="J56" s="148"/>
      <c r="K56" s="148"/>
      <c r="L56" s="148"/>
      <c r="M56" s="148"/>
      <c r="N56" s="148"/>
      <c r="O56" s="148"/>
      <c r="P56" s="148"/>
      <c r="Q56" s="148"/>
      <c r="R56" s="148"/>
      <c r="S56" s="149"/>
      <c r="T56" s="148"/>
      <c r="U56" s="150"/>
      <c r="V56" s="150"/>
      <c r="W56" s="151"/>
      <c r="X56" s="189"/>
    </row>
    <row r="57" spans="1:24" ht="12.9" hidden="1" customHeight="1" outlineLevel="1" x14ac:dyDescent="0.25">
      <c r="A57" s="135"/>
      <c r="B57" s="188"/>
      <c r="C57" s="145"/>
      <c r="D57" s="152"/>
      <c r="E57" s="153"/>
      <c r="F57" s="154"/>
      <c r="G57" s="155" t="s">
        <v>254</v>
      </c>
      <c r="H57" s="155"/>
      <c r="I57" s="155"/>
      <c r="J57" s="155"/>
      <c r="K57" s="155"/>
      <c r="L57" s="155"/>
      <c r="M57" s="155"/>
      <c r="N57" s="155"/>
      <c r="O57" s="155"/>
      <c r="P57" s="155"/>
      <c r="Q57" s="155"/>
      <c r="R57" s="155"/>
      <c r="S57" s="156"/>
      <c r="T57" s="157"/>
      <c r="U57" s="158"/>
      <c r="V57" s="158"/>
      <c r="W57" s="151"/>
      <c r="X57" s="189"/>
    </row>
    <row r="58" spans="1:24" ht="12.9" hidden="1" customHeight="1" outlineLevel="1" x14ac:dyDescent="0.25">
      <c r="A58" s="135"/>
      <c r="B58" s="188"/>
      <c r="C58" s="153"/>
      <c r="D58" s="145"/>
      <c r="E58" s="153"/>
      <c r="F58" s="154"/>
      <c r="G58" s="159">
        <v>37998.72855324074</v>
      </c>
      <c r="H58" s="160">
        <v>37998.72855324074</v>
      </c>
      <c r="I58" s="155"/>
      <c r="J58" s="155"/>
      <c r="K58" s="155"/>
      <c r="L58" s="155"/>
      <c r="M58" s="155"/>
      <c r="N58" s="155"/>
      <c r="O58" s="155"/>
      <c r="P58" s="155"/>
      <c r="Q58" s="155"/>
      <c r="R58" s="155"/>
      <c r="S58" s="156"/>
      <c r="T58" s="157"/>
      <c r="U58" s="158"/>
      <c r="V58" s="158"/>
      <c r="W58" s="151"/>
      <c r="X58" s="189"/>
    </row>
    <row r="59" spans="1:24" ht="12.9" hidden="1" customHeight="1" outlineLevel="1" x14ac:dyDescent="0.25">
      <c r="A59" s="135"/>
      <c r="B59" s="188"/>
      <c r="C59" s="153">
        <v>1</v>
      </c>
      <c r="D59" s="152"/>
      <c r="E59" s="153"/>
      <c r="F59" s="161"/>
      <c r="G59" s="162"/>
      <c r="H59" s="163"/>
      <c r="I59" s="163"/>
      <c r="J59" s="163"/>
      <c r="K59" s="163"/>
      <c r="L59" s="163"/>
      <c r="M59" s="163"/>
      <c r="N59" s="163"/>
      <c r="O59" s="163"/>
      <c r="P59" s="163"/>
      <c r="Q59" s="163"/>
      <c r="R59" s="163"/>
      <c r="S59" s="164"/>
      <c r="T59" s="165"/>
      <c r="U59" s="166"/>
      <c r="V59" s="166"/>
      <c r="W59" s="151"/>
      <c r="X59" s="189"/>
    </row>
    <row r="60" spans="1:24" ht="12.9" hidden="1" customHeight="1" outlineLevel="1" x14ac:dyDescent="0.25">
      <c r="A60" s="135"/>
      <c r="B60" s="188"/>
      <c r="C60" s="153"/>
      <c r="D60" s="153"/>
      <c r="E60" s="153"/>
      <c r="F60" s="153"/>
      <c r="G60" s="167"/>
      <c r="H60" s="167"/>
      <c r="I60" s="167"/>
      <c r="J60" s="167"/>
      <c r="K60" s="167"/>
      <c r="L60" s="167"/>
      <c r="M60" s="167"/>
      <c r="N60" s="167"/>
      <c r="O60" s="167"/>
      <c r="P60" s="167"/>
      <c r="Q60" s="167"/>
      <c r="R60" s="167"/>
      <c r="S60" s="167"/>
      <c r="T60" s="167"/>
      <c r="U60" s="167"/>
      <c r="V60" s="167"/>
      <c r="W60" s="151"/>
      <c r="X60" s="189"/>
    </row>
    <row r="61" spans="1:24" ht="12.9" hidden="1" customHeight="1" outlineLevel="1" x14ac:dyDescent="0.25">
      <c r="A61" s="135"/>
      <c r="B61" s="188"/>
      <c r="C61" s="153"/>
      <c r="D61" s="153"/>
      <c r="E61" s="153"/>
      <c r="F61" s="153"/>
      <c r="G61" s="153"/>
      <c r="H61" s="153"/>
      <c r="I61" s="153"/>
      <c r="J61" s="153"/>
      <c r="K61" s="153"/>
      <c r="L61" s="167"/>
      <c r="M61" s="167"/>
      <c r="N61" s="167"/>
      <c r="O61" s="167"/>
      <c r="P61" s="167"/>
      <c r="Q61" s="167"/>
      <c r="R61" s="167"/>
      <c r="S61" s="167"/>
      <c r="T61" s="167"/>
      <c r="U61" s="167"/>
      <c r="V61" s="167"/>
      <c r="W61" s="151"/>
      <c r="X61" s="189"/>
    </row>
    <row r="62" spans="1:24" ht="12.9" hidden="1" customHeight="1" outlineLevel="1" x14ac:dyDescent="0.25">
      <c r="A62" s="135"/>
      <c r="B62" s="188"/>
      <c r="C62" s="153"/>
      <c r="D62" s="153"/>
      <c r="E62" s="153"/>
      <c r="F62" s="153"/>
      <c r="G62" s="168"/>
      <c r="H62" s="168"/>
      <c r="I62" s="168"/>
      <c r="J62" s="168"/>
      <c r="K62" s="168"/>
      <c r="L62" s="168"/>
      <c r="M62" s="168"/>
      <c r="N62" s="168"/>
      <c r="O62" s="168"/>
      <c r="P62" s="168"/>
      <c r="Q62" s="168"/>
      <c r="R62" s="168"/>
      <c r="S62" s="168"/>
      <c r="T62" s="168"/>
      <c r="U62" s="168"/>
      <c r="V62" s="288"/>
      <c r="W62" s="151"/>
      <c r="X62" s="189"/>
    </row>
    <row r="63" spans="1:24" ht="12.9" hidden="1" customHeight="1" outlineLevel="1" x14ac:dyDescent="0.25">
      <c r="A63" s="135"/>
      <c r="B63" s="188"/>
      <c r="C63" s="169"/>
      <c r="D63" s="169"/>
      <c r="E63" s="169"/>
      <c r="F63" s="153"/>
      <c r="G63" s="168" t="s">
        <v>255</v>
      </c>
      <c r="H63" s="168"/>
      <c r="I63" s="168"/>
      <c r="J63" s="168" t="s">
        <v>256</v>
      </c>
      <c r="K63" s="168"/>
      <c r="L63" s="168"/>
      <c r="M63" s="168"/>
      <c r="N63" s="168"/>
      <c r="O63" s="168"/>
      <c r="P63" s="168"/>
      <c r="Q63" s="168"/>
      <c r="R63" s="168"/>
      <c r="S63" s="168"/>
      <c r="T63" s="168"/>
      <c r="U63" s="168"/>
      <c r="V63" s="288"/>
      <c r="W63" s="151"/>
      <c r="X63" s="189"/>
    </row>
    <row r="64" spans="1:24" ht="5.0999999999999996" hidden="1" customHeight="1" outlineLevel="1" x14ac:dyDescent="0.25">
      <c r="A64" s="135"/>
      <c r="B64" s="188"/>
      <c r="C64" s="152" t="s">
        <v>232</v>
      </c>
      <c r="D64" s="169"/>
      <c r="E64" s="169"/>
      <c r="F64" s="153"/>
      <c r="G64" s="168"/>
      <c r="H64" s="168"/>
      <c r="I64" s="168"/>
      <c r="J64" s="170" t="s">
        <v>233</v>
      </c>
      <c r="K64" s="168"/>
      <c r="L64" s="168"/>
      <c r="M64" s="168"/>
      <c r="N64" s="168"/>
      <c r="O64" s="168"/>
      <c r="P64" s="168"/>
      <c r="Q64" s="168"/>
      <c r="R64" s="168"/>
      <c r="S64" s="168"/>
      <c r="T64" s="168"/>
      <c r="U64" s="168"/>
      <c r="V64" s="288"/>
      <c r="W64" s="151"/>
      <c r="X64" s="189"/>
    </row>
    <row r="65" spans="1:24" ht="5.0999999999999996" hidden="1" customHeight="1" outlineLevel="1" x14ac:dyDescent="0.25">
      <c r="A65" s="135"/>
      <c r="B65" s="188"/>
      <c r="C65" s="169"/>
      <c r="D65" s="169"/>
      <c r="E65" s="169"/>
      <c r="F65" s="171"/>
      <c r="G65" s="172"/>
      <c r="H65" s="172"/>
      <c r="I65" s="172"/>
      <c r="J65" s="172"/>
      <c r="K65" s="172"/>
      <c r="L65" s="172"/>
      <c r="M65" s="172"/>
      <c r="N65" s="172"/>
      <c r="O65" s="172"/>
      <c r="P65" s="172"/>
      <c r="Q65" s="172"/>
      <c r="R65" s="172"/>
      <c r="S65" s="172"/>
      <c r="T65" s="172"/>
      <c r="U65" s="172"/>
      <c r="V65" s="171"/>
      <c r="W65" s="151"/>
      <c r="X65" s="189"/>
    </row>
    <row r="66" spans="1:24" ht="12.9" hidden="1" customHeight="1" outlineLevel="1" x14ac:dyDescent="0.25">
      <c r="A66" s="135"/>
      <c r="B66" s="188"/>
      <c r="C66" s="169"/>
      <c r="D66" s="169"/>
      <c r="E66" s="169"/>
      <c r="F66" s="171"/>
      <c r="G66" s="177" t="s">
        <v>257</v>
      </c>
      <c r="H66" s="180"/>
      <c r="I66" s="180"/>
      <c r="J66" s="192">
        <v>0.25</v>
      </c>
      <c r="K66" s="180"/>
      <c r="L66" s="180"/>
      <c r="M66" s="180"/>
      <c r="N66" s="180"/>
      <c r="O66" s="180"/>
      <c r="P66" s="180"/>
      <c r="Q66" s="180"/>
      <c r="R66" s="180"/>
      <c r="S66" s="180"/>
      <c r="T66" s="180"/>
      <c r="U66" s="180"/>
      <c r="V66" s="171"/>
      <c r="W66" s="151"/>
      <c r="X66" s="189"/>
    </row>
    <row r="67" spans="1:24" ht="12.9" hidden="1" customHeight="1" outlineLevel="1" x14ac:dyDescent="0.25">
      <c r="A67" s="135"/>
      <c r="B67" s="188"/>
      <c r="C67" s="169"/>
      <c r="D67" s="169"/>
      <c r="E67" s="169"/>
      <c r="F67" s="171"/>
      <c r="G67" s="177" t="s">
        <v>258</v>
      </c>
      <c r="H67" s="180"/>
      <c r="I67" s="180"/>
      <c r="J67" s="193">
        <v>5</v>
      </c>
      <c r="K67" s="180"/>
      <c r="L67" s="180"/>
      <c r="M67" s="180"/>
      <c r="N67" s="180"/>
      <c r="O67" s="180"/>
      <c r="P67" s="180"/>
      <c r="Q67" s="180"/>
      <c r="R67" s="180"/>
      <c r="S67" s="180"/>
      <c r="T67" s="180"/>
      <c r="U67" s="180"/>
      <c r="V67" s="171"/>
      <c r="W67" s="151"/>
      <c r="X67" s="189"/>
    </row>
    <row r="68" spans="1:24" ht="12.9" hidden="1" customHeight="1" outlineLevel="1" x14ac:dyDescent="0.25">
      <c r="A68" s="135"/>
      <c r="B68" s="188"/>
      <c r="C68" s="169"/>
      <c r="D68" s="169"/>
      <c r="E68" s="169"/>
      <c r="F68" s="171"/>
      <c r="G68" s="180" t="s">
        <v>259</v>
      </c>
      <c r="H68" s="180"/>
      <c r="I68" s="180"/>
      <c r="J68" s="194">
        <v>4.0000000000000001E-3</v>
      </c>
      <c r="K68" s="180"/>
      <c r="L68" s="180"/>
      <c r="M68" s="180"/>
      <c r="N68" s="180"/>
      <c r="O68" s="180"/>
      <c r="P68" s="180"/>
      <c r="Q68" s="180"/>
      <c r="R68" s="180"/>
      <c r="S68" s="180"/>
      <c r="T68" s="180"/>
      <c r="U68" s="180"/>
      <c r="V68" s="171"/>
      <c r="W68" s="151"/>
      <c r="X68" s="189"/>
    </row>
    <row r="69" spans="1:24" ht="12.9" hidden="1" customHeight="1" outlineLevel="1" x14ac:dyDescent="0.25">
      <c r="A69" s="135"/>
      <c r="B69" s="188"/>
      <c r="C69" s="169"/>
      <c r="D69" s="169"/>
      <c r="E69" s="169"/>
      <c r="F69" s="171"/>
      <c r="G69" s="180"/>
      <c r="H69" s="180"/>
      <c r="I69" s="180"/>
      <c r="J69" s="180"/>
      <c r="K69" s="180"/>
      <c r="L69" s="180"/>
      <c r="M69" s="180"/>
      <c r="N69" s="180"/>
      <c r="O69" s="180"/>
      <c r="P69" s="180"/>
      <c r="Q69" s="180"/>
      <c r="R69" s="180"/>
      <c r="S69" s="180"/>
      <c r="T69" s="180"/>
      <c r="U69" s="180"/>
      <c r="V69" s="171"/>
      <c r="W69" s="151"/>
      <c r="X69" s="189"/>
    </row>
    <row r="70" spans="1:24" ht="12.9" hidden="1" customHeight="1" outlineLevel="1" x14ac:dyDescent="0.25">
      <c r="A70" s="135"/>
      <c r="B70" s="188"/>
      <c r="C70" s="169"/>
      <c r="D70" s="169"/>
      <c r="E70" s="169"/>
      <c r="F70" s="171"/>
      <c r="G70" s="180"/>
      <c r="H70" s="180"/>
      <c r="I70" s="180"/>
      <c r="J70" s="180"/>
      <c r="K70" s="180"/>
      <c r="L70" s="180"/>
      <c r="M70" s="180"/>
      <c r="N70" s="180"/>
      <c r="O70" s="180"/>
      <c r="P70" s="180"/>
      <c r="Q70" s="180"/>
      <c r="R70" s="180"/>
      <c r="S70" s="180"/>
      <c r="T70" s="180"/>
      <c r="U70" s="180"/>
      <c r="V70" s="171"/>
      <c r="W70" s="151"/>
      <c r="X70" s="189"/>
    </row>
    <row r="71" spans="1:24" ht="12.9" hidden="1" customHeight="1" outlineLevel="1" x14ac:dyDescent="0.25">
      <c r="A71" s="135"/>
      <c r="B71" s="188"/>
      <c r="C71" s="169"/>
      <c r="D71" s="169"/>
      <c r="E71" s="169"/>
      <c r="F71" s="171"/>
      <c r="G71" s="180"/>
      <c r="H71" s="180"/>
      <c r="I71" s="180"/>
      <c r="J71" s="180"/>
      <c r="K71" s="180"/>
      <c r="L71" s="180"/>
      <c r="M71" s="180"/>
      <c r="N71" s="180"/>
      <c r="O71" s="180"/>
      <c r="P71" s="180"/>
      <c r="Q71" s="180"/>
      <c r="R71" s="180"/>
      <c r="S71" s="180"/>
      <c r="T71" s="180"/>
      <c r="U71" s="180"/>
      <c r="V71" s="171"/>
      <c r="W71" s="151"/>
      <c r="X71" s="189"/>
    </row>
    <row r="72" spans="1:24" ht="5.0999999999999996" hidden="1" customHeight="1" outlineLevel="1" x14ac:dyDescent="0.25">
      <c r="A72" s="135"/>
      <c r="B72" s="188"/>
      <c r="C72" s="152" t="s">
        <v>237</v>
      </c>
      <c r="D72" s="169"/>
      <c r="E72" s="169"/>
      <c r="F72" s="179"/>
      <c r="G72" s="180"/>
      <c r="H72" s="180"/>
      <c r="I72" s="180"/>
      <c r="J72" s="180"/>
      <c r="K72" s="180"/>
      <c r="L72" s="180"/>
      <c r="M72" s="180"/>
      <c r="N72" s="180"/>
      <c r="O72" s="180"/>
      <c r="P72" s="180"/>
      <c r="Q72" s="180"/>
      <c r="R72" s="180"/>
      <c r="S72" s="180"/>
      <c r="T72" s="180"/>
      <c r="U72" s="180"/>
      <c r="V72" s="171"/>
      <c r="W72" s="181"/>
      <c r="X72" s="189"/>
    </row>
    <row r="73" spans="1:24" ht="24" customHeight="1" collapsed="1" x14ac:dyDescent="0.25">
      <c r="A73" s="135"/>
      <c r="B73" s="188"/>
      <c r="C73" s="182"/>
      <c r="D73" s="182"/>
      <c r="E73" s="182"/>
      <c r="F73" s="182"/>
      <c r="G73" s="183" t="s">
        <v>253</v>
      </c>
      <c r="H73" s="184"/>
      <c r="I73" s="184"/>
      <c r="J73" s="184"/>
      <c r="K73" s="184"/>
      <c r="L73" s="184"/>
      <c r="M73" s="184"/>
      <c r="N73" s="184"/>
      <c r="O73" s="184"/>
      <c r="P73" s="184"/>
      <c r="Q73" s="184"/>
      <c r="R73" s="184"/>
      <c r="S73" s="184"/>
      <c r="T73" s="185"/>
      <c r="U73" s="185"/>
      <c r="V73" s="186" t="s">
        <v>238</v>
      </c>
      <c r="W73" s="187" t="s">
        <v>239</v>
      </c>
      <c r="X73" s="189"/>
    </row>
    <row r="74" spans="1:24" ht="12" hidden="1" customHeight="1" outlineLevel="1" x14ac:dyDescent="0.25">
      <c r="A74" s="135"/>
      <c r="B74" s="136"/>
      <c r="C74" s="136"/>
      <c r="D74" s="136"/>
      <c r="E74" s="136"/>
      <c r="F74" s="189"/>
      <c r="G74" s="189"/>
      <c r="H74" s="189"/>
      <c r="I74" s="189"/>
      <c r="J74" s="189"/>
      <c r="K74" s="189"/>
      <c r="L74" s="189"/>
      <c r="M74" s="189"/>
      <c r="N74" s="189"/>
      <c r="O74" s="189"/>
      <c r="P74" s="189"/>
      <c r="Q74" s="189"/>
      <c r="R74" s="189"/>
      <c r="S74" s="189"/>
      <c r="T74" s="189"/>
      <c r="U74" s="189"/>
      <c r="V74" s="189"/>
      <c r="W74" s="189"/>
      <c r="X74" s="189"/>
    </row>
    <row r="75" spans="1:24" ht="12" hidden="1" customHeight="1" outlineLevel="1" x14ac:dyDescent="0.25">
      <c r="A75" s="195"/>
      <c r="B75" s="136"/>
      <c r="C75" s="136"/>
      <c r="D75" s="136"/>
      <c r="E75" s="136"/>
      <c r="F75" s="136"/>
      <c r="G75" s="136"/>
      <c r="H75" s="136"/>
      <c r="I75" s="136"/>
      <c r="J75" s="136"/>
      <c r="K75" s="136"/>
      <c r="L75" s="136"/>
      <c r="M75" s="136"/>
      <c r="N75" s="136"/>
      <c r="O75" s="136"/>
      <c r="P75" s="136"/>
      <c r="Q75" s="136"/>
      <c r="R75" s="136"/>
      <c r="S75" s="136"/>
      <c r="T75" s="136"/>
      <c r="U75" s="136"/>
      <c r="V75" s="136"/>
      <c r="W75" s="136"/>
      <c r="X75" s="136"/>
    </row>
    <row r="76" spans="1:24" ht="5.0999999999999996" hidden="1" customHeight="1" outlineLevel="1" collapsed="1" thickBot="1" x14ac:dyDescent="0.3">
      <c r="A76" s="195"/>
      <c r="B76" s="136"/>
      <c r="C76" s="136"/>
      <c r="D76" s="136"/>
      <c r="E76" s="136"/>
      <c r="F76" s="136"/>
      <c r="G76" s="136"/>
      <c r="H76" s="136"/>
      <c r="I76" s="136"/>
      <c r="J76" s="136"/>
      <c r="K76" s="136"/>
      <c r="L76" s="136"/>
      <c r="M76" s="136"/>
      <c r="N76" s="136"/>
      <c r="O76" s="136"/>
      <c r="P76" s="136"/>
      <c r="Q76" s="136"/>
      <c r="R76" s="136"/>
      <c r="S76" s="136"/>
      <c r="T76" s="136"/>
      <c r="U76" s="136"/>
      <c r="V76" s="136"/>
      <c r="W76" s="136"/>
      <c r="X76" s="136"/>
    </row>
    <row r="77" spans="1:24" ht="5.0999999999999996" hidden="1" customHeight="1" outlineLevel="1" x14ac:dyDescent="0.25">
      <c r="A77" s="195"/>
      <c r="B77" s="188"/>
      <c r="C77" s="140" t="s">
        <v>0</v>
      </c>
      <c r="D77" s="140"/>
      <c r="E77" s="140"/>
      <c r="F77" s="140"/>
      <c r="G77" s="140"/>
      <c r="H77" s="140"/>
      <c r="I77" s="140"/>
      <c r="J77" s="140"/>
      <c r="K77" s="141"/>
      <c r="L77" s="141"/>
      <c r="M77" s="141"/>
      <c r="N77" s="141"/>
      <c r="O77" s="141"/>
      <c r="P77" s="141"/>
      <c r="Q77" s="141"/>
      <c r="R77" s="141"/>
      <c r="S77" s="141"/>
      <c r="T77" s="141"/>
      <c r="U77" s="141"/>
      <c r="V77" s="142" t="s">
        <v>229</v>
      </c>
      <c r="W77" s="143"/>
      <c r="X77" s="189"/>
    </row>
    <row r="78" spans="1:24" ht="12" hidden="1" customHeight="1" outlineLevel="1" collapsed="1" x14ac:dyDescent="0.25">
      <c r="A78" s="195"/>
      <c r="B78" s="188"/>
      <c r="C78" s="145"/>
      <c r="D78" s="145">
        <v>0</v>
      </c>
      <c r="E78" s="145" t="s">
        <v>1</v>
      </c>
      <c r="F78" s="146"/>
      <c r="G78" s="147" t="s">
        <v>260</v>
      </c>
      <c r="H78" s="148"/>
      <c r="I78" s="148"/>
      <c r="J78" s="148"/>
      <c r="K78" s="148"/>
      <c r="L78" s="148"/>
      <c r="M78" s="148"/>
      <c r="N78" s="148"/>
      <c r="O78" s="148"/>
      <c r="P78" s="148"/>
      <c r="Q78" s="148"/>
      <c r="R78" s="148"/>
      <c r="S78" s="149"/>
      <c r="T78" s="148"/>
      <c r="U78" s="150"/>
      <c r="V78" s="150"/>
      <c r="W78" s="151"/>
      <c r="X78" s="189"/>
    </row>
    <row r="79" spans="1:24" ht="12" hidden="1" customHeight="1" outlineLevel="1" x14ac:dyDescent="0.25">
      <c r="A79" s="195"/>
      <c r="B79" s="188"/>
      <c r="C79" s="145"/>
      <c r="D79" s="152"/>
      <c r="E79" s="153"/>
      <c r="F79" s="154"/>
      <c r="G79" s="155" t="s">
        <v>261</v>
      </c>
      <c r="H79" s="155"/>
      <c r="I79" s="155"/>
      <c r="J79" s="155"/>
      <c r="K79" s="155"/>
      <c r="L79" s="155"/>
      <c r="M79" s="155"/>
      <c r="N79" s="155"/>
      <c r="O79" s="155"/>
      <c r="P79" s="155"/>
      <c r="Q79" s="155"/>
      <c r="R79" s="155"/>
      <c r="S79" s="156"/>
      <c r="T79" s="157"/>
      <c r="U79" s="158"/>
      <c r="V79" s="158"/>
      <c r="W79" s="151"/>
      <c r="X79" s="189"/>
    </row>
    <row r="80" spans="1:24" ht="12" hidden="1" customHeight="1" outlineLevel="1" x14ac:dyDescent="0.25">
      <c r="A80" s="195"/>
      <c r="B80" s="188"/>
      <c r="C80" s="153"/>
      <c r="D80" s="145"/>
      <c r="E80" s="153"/>
      <c r="F80" s="154"/>
      <c r="G80" s="159">
        <v>43810.181840277779</v>
      </c>
      <c r="H80" s="160">
        <v>43810.181840277779</v>
      </c>
      <c r="I80" s="155"/>
      <c r="J80" s="155"/>
      <c r="K80" s="155"/>
      <c r="L80" s="155"/>
      <c r="M80" s="155"/>
      <c r="N80" s="155"/>
      <c r="O80" s="155"/>
      <c r="P80" s="155"/>
      <c r="Q80" s="155"/>
      <c r="R80" s="155"/>
      <c r="S80" s="156"/>
      <c r="T80" s="157"/>
      <c r="U80" s="158"/>
      <c r="V80" s="158"/>
      <c r="W80" s="151"/>
      <c r="X80" s="189"/>
    </row>
    <row r="81" spans="1:24" ht="12" hidden="1" customHeight="1" outlineLevel="1" x14ac:dyDescent="0.25">
      <c r="A81" s="195"/>
      <c r="B81" s="188"/>
      <c r="C81" s="153">
        <v>1</v>
      </c>
      <c r="D81" s="152"/>
      <c r="E81" s="153"/>
      <c r="F81" s="161"/>
      <c r="G81" s="162"/>
      <c r="H81" s="163"/>
      <c r="I81" s="163"/>
      <c r="J81" s="163"/>
      <c r="K81" s="163"/>
      <c r="L81" s="163"/>
      <c r="M81" s="163"/>
      <c r="N81" s="163"/>
      <c r="O81" s="163"/>
      <c r="P81" s="163"/>
      <c r="Q81" s="163"/>
      <c r="R81" s="163"/>
      <c r="S81" s="164"/>
      <c r="T81" s="165"/>
      <c r="U81" s="166"/>
      <c r="V81" s="166"/>
      <c r="W81" s="151"/>
      <c r="X81" s="189"/>
    </row>
    <row r="82" spans="1:24" ht="12" hidden="1" customHeight="1" outlineLevel="1" x14ac:dyDescent="0.25">
      <c r="A82" s="195"/>
      <c r="B82" s="188"/>
      <c r="C82" s="153"/>
      <c r="D82" s="153"/>
      <c r="E82" s="153"/>
      <c r="F82" s="153"/>
      <c r="G82" s="167"/>
      <c r="H82" s="167"/>
      <c r="I82" s="167"/>
      <c r="J82" s="167"/>
      <c r="K82" s="167"/>
      <c r="L82" s="167"/>
      <c r="M82" s="167"/>
      <c r="N82" s="167"/>
      <c r="O82" s="167"/>
      <c r="P82" s="167"/>
      <c r="Q82" s="167"/>
      <c r="R82" s="167"/>
      <c r="S82" s="167"/>
      <c r="T82" s="167"/>
      <c r="U82" s="167"/>
      <c r="V82" s="167"/>
      <c r="W82" s="151"/>
      <c r="X82" s="189"/>
    </row>
    <row r="83" spans="1:24" ht="12" hidden="1" customHeight="1" outlineLevel="1" x14ac:dyDescent="0.25">
      <c r="A83" s="195"/>
      <c r="B83" s="188"/>
      <c r="C83" s="153"/>
      <c r="D83" s="153"/>
      <c r="E83" s="153"/>
      <c r="F83" s="153"/>
      <c r="G83" s="153"/>
      <c r="H83" s="153"/>
      <c r="I83" s="153"/>
      <c r="J83" s="153"/>
      <c r="K83" s="153"/>
      <c r="L83" s="167"/>
      <c r="M83" s="167"/>
      <c r="N83" s="167"/>
      <c r="O83" s="167"/>
      <c r="P83" s="167"/>
      <c r="Q83" s="167"/>
      <c r="R83" s="167"/>
      <c r="S83" s="167"/>
      <c r="T83" s="167"/>
      <c r="U83" s="167"/>
      <c r="V83" s="167"/>
      <c r="W83" s="151"/>
      <c r="X83" s="189"/>
    </row>
    <row r="84" spans="1:24" ht="12" hidden="1" customHeight="1" outlineLevel="1" x14ac:dyDescent="0.25">
      <c r="A84" s="195"/>
      <c r="B84" s="188"/>
      <c r="C84" s="153"/>
      <c r="D84" s="153"/>
      <c r="E84" s="153"/>
      <c r="F84" s="153"/>
      <c r="G84" s="168"/>
      <c r="H84" s="168"/>
      <c r="I84" s="168" t="s">
        <v>262</v>
      </c>
      <c r="J84" s="168"/>
      <c r="K84" s="196" t="s">
        <v>263</v>
      </c>
      <c r="L84" s="196"/>
      <c r="M84" s="196"/>
      <c r="N84" s="196"/>
      <c r="O84" s="196"/>
      <c r="P84" s="196"/>
      <c r="Q84" s="196"/>
      <c r="R84" s="196"/>
      <c r="S84" s="196"/>
      <c r="T84" s="196"/>
      <c r="U84" s="168"/>
      <c r="V84" s="288"/>
      <c r="W84" s="151"/>
      <c r="X84" s="189"/>
    </row>
    <row r="85" spans="1:24" ht="12" hidden="1" customHeight="1" outlineLevel="1" x14ac:dyDescent="0.25">
      <c r="A85" s="195"/>
      <c r="B85" s="188"/>
      <c r="C85" s="169"/>
      <c r="D85" s="169"/>
      <c r="E85" s="169"/>
      <c r="F85" s="153"/>
      <c r="G85" s="168"/>
      <c r="H85" s="168"/>
      <c r="I85" s="168" t="s">
        <v>264</v>
      </c>
      <c r="J85" s="168"/>
      <c r="K85" s="168" t="s">
        <v>265</v>
      </c>
      <c r="L85" s="168" t="s">
        <v>266</v>
      </c>
      <c r="M85" s="168" t="s">
        <v>267</v>
      </c>
      <c r="N85" s="168" t="s">
        <v>268</v>
      </c>
      <c r="O85" s="168" t="s">
        <v>269</v>
      </c>
      <c r="P85" s="168" t="s">
        <v>270</v>
      </c>
      <c r="Q85" s="168" t="s">
        <v>271</v>
      </c>
      <c r="R85" s="168" t="s">
        <v>272</v>
      </c>
      <c r="S85" s="168" t="s">
        <v>273</v>
      </c>
      <c r="T85" s="168" t="s">
        <v>274</v>
      </c>
      <c r="U85" s="168"/>
      <c r="V85" s="288"/>
      <c r="W85" s="151"/>
      <c r="X85" s="189"/>
    </row>
    <row r="86" spans="1:24" ht="12" hidden="1" customHeight="1" outlineLevel="1" x14ac:dyDescent="0.25">
      <c r="A86" s="195"/>
      <c r="B86" s="188"/>
      <c r="C86" s="169"/>
      <c r="D86" s="169"/>
      <c r="E86" s="169"/>
      <c r="F86" s="171"/>
      <c r="G86" s="173"/>
      <c r="H86" s="173"/>
      <c r="I86" s="197" t="b">
        <v>1</v>
      </c>
      <c r="J86" s="173"/>
      <c r="K86" s="198" t="b">
        <v>1</v>
      </c>
      <c r="L86" s="198" t="b">
        <v>1</v>
      </c>
      <c r="M86" s="198" t="b">
        <v>1</v>
      </c>
      <c r="N86" s="198" t="b">
        <v>1</v>
      </c>
      <c r="O86" s="198" t="b">
        <v>1</v>
      </c>
      <c r="P86" s="198" t="b">
        <v>1</v>
      </c>
      <c r="Q86" s="198" t="b">
        <v>1</v>
      </c>
      <c r="R86" s="198" t="b">
        <v>1</v>
      </c>
      <c r="S86" s="198" t="b">
        <v>1</v>
      </c>
      <c r="T86" s="198" t="b">
        <v>1</v>
      </c>
      <c r="U86" s="173"/>
      <c r="V86" s="171"/>
      <c r="W86" s="151"/>
      <c r="X86" s="189"/>
    </row>
    <row r="87" spans="1:24" ht="12" hidden="1" customHeight="1" outlineLevel="1" x14ac:dyDescent="0.25">
      <c r="A87" s="195"/>
      <c r="B87" s="188"/>
      <c r="C87" s="169"/>
      <c r="D87" s="169"/>
      <c r="E87" s="169"/>
      <c r="F87" s="171"/>
      <c r="G87" s="173"/>
      <c r="H87" s="173"/>
      <c r="I87" s="173"/>
      <c r="J87" s="173"/>
      <c r="K87" s="173"/>
      <c r="L87" s="173"/>
      <c r="M87" s="173"/>
      <c r="N87" s="173"/>
      <c r="O87" s="173"/>
      <c r="P87" s="173"/>
      <c r="Q87" s="173"/>
      <c r="R87" s="173"/>
      <c r="S87" s="173"/>
      <c r="T87" s="173"/>
      <c r="U87" s="173"/>
      <c r="V87" s="171"/>
      <c r="W87" s="151"/>
      <c r="X87" s="189"/>
    </row>
    <row r="88" spans="1:24" ht="12" hidden="1" customHeight="1" outlineLevel="1" x14ac:dyDescent="0.25">
      <c r="A88" s="195"/>
      <c r="B88" s="188"/>
      <c r="C88" s="169"/>
      <c r="D88" s="169"/>
      <c r="E88" s="169"/>
      <c r="F88" s="171"/>
      <c r="G88" s="173"/>
      <c r="H88" s="173"/>
      <c r="I88" s="173"/>
      <c r="J88" s="173"/>
      <c r="K88" s="199" t="s">
        <v>275</v>
      </c>
      <c r="L88" s="199" t="s">
        <v>276</v>
      </c>
      <c r="M88" s="199" t="s">
        <v>277</v>
      </c>
      <c r="N88" s="199" t="s">
        <v>278</v>
      </c>
      <c r="O88" s="199" t="s">
        <v>279</v>
      </c>
      <c r="P88" s="200" t="s">
        <v>280</v>
      </c>
      <c r="Q88" s="173"/>
      <c r="R88" s="173"/>
      <c r="S88" s="173"/>
      <c r="T88" s="173"/>
      <c r="U88" s="173"/>
      <c r="V88" s="171"/>
      <c r="W88" s="151"/>
      <c r="X88" s="189"/>
    </row>
    <row r="89" spans="1:24" ht="12" hidden="1" customHeight="1" outlineLevel="1" x14ac:dyDescent="0.25">
      <c r="A89" s="195"/>
      <c r="B89" s="188"/>
      <c r="C89" s="169"/>
      <c r="D89" s="169"/>
      <c r="E89" s="169"/>
      <c r="F89" s="171"/>
      <c r="G89" s="173"/>
      <c r="H89" s="173"/>
      <c r="I89" s="173"/>
      <c r="J89" s="173"/>
      <c r="K89" s="198" t="b">
        <v>1</v>
      </c>
      <c r="L89" s="198" t="b">
        <v>1</v>
      </c>
      <c r="M89" s="198" t="b">
        <v>1</v>
      </c>
      <c r="N89" s="198" t="b">
        <v>1</v>
      </c>
      <c r="O89" s="198" t="b">
        <v>1</v>
      </c>
      <c r="P89" s="201" t="b">
        <v>1</v>
      </c>
      <c r="Q89" s="173"/>
      <c r="R89" s="173"/>
      <c r="S89" s="173"/>
      <c r="T89" s="173"/>
      <c r="U89" s="173"/>
      <c r="V89" s="171"/>
      <c r="W89" s="151"/>
      <c r="X89" s="189"/>
    </row>
    <row r="90" spans="1:24" ht="12" hidden="1" customHeight="1" outlineLevel="1" x14ac:dyDescent="0.25">
      <c r="A90" s="195"/>
      <c r="B90" s="188"/>
      <c r="C90" s="169"/>
      <c r="D90" s="169"/>
      <c r="E90" s="169"/>
      <c r="F90" s="171"/>
      <c r="G90" s="173"/>
      <c r="H90" s="173"/>
      <c r="I90" s="173"/>
      <c r="J90" s="173"/>
      <c r="K90" s="173"/>
      <c r="L90" s="173"/>
      <c r="M90" s="173"/>
      <c r="N90" s="173"/>
      <c r="O90" s="173"/>
      <c r="P90" s="173"/>
      <c r="Q90" s="173"/>
      <c r="R90" s="173"/>
      <c r="S90" s="173"/>
      <c r="T90" s="173"/>
      <c r="U90" s="173"/>
      <c r="V90" s="171"/>
      <c r="W90" s="151"/>
      <c r="X90" s="189"/>
    </row>
    <row r="91" spans="1:24" ht="12" hidden="1" customHeight="1" outlineLevel="1" x14ac:dyDescent="0.25">
      <c r="A91" s="195"/>
      <c r="B91" s="188"/>
      <c r="C91" s="169"/>
      <c r="D91" s="169"/>
      <c r="E91" s="169"/>
      <c r="F91" s="171"/>
      <c r="G91" s="173"/>
      <c r="H91" s="173"/>
      <c r="I91" s="173"/>
      <c r="J91" s="173"/>
      <c r="K91" s="173"/>
      <c r="L91" s="173"/>
      <c r="M91" s="173"/>
      <c r="N91" s="173"/>
      <c r="O91" s="173"/>
      <c r="P91" s="173"/>
      <c r="Q91" s="173"/>
      <c r="R91" s="173"/>
      <c r="S91" s="173"/>
      <c r="T91" s="173"/>
      <c r="U91" s="173"/>
      <c r="V91" s="171"/>
      <c r="W91" s="151"/>
      <c r="X91" s="189"/>
    </row>
    <row r="92" spans="1:24" ht="12" hidden="1" customHeight="1" outlineLevel="1" x14ac:dyDescent="0.25">
      <c r="A92" s="195"/>
      <c r="B92" s="188"/>
      <c r="C92" s="169"/>
      <c r="D92" s="169"/>
      <c r="E92" s="169"/>
      <c r="F92" s="171"/>
      <c r="G92" s="173"/>
      <c r="H92" s="173"/>
      <c r="I92" s="173"/>
      <c r="J92" s="173"/>
      <c r="K92" s="173"/>
      <c r="L92" s="173"/>
      <c r="M92" s="173"/>
      <c r="N92" s="173"/>
      <c r="O92" s="173"/>
      <c r="P92" s="173"/>
      <c r="Q92" s="173"/>
      <c r="R92" s="173"/>
      <c r="S92" s="173"/>
      <c r="T92" s="173"/>
      <c r="U92" s="173"/>
      <c r="V92" s="171"/>
      <c r="W92" s="151"/>
      <c r="X92" s="189"/>
    </row>
    <row r="93" spans="1:24" ht="12" hidden="1" customHeight="1" outlineLevel="1" x14ac:dyDescent="0.25">
      <c r="A93" s="195"/>
      <c r="B93" s="188"/>
      <c r="C93" s="169"/>
      <c r="D93" s="169"/>
      <c r="E93" s="169"/>
      <c r="F93" s="171"/>
      <c r="G93" s="173"/>
      <c r="H93" s="173"/>
      <c r="I93" s="173"/>
      <c r="J93" s="173"/>
      <c r="K93" s="173"/>
      <c r="L93" s="173"/>
      <c r="M93" s="173"/>
      <c r="N93" s="173"/>
      <c r="O93" s="173"/>
      <c r="P93" s="173"/>
      <c r="Q93" s="173"/>
      <c r="R93" s="173"/>
      <c r="S93" s="173"/>
      <c r="T93" s="173"/>
      <c r="U93" s="173"/>
      <c r="V93" s="171"/>
      <c r="W93" s="151"/>
      <c r="X93" s="189"/>
    </row>
    <row r="94" spans="1:24" ht="12" hidden="1" customHeight="1" outlineLevel="1" x14ac:dyDescent="0.25">
      <c r="A94" s="195"/>
      <c r="B94" s="188"/>
      <c r="C94" s="169"/>
      <c r="D94" s="169"/>
      <c r="E94" s="169"/>
      <c r="F94" s="171"/>
      <c r="G94" s="180"/>
      <c r="H94" s="180"/>
      <c r="I94" s="180"/>
      <c r="J94" s="180"/>
      <c r="K94" s="173"/>
      <c r="L94" s="173"/>
      <c r="M94" s="173"/>
      <c r="N94" s="173"/>
      <c r="O94" s="173"/>
      <c r="P94" s="173"/>
      <c r="Q94" s="173"/>
      <c r="R94" s="173"/>
      <c r="S94" s="173"/>
      <c r="T94" s="173"/>
      <c r="U94" s="173"/>
      <c r="V94" s="171"/>
      <c r="W94" s="151"/>
      <c r="X94" s="189"/>
    </row>
    <row r="95" spans="1:24" ht="5.0999999999999996" hidden="1" customHeight="1" outlineLevel="1" x14ac:dyDescent="0.25">
      <c r="A95" s="195"/>
      <c r="B95" s="188"/>
      <c r="C95" s="152" t="s">
        <v>237</v>
      </c>
      <c r="D95" s="169"/>
      <c r="E95" s="169"/>
      <c r="F95" s="179"/>
      <c r="G95" s="180"/>
      <c r="H95" s="180"/>
      <c r="I95" s="180"/>
      <c r="J95" s="180"/>
      <c r="K95" s="180"/>
      <c r="L95" s="180"/>
      <c r="M95" s="180"/>
      <c r="N95" s="180"/>
      <c r="O95" s="180"/>
      <c r="P95" s="180"/>
      <c r="Q95" s="180"/>
      <c r="R95" s="180"/>
      <c r="S95" s="180"/>
      <c r="T95" s="180"/>
      <c r="U95" s="180"/>
      <c r="V95" s="171"/>
      <c r="W95" s="181"/>
      <c r="X95" s="189"/>
    </row>
    <row r="96" spans="1:24" ht="24.9" customHeight="1" collapsed="1" x14ac:dyDescent="0.25">
      <c r="A96" s="195"/>
      <c r="B96" s="188"/>
      <c r="C96" s="182"/>
      <c r="D96" s="182"/>
      <c r="E96" s="182"/>
      <c r="F96" s="182"/>
      <c r="G96" s="183" t="s">
        <v>260</v>
      </c>
      <c r="H96" s="184"/>
      <c r="I96" s="184"/>
      <c r="J96" s="184"/>
      <c r="K96" s="184"/>
      <c r="L96" s="184"/>
      <c r="M96" s="184"/>
      <c r="N96" s="184"/>
      <c r="O96" s="184"/>
      <c r="P96" s="184"/>
      <c r="Q96" s="184"/>
      <c r="R96" s="184"/>
      <c r="S96" s="184"/>
      <c r="T96" s="185"/>
      <c r="U96" s="185"/>
      <c r="V96" s="186" t="s">
        <v>238</v>
      </c>
      <c r="W96" s="187" t="s">
        <v>239</v>
      </c>
      <c r="X96" s="189"/>
    </row>
    <row r="97" spans="1:24" ht="12" hidden="1" customHeight="1" outlineLevel="1" x14ac:dyDescent="0.25">
      <c r="A97" s="135"/>
      <c r="B97" s="136"/>
      <c r="C97" s="136"/>
      <c r="D97" s="136"/>
      <c r="E97" s="136"/>
      <c r="F97" s="189"/>
      <c r="G97" s="189"/>
      <c r="H97" s="189"/>
      <c r="I97" s="189"/>
      <c r="J97" s="189"/>
      <c r="K97" s="189"/>
      <c r="L97" s="189"/>
      <c r="M97" s="189"/>
      <c r="N97" s="189"/>
      <c r="O97" s="189"/>
      <c r="P97" s="189"/>
      <c r="Q97" s="189"/>
      <c r="R97" s="189"/>
      <c r="S97" s="189"/>
      <c r="T97" s="189"/>
      <c r="U97" s="189"/>
      <c r="V97" s="189"/>
      <c r="W97" s="189"/>
      <c r="X97" s="189"/>
    </row>
    <row r="98" spans="1:24" ht="12" hidden="1" customHeight="1" outlineLevel="1" x14ac:dyDescent="0.25">
      <c r="A98" s="135"/>
      <c r="B98" s="136"/>
      <c r="C98" s="136"/>
      <c r="D98" s="136"/>
      <c r="E98" s="136"/>
      <c r="F98" s="136"/>
      <c r="G98" s="136"/>
      <c r="H98" s="136"/>
      <c r="I98" s="136"/>
      <c r="J98" s="136"/>
      <c r="K98" s="136"/>
      <c r="L98" s="136"/>
      <c r="M98" s="136"/>
      <c r="N98" s="136"/>
      <c r="O98" s="136"/>
      <c r="P98" s="136"/>
      <c r="Q98" s="136"/>
      <c r="R98" s="136"/>
      <c r="S98" s="136"/>
      <c r="T98" s="136"/>
      <c r="U98" s="136"/>
      <c r="V98" s="136"/>
      <c r="W98" s="136"/>
      <c r="X98" s="136"/>
    </row>
    <row r="99" spans="1:24" ht="5.0999999999999996" hidden="1" customHeight="1" outlineLevel="1" collapsed="1" thickBot="1" x14ac:dyDescent="0.3">
      <c r="A99" s="135"/>
      <c r="B99" s="136"/>
      <c r="C99" s="136"/>
      <c r="D99" s="136"/>
      <c r="E99" s="136"/>
      <c r="F99" s="136"/>
      <c r="G99" s="136"/>
      <c r="H99" s="136"/>
      <c r="I99" s="136"/>
      <c r="J99" s="136"/>
      <c r="K99" s="136"/>
      <c r="L99" s="136"/>
      <c r="M99" s="136"/>
      <c r="N99" s="136"/>
      <c r="O99" s="136"/>
      <c r="P99" s="136"/>
      <c r="Q99" s="136"/>
      <c r="R99" s="136"/>
      <c r="S99" s="136"/>
      <c r="T99" s="136"/>
      <c r="U99" s="136"/>
      <c r="V99" s="136"/>
      <c r="W99" s="136"/>
      <c r="X99" s="136"/>
    </row>
    <row r="100" spans="1:24" ht="5.0999999999999996" hidden="1" customHeight="1" outlineLevel="1" x14ac:dyDescent="0.25">
      <c r="A100" s="135"/>
      <c r="B100" s="188"/>
      <c r="C100" s="140" t="s">
        <v>0</v>
      </c>
      <c r="D100" s="140"/>
      <c r="E100" s="140"/>
      <c r="F100" s="140"/>
      <c r="G100" s="140"/>
      <c r="H100" s="140"/>
      <c r="I100" s="140"/>
      <c r="J100" s="140"/>
      <c r="K100" s="141"/>
      <c r="L100" s="141"/>
      <c r="M100" s="141"/>
      <c r="N100" s="141"/>
      <c r="O100" s="141"/>
      <c r="P100" s="141"/>
      <c r="Q100" s="141"/>
      <c r="R100" s="141"/>
      <c r="S100" s="141"/>
      <c r="T100" s="141"/>
      <c r="U100" s="141"/>
      <c r="V100" s="142" t="s">
        <v>229</v>
      </c>
      <c r="W100" s="143"/>
      <c r="X100" s="189"/>
    </row>
    <row r="101" spans="1:24" ht="12.9" hidden="1" customHeight="1" outlineLevel="1" collapsed="1" x14ac:dyDescent="0.25">
      <c r="A101" s="135"/>
      <c r="B101" s="188"/>
      <c r="C101" s="145"/>
      <c r="D101" s="145">
        <v>0</v>
      </c>
      <c r="E101" s="145" t="s">
        <v>1</v>
      </c>
      <c r="F101" s="146"/>
      <c r="G101" s="147" t="s">
        <v>281</v>
      </c>
      <c r="H101" s="148"/>
      <c r="I101" s="148"/>
      <c r="J101" s="148"/>
      <c r="K101" s="148"/>
      <c r="L101" s="148"/>
      <c r="M101" s="148"/>
      <c r="N101" s="148"/>
      <c r="O101" s="148"/>
      <c r="P101" s="148"/>
      <c r="Q101" s="148"/>
      <c r="R101" s="148"/>
      <c r="S101" s="149"/>
      <c r="T101" s="148"/>
      <c r="U101" s="150"/>
      <c r="V101" s="150"/>
      <c r="W101" s="151"/>
      <c r="X101" s="189"/>
    </row>
    <row r="102" spans="1:24" ht="12.9" hidden="1" customHeight="1" outlineLevel="1" x14ac:dyDescent="0.25">
      <c r="A102" s="135"/>
      <c r="B102" s="188"/>
      <c r="C102" s="145"/>
      <c r="D102" s="152"/>
      <c r="E102" s="153"/>
      <c r="F102" s="154"/>
      <c r="G102" s="155" t="s">
        <v>282</v>
      </c>
      <c r="H102" s="155"/>
      <c r="I102" s="155"/>
      <c r="J102" s="155"/>
      <c r="K102" s="155"/>
      <c r="L102" s="155"/>
      <c r="M102" s="155"/>
      <c r="N102" s="155"/>
      <c r="O102" s="155"/>
      <c r="P102" s="155"/>
      <c r="Q102" s="155"/>
      <c r="R102" s="155"/>
      <c r="S102" s="156"/>
      <c r="T102" s="157"/>
      <c r="U102" s="158"/>
      <c r="V102" s="158"/>
      <c r="W102" s="151"/>
      <c r="X102" s="189"/>
    </row>
    <row r="103" spans="1:24" ht="12.9" hidden="1" customHeight="1" outlineLevel="1" x14ac:dyDescent="0.25">
      <c r="A103" s="135"/>
      <c r="B103" s="188"/>
      <c r="C103" s="153"/>
      <c r="D103" s="145"/>
      <c r="E103" s="153"/>
      <c r="F103" s="154"/>
      <c r="G103" s="159">
        <v>37998.526585648149</v>
      </c>
      <c r="H103" s="160">
        <v>37998.526585648149</v>
      </c>
      <c r="I103" s="155"/>
      <c r="J103" s="155"/>
      <c r="K103" s="155"/>
      <c r="L103" s="155"/>
      <c r="M103" s="155"/>
      <c r="N103" s="155"/>
      <c r="O103" s="155"/>
      <c r="P103" s="155"/>
      <c r="Q103" s="155"/>
      <c r="R103" s="155"/>
      <c r="S103" s="156"/>
      <c r="T103" s="157"/>
      <c r="U103" s="158"/>
      <c r="V103" s="158"/>
      <c r="W103" s="151"/>
      <c r="X103" s="189"/>
    </row>
    <row r="104" spans="1:24" ht="12.9" hidden="1" customHeight="1" outlineLevel="1" x14ac:dyDescent="0.25">
      <c r="A104" s="135"/>
      <c r="B104" s="188"/>
      <c r="C104" s="153">
        <v>1</v>
      </c>
      <c r="D104" s="152"/>
      <c r="E104" s="153"/>
      <c r="F104" s="161"/>
      <c r="G104" s="162"/>
      <c r="H104" s="163"/>
      <c r="I104" s="163"/>
      <c r="J104" s="163"/>
      <c r="K104" s="163"/>
      <c r="L104" s="163"/>
      <c r="M104" s="163"/>
      <c r="N104" s="163"/>
      <c r="O104" s="163"/>
      <c r="P104" s="163"/>
      <c r="Q104" s="163"/>
      <c r="R104" s="163"/>
      <c r="S104" s="164"/>
      <c r="T104" s="165"/>
      <c r="U104" s="166"/>
      <c r="V104" s="166"/>
      <c r="W104" s="151"/>
      <c r="X104" s="189"/>
    </row>
    <row r="105" spans="1:24" ht="12.9" hidden="1" customHeight="1" outlineLevel="1" x14ac:dyDescent="0.25">
      <c r="A105" s="135"/>
      <c r="B105" s="188"/>
      <c r="C105" s="153"/>
      <c r="D105" s="153"/>
      <c r="E105" s="153"/>
      <c r="F105" s="153"/>
      <c r="G105" s="167"/>
      <c r="H105" s="167"/>
      <c r="I105" s="167"/>
      <c r="J105" s="167"/>
      <c r="K105" s="167"/>
      <c r="L105" s="167"/>
      <c r="M105" s="167"/>
      <c r="N105" s="167"/>
      <c r="O105" s="167"/>
      <c r="P105" s="167"/>
      <c r="Q105" s="167"/>
      <c r="R105" s="167"/>
      <c r="S105" s="167"/>
      <c r="T105" s="167"/>
      <c r="U105" s="167"/>
      <c r="V105" s="167"/>
      <c r="W105" s="151"/>
      <c r="X105" s="189"/>
    </row>
    <row r="106" spans="1:24" ht="12.9" hidden="1" customHeight="1" outlineLevel="1" x14ac:dyDescent="0.25">
      <c r="A106" s="135"/>
      <c r="B106" s="188"/>
      <c r="C106" s="153"/>
      <c r="D106" s="153"/>
      <c r="E106" s="153"/>
      <c r="F106" s="153"/>
      <c r="G106" s="153"/>
      <c r="H106" s="153"/>
      <c r="I106" s="153"/>
      <c r="J106" s="153"/>
      <c r="K106" s="153"/>
      <c r="L106" s="167"/>
      <c r="M106" s="167"/>
      <c r="N106" s="167"/>
      <c r="O106" s="167"/>
      <c r="P106" s="167"/>
      <c r="Q106" s="167"/>
      <c r="R106" s="167"/>
      <c r="S106" s="167"/>
      <c r="T106" s="167"/>
      <c r="U106" s="167"/>
      <c r="V106" s="167"/>
      <c r="W106" s="151"/>
      <c r="X106" s="189"/>
    </row>
    <row r="107" spans="1:24" ht="12.9" hidden="1" customHeight="1" outlineLevel="1" x14ac:dyDescent="0.25">
      <c r="A107" s="135"/>
      <c r="B107" s="188"/>
      <c r="C107" s="153"/>
      <c r="D107" s="153"/>
      <c r="E107" s="153"/>
      <c r="F107" s="153"/>
      <c r="G107" s="168"/>
      <c r="H107" s="168"/>
      <c r="I107" s="168"/>
      <c r="J107" s="168"/>
      <c r="K107" s="168"/>
      <c r="L107" s="168"/>
      <c r="M107" s="168"/>
      <c r="N107" s="168"/>
      <c r="O107" s="168"/>
      <c r="P107" s="168"/>
      <c r="Q107" s="168"/>
      <c r="R107" s="168"/>
      <c r="S107" s="168"/>
      <c r="T107" s="168"/>
      <c r="U107" s="168"/>
      <c r="V107" s="288"/>
      <c r="W107" s="151"/>
      <c r="X107" s="189"/>
    </row>
    <row r="108" spans="1:24" ht="12.9" hidden="1" customHeight="1" outlineLevel="1" x14ac:dyDescent="0.25">
      <c r="A108" s="135"/>
      <c r="B108" s="188"/>
      <c r="C108" s="169"/>
      <c r="D108" s="169"/>
      <c r="E108" s="169"/>
      <c r="F108" s="153"/>
      <c r="G108" s="168" t="s">
        <v>283</v>
      </c>
      <c r="H108" s="168"/>
      <c r="I108" s="168" t="s">
        <v>284</v>
      </c>
      <c r="J108" s="168"/>
      <c r="K108" s="168" t="s">
        <v>28</v>
      </c>
      <c r="L108" s="168" t="s">
        <v>29</v>
      </c>
      <c r="M108" s="168" t="s">
        <v>30</v>
      </c>
      <c r="N108" s="168" t="s">
        <v>31</v>
      </c>
      <c r="O108" s="168" t="s">
        <v>32</v>
      </c>
      <c r="P108" s="202" t="s">
        <v>33</v>
      </c>
      <c r="Q108" s="168"/>
      <c r="R108" s="168"/>
      <c r="S108" s="168"/>
      <c r="T108" s="168"/>
      <c r="U108" s="168"/>
      <c r="V108" s="288"/>
      <c r="W108" s="151"/>
      <c r="X108" s="189"/>
    </row>
    <row r="109" spans="1:24" ht="5.0999999999999996" hidden="1" customHeight="1" outlineLevel="1" x14ac:dyDescent="0.25">
      <c r="A109" s="135"/>
      <c r="B109" s="188"/>
      <c r="C109" s="152" t="s">
        <v>232</v>
      </c>
      <c r="D109" s="169"/>
      <c r="E109" s="169"/>
      <c r="F109" s="153"/>
      <c r="G109" s="168"/>
      <c r="H109" s="168"/>
      <c r="I109" s="170" t="s">
        <v>233</v>
      </c>
      <c r="J109" s="168"/>
      <c r="K109" s="168"/>
      <c r="L109" s="168"/>
      <c r="M109" s="168"/>
      <c r="N109" s="168"/>
      <c r="O109" s="168"/>
      <c r="P109" s="168"/>
      <c r="Q109" s="168"/>
      <c r="R109" s="168"/>
      <c r="S109" s="168"/>
      <c r="T109" s="168"/>
      <c r="U109" s="168"/>
      <c r="V109" s="288"/>
      <c r="W109" s="151"/>
      <c r="X109" s="189"/>
    </row>
    <row r="110" spans="1:24" ht="5.0999999999999996" hidden="1" customHeight="1" outlineLevel="1" x14ac:dyDescent="0.25">
      <c r="A110" s="135"/>
      <c r="B110" s="188"/>
      <c r="C110" s="169"/>
      <c r="D110" s="169"/>
      <c r="E110" s="169"/>
      <c r="F110" s="171"/>
      <c r="G110" s="172"/>
      <c r="H110" s="172"/>
      <c r="I110" s="172"/>
      <c r="J110" s="172"/>
      <c r="K110" s="172"/>
      <c r="L110" s="172"/>
      <c r="M110" s="172"/>
      <c r="N110" s="172"/>
      <c r="O110" s="172"/>
      <c r="P110" s="172"/>
      <c r="Q110" s="172"/>
      <c r="R110" s="172"/>
      <c r="S110" s="172"/>
      <c r="T110" s="172"/>
      <c r="U110" s="172"/>
      <c r="V110" s="171"/>
      <c r="W110" s="151"/>
      <c r="X110" s="189"/>
    </row>
    <row r="111" spans="1:24" ht="12.9" hidden="1" customHeight="1" outlineLevel="1" x14ac:dyDescent="0.25">
      <c r="A111" s="135"/>
      <c r="B111" s="188"/>
      <c r="C111" s="169"/>
      <c r="D111" s="169"/>
      <c r="E111" s="169"/>
      <c r="F111" s="171"/>
      <c r="G111" s="177" t="s">
        <v>285</v>
      </c>
      <c r="H111" s="177"/>
      <c r="I111" s="192">
        <v>1</v>
      </c>
      <c r="J111" s="173"/>
      <c r="K111" s="192">
        <v>1</v>
      </c>
      <c r="L111" s="192">
        <v>1</v>
      </c>
      <c r="M111" s="192">
        <v>1</v>
      </c>
      <c r="N111" s="192">
        <v>1</v>
      </c>
      <c r="O111" s="192">
        <v>1</v>
      </c>
      <c r="P111" s="203">
        <v>1</v>
      </c>
      <c r="Q111" s="173"/>
      <c r="R111" s="173"/>
      <c r="S111" s="173"/>
      <c r="T111" s="173"/>
      <c r="U111" s="173"/>
      <c r="V111" s="171"/>
      <c r="W111" s="151"/>
      <c r="X111" s="189"/>
    </row>
    <row r="112" spans="1:24" ht="12.9" hidden="1" customHeight="1" outlineLevel="1" x14ac:dyDescent="0.25">
      <c r="A112" s="135"/>
      <c r="B112" s="188"/>
      <c r="C112" s="169"/>
      <c r="D112" s="169"/>
      <c r="E112" s="169"/>
      <c r="F112" s="171"/>
      <c r="G112" s="177"/>
      <c r="H112" s="177"/>
      <c r="I112" s="204"/>
      <c r="J112" s="173"/>
      <c r="K112" s="204"/>
      <c r="L112" s="204"/>
      <c r="M112" s="204"/>
      <c r="N112" s="204"/>
      <c r="O112" s="204"/>
      <c r="P112" s="204"/>
      <c r="Q112" s="173"/>
      <c r="R112" s="173"/>
      <c r="S112" s="173"/>
      <c r="T112" s="173"/>
      <c r="U112" s="173"/>
      <c r="V112" s="171"/>
      <c r="W112" s="151"/>
      <c r="X112" s="189"/>
    </row>
    <row r="113" spans="1:24" ht="12.9" hidden="1" customHeight="1" outlineLevel="1" x14ac:dyDescent="0.25">
      <c r="A113" s="135"/>
      <c r="B113" s="188"/>
      <c r="C113" s="169"/>
      <c r="D113" s="169"/>
      <c r="E113" s="169"/>
      <c r="F113" s="171"/>
      <c r="G113" s="177" t="s">
        <v>286</v>
      </c>
      <c r="H113" s="205" t="s">
        <v>287</v>
      </c>
      <c r="I113" s="192">
        <v>1</v>
      </c>
      <c r="J113" s="173"/>
      <c r="K113" s="192">
        <v>1</v>
      </c>
      <c r="L113" s="192">
        <v>1</v>
      </c>
      <c r="M113" s="192">
        <v>1</v>
      </c>
      <c r="N113" s="192">
        <v>1</v>
      </c>
      <c r="O113" s="192">
        <v>1</v>
      </c>
      <c r="P113" s="173"/>
      <c r="Q113" s="173"/>
      <c r="R113" s="173"/>
      <c r="S113" s="173"/>
      <c r="T113" s="173"/>
      <c r="U113" s="173"/>
      <c r="V113" s="171"/>
      <c r="W113" s="151"/>
      <c r="X113" s="189"/>
    </row>
    <row r="114" spans="1:24" ht="12.9" hidden="1" customHeight="1" outlineLevel="1" x14ac:dyDescent="0.25">
      <c r="A114" s="135"/>
      <c r="B114" s="188"/>
      <c r="C114" s="169"/>
      <c r="D114" s="169"/>
      <c r="E114" s="169"/>
      <c r="F114" s="171"/>
      <c r="G114" s="177"/>
      <c r="H114" s="205" t="s">
        <v>265</v>
      </c>
      <c r="I114" s="192">
        <v>1</v>
      </c>
      <c r="J114" s="173"/>
      <c r="K114" s="173"/>
      <c r="L114" s="173"/>
      <c r="M114" s="173"/>
      <c r="N114" s="173"/>
      <c r="O114" s="173"/>
      <c r="P114" s="173"/>
      <c r="Q114" s="173"/>
      <c r="R114" s="173"/>
      <c r="S114" s="173"/>
      <c r="T114" s="173"/>
      <c r="U114" s="173"/>
      <c r="V114" s="171"/>
      <c r="W114" s="151"/>
      <c r="X114" s="189"/>
    </row>
    <row r="115" spans="1:24" ht="12.9" hidden="1" customHeight="1" outlineLevel="1" x14ac:dyDescent="0.25">
      <c r="A115" s="135"/>
      <c r="B115" s="188"/>
      <c r="C115" s="169"/>
      <c r="D115" s="169"/>
      <c r="E115" s="169"/>
      <c r="F115" s="171"/>
      <c r="G115" s="177"/>
      <c r="H115" s="205" t="s">
        <v>266</v>
      </c>
      <c r="I115" s="192">
        <v>1</v>
      </c>
      <c r="J115" s="173"/>
      <c r="K115" s="173"/>
      <c r="L115" s="173"/>
      <c r="M115" s="173"/>
      <c r="N115" s="173"/>
      <c r="O115" s="173"/>
      <c r="P115" s="173"/>
      <c r="Q115" s="173"/>
      <c r="R115" s="173"/>
      <c r="S115" s="173"/>
      <c r="T115" s="173"/>
      <c r="U115" s="173"/>
      <c r="V115" s="171"/>
      <c r="W115" s="151"/>
      <c r="X115" s="189"/>
    </row>
    <row r="116" spans="1:24" ht="12.9" hidden="1" customHeight="1" outlineLevel="1" x14ac:dyDescent="0.25">
      <c r="A116" s="135"/>
      <c r="B116" s="188"/>
      <c r="C116" s="169"/>
      <c r="D116" s="169"/>
      <c r="E116" s="169"/>
      <c r="F116" s="171"/>
      <c r="G116" s="177"/>
      <c r="H116" s="205" t="s">
        <v>267</v>
      </c>
      <c r="I116" s="192">
        <v>1</v>
      </c>
      <c r="J116" s="173"/>
      <c r="K116" s="173"/>
      <c r="L116" s="173"/>
      <c r="M116" s="173"/>
      <c r="N116" s="173"/>
      <c r="O116" s="173"/>
      <c r="P116" s="173"/>
      <c r="Q116" s="173"/>
      <c r="R116" s="173"/>
      <c r="S116" s="173"/>
      <c r="T116" s="173"/>
      <c r="U116" s="173"/>
      <c r="V116" s="171"/>
      <c r="W116" s="151"/>
      <c r="X116" s="189"/>
    </row>
    <row r="117" spans="1:24" ht="12.9" hidden="1" customHeight="1" outlineLevel="1" x14ac:dyDescent="0.25">
      <c r="A117" s="135"/>
      <c r="B117" s="188"/>
      <c r="C117" s="169"/>
      <c r="D117" s="169"/>
      <c r="E117" s="169"/>
      <c r="F117" s="171"/>
      <c r="G117" s="177"/>
      <c r="H117" s="205" t="s">
        <v>268</v>
      </c>
      <c r="I117" s="192">
        <v>1</v>
      </c>
      <c r="J117" s="173"/>
      <c r="K117" s="173"/>
      <c r="L117" s="173"/>
      <c r="M117" s="173"/>
      <c r="N117" s="173"/>
      <c r="O117" s="173"/>
      <c r="P117" s="173"/>
      <c r="Q117" s="173"/>
      <c r="R117" s="173"/>
      <c r="S117" s="173"/>
      <c r="T117" s="173"/>
      <c r="U117" s="173"/>
      <c r="V117" s="171"/>
      <c r="W117" s="151"/>
      <c r="X117" s="189"/>
    </row>
    <row r="118" spans="1:24" ht="12.9" hidden="1" customHeight="1" outlineLevel="1" x14ac:dyDescent="0.25">
      <c r="A118" s="135"/>
      <c r="B118" s="188"/>
      <c r="C118" s="169"/>
      <c r="D118" s="169"/>
      <c r="E118" s="169"/>
      <c r="F118" s="171"/>
      <c r="G118" s="177"/>
      <c r="H118" s="205" t="s">
        <v>269</v>
      </c>
      <c r="I118" s="192">
        <v>1</v>
      </c>
      <c r="J118" s="173"/>
      <c r="K118" s="173"/>
      <c r="L118" s="173"/>
      <c r="M118" s="173"/>
      <c r="N118" s="173"/>
      <c r="O118" s="173"/>
      <c r="P118" s="173"/>
      <c r="Q118" s="173"/>
      <c r="R118" s="173"/>
      <c r="S118" s="173"/>
      <c r="T118" s="173"/>
      <c r="U118" s="173"/>
      <c r="V118" s="171"/>
      <c r="W118" s="151"/>
      <c r="X118" s="189"/>
    </row>
    <row r="119" spans="1:24" ht="12.9" hidden="1" customHeight="1" outlineLevel="1" x14ac:dyDescent="0.25">
      <c r="A119" s="135"/>
      <c r="B119" s="188"/>
      <c r="C119" s="169"/>
      <c r="D119" s="169"/>
      <c r="E119" s="169"/>
      <c r="F119" s="171"/>
      <c r="G119" s="177"/>
      <c r="H119" s="205" t="s">
        <v>270</v>
      </c>
      <c r="I119" s="192">
        <v>1</v>
      </c>
      <c r="J119" s="173"/>
      <c r="K119" s="173"/>
      <c r="L119" s="173"/>
      <c r="M119" s="173"/>
      <c r="N119" s="173"/>
      <c r="O119" s="173"/>
      <c r="P119" s="173"/>
      <c r="Q119" s="173"/>
      <c r="R119" s="173"/>
      <c r="S119" s="173"/>
      <c r="T119" s="173"/>
      <c r="U119" s="173"/>
      <c r="V119" s="171"/>
      <c r="W119" s="151"/>
      <c r="X119" s="189"/>
    </row>
    <row r="120" spans="1:24" ht="12.9" hidden="1" customHeight="1" outlineLevel="1" x14ac:dyDescent="0.25">
      <c r="A120" s="135"/>
      <c r="B120" s="188"/>
      <c r="C120" s="169"/>
      <c r="D120" s="169"/>
      <c r="E120" s="169"/>
      <c r="F120" s="171"/>
      <c r="G120" s="177"/>
      <c r="H120" s="205" t="s">
        <v>271</v>
      </c>
      <c r="I120" s="192">
        <v>1</v>
      </c>
      <c r="J120" s="173"/>
      <c r="K120" s="173"/>
      <c r="L120" s="173"/>
      <c r="M120" s="173"/>
      <c r="N120" s="173"/>
      <c r="O120" s="173"/>
      <c r="P120" s="173"/>
      <c r="Q120" s="173"/>
      <c r="R120" s="173"/>
      <c r="S120" s="173"/>
      <c r="T120" s="173"/>
      <c r="U120" s="173"/>
      <c r="V120" s="171"/>
      <c r="W120" s="151"/>
      <c r="X120" s="189"/>
    </row>
    <row r="121" spans="1:24" ht="12.9" hidden="1" customHeight="1" outlineLevel="1" x14ac:dyDescent="0.25">
      <c r="A121" s="135"/>
      <c r="B121" s="188"/>
      <c r="C121" s="169"/>
      <c r="D121" s="169"/>
      <c r="E121" s="169"/>
      <c r="F121" s="171"/>
      <c r="G121" s="177"/>
      <c r="H121" s="205" t="s">
        <v>272</v>
      </c>
      <c r="I121" s="192">
        <v>1</v>
      </c>
      <c r="J121" s="173"/>
      <c r="K121" s="173"/>
      <c r="L121" s="173"/>
      <c r="M121" s="173"/>
      <c r="N121" s="173"/>
      <c r="O121" s="173"/>
      <c r="P121" s="173"/>
      <c r="Q121" s="173"/>
      <c r="R121" s="173"/>
      <c r="S121" s="173"/>
      <c r="T121" s="173"/>
      <c r="U121" s="173"/>
      <c r="V121" s="171"/>
      <c r="W121" s="151"/>
      <c r="X121" s="189"/>
    </row>
    <row r="122" spans="1:24" ht="12.9" hidden="1" customHeight="1" outlineLevel="1" x14ac:dyDescent="0.25">
      <c r="A122" s="135"/>
      <c r="B122" s="188"/>
      <c r="C122" s="169"/>
      <c r="D122" s="169"/>
      <c r="E122" s="169"/>
      <c r="F122" s="171"/>
      <c r="G122" s="177"/>
      <c r="H122" s="205" t="s">
        <v>273</v>
      </c>
      <c r="I122" s="192">
        <v>1</v>
      </c>
      <c r="J122" s="173"/>
      <c r="K122" s="173"/>
      <c r="L122" s="173"/>
      <c r="M122" s="173"/>
      <c r="N122" s="173"/>
      <c r="O122" s="173"/>
      <c r="P122" s="173"/>
      <c r="Q122" s="173"/>
      <c r="R122" s="173"/>
      <c r="S122" s="173"/>
      <c r="T122" s="173"/>
      <c r="U122" s="173"/>
      <c r="V122" s="171"/>
      <c r="W122" s="151"/>
      <c r="X122" s="189"/>
    </row>
    <row r="123" spans="1:24" ht="12.9" hidden="1" customHeight="1" outlineLevel="1" x14ac:dyDescent="0.25">
      <c r="A123" s="135"/>
      <c r="B123" s="188"/>
      <c r="C123" s="169"/>
      <c r="D123" s="169"/>
      <c r="E123" s="169"/>
      <c r="F123" s="171"/>
      <c r="G123" s="180"/>
      <c r="H123" s="205" t="s">
        <v>274</v>
      </c>
      <c r="I123" s="192">
        <v>1</v>
      </c>
      <c r="J123" s="180"/>
      <c r="K123" s="173"/>
      <c r="L123" s="173"/>
      <c r="M123" s="173"/>
      <c r="N123" s="173"/>
      <c r="O123" s="173"/>
      <c r="P123" s="173"/>
      <c r="Q123" s="180"/>
      <c r="R123" s="180"/>
      <c r="S123" s="180"/>
      <c r="T123" s="180"/>
      <c r="U123" s="180"/>
      <c r="V123" s="171"/>
      <c r="W123" s="151"/>
      <c r="X123" s="189"/>
    </row>
    <row r="124" spans="1:24" ht="12.9" hidden="1" customHeight="1" outlineLevel="1" x14ac:dyDescent="0.25">
      <c r="A124" s="135"/>
      <c r="B124" s="188"/>
      <c r="C124" s="169"/>
      <c r="D124" s="169"/>
      <c r="E124" s="169"/>
      <c r="F124" s="171"/>
      <c r="G124" s="180"/>
      <c r="H124" s="205"/>
      <c r="I124" s="204"/>
      <c r="J124" s="180"/>
      <c r="K124" s="204"/>
      <c r="L124" s="204"/>
      <c r="M124" s="204"/>
      <c r="N124" s="204"/>
      <c r="O124" s="204"/>
      <c r="P124" s="204"/>
      <c r="Q124" s="180"/>
      <c r="R124" s="180"/>
      <c r="S124" s="180"/>
      <c r="T124" s="180"/>
      <c r="U124" s="180"/>
      <c r="V124" s="171"/>
      <c r="W124" s="151"/>
      <c r="X124" s="189"/>
    </row>
    <row r="125" spans="1:24" ht="12.9" hidden="1" customHeight="1" outlineLevel="1" x14ac:dyDescent="0.25">
      <c r="A125" s="135"/>
      <c r="B125" s="188"/>
      <c r="C125" s="169"/>
      <c r="D125" s="169"/>
      <c r="E125" s="169"/>
      <c r="F125" s="171"/>
      <c r="G125" s="180" t="s">
        <v>288</v>
      </c>
      <c r="H125" s="205"/>
      <c r="I125" s="204"/>
      <c r="J125" s="180"/>
      <c r="K125" s="204"/>
      <c r="L125" s="204"/>
      <c r="M125" s="204"/>
      <c r="N125" s="204"/>
      <c r="O125" s="204"/>
      <c r="P125" s="204"/>
      <c r="Q125" s="180"/>
      <c r="R125" s="180"/>
      <c r="S125" s="180"/>
      <c r="T125" s="180"/>
      <c r="U125" s="180"/>
      <c r="V125" s="171"/>
      <c r="W125" s="151"/>
      <c r="X125" s="189"/>
    </row>
    <row r="126" spans="1:24" ht="12.9" hidden="1" customHeight="1" outlineLevel="1" x14ac:dyDescent="0.25">
      <c r="A126" s="135"/>
      <c r="B126" s="188"/>
      <c r="C126" s="169"/>
      <c r="D126" s="169"/>
      <c r="E126" s="169"/>
      <c r="F126" s="171"/>
      <c r="G126" s="177"/>
      <c r="H126" s="205"/>
      <c r="I126" s="206" t="s">
        <v>289</v>
      </c>
      <c r="J126" s="180"/>
      <c r="K126" s="204"/>
      <c r="L126" s="204"/>
      <c r="M126" s="204"/>
      <c r="N126" s="204"/>
      <c r="O126" s="204"/>
      <c r="P126" s="204"/>
      <c r="Q126" s="180"/>
      <c r="R126" s="180"/>
      <c r="S126" s="180"/>
      <c r="T126" s="180"/>
      <c r="U126" s="180"/>
      <c r="V126" s="171"/>
      <c r="W126" s="151"/>
      <c r="X126" s="189"/>
    </row>
    <row r="127" spans="1:24" ht="12.9" hidden="1" customHeight="1" outlineLevel="1" x14ac:dyDescent="0.25">
      <c r="A127" s="135"/>
      <c r="B127" s="188"/>
      <c r="C127" s="169"/>
      <c r="D127" s="169"/>
      <c r="E127" s="169"/>
      <c r="F127" s="171"/>
      <c r="G127" s="177"/>
      <c r="H127" s="206" t="s">
        <v>290</v>
      </c>
      <c r="I127" s="207"/>
      <c r="J127" s="180"/>
      <c r="K127" s="192">
        <v>1</v>
      </c>
      <c r="L127" s="192">
        <v>1</v>
      </c>
      <c r="M127" s="192">
        <v>1</v>
      </c>
      <c r="N127" s="192">
        <v>1</v>
      </c>
      <c r="O127" s="192">
        <v>1</v>
      </c>
      <c r="P127" s="180"/>
      <c r="Q127" s="180"/>
      <c r="R127" s="180"/>
      <c r="S127" s="180"/>
      <c r="T127" s="180"/>
      <c r="U127" s="180"/>
      <c r="V127" s="171"/>
      <c r="W127" s="151"/>
      <c r="X127" s="189"/>
    </row>
    <row r="128" spans="1:24" ht="12.9" hidden="1" customHeight="1" outlineLevel="1" x14ac:dyDescent="0.25">
      <c r="A128" s="135"/>
      <c r="B128" s="188"/>
      <c r="C128" s="169"/>
      <c r="D128" s="169"/>
      <c r="E128" s="169"/>
      <c r="F128" s="171"/>
      <c r="G128" s="177"/>
      <c r="H128" s="206" t="s">
        <v>291</v>
      </c>
      <c r="I128" s="207"/>
      <c r="J128" s="180"/>
      <c r="K128" s="192">
        <v>1</v>
      </c>
      <c r="L128" s="180"/>
      <c r="M128" s="180"/>
      <c r="N128" s="180"/>
      <c r="O128" s="180"/>
      <c r="P128" s="180"/>
      <c r="Q128" s="180"/>
      <c r="R128" s="180"/>
      <c r="S128" s="180"/>
      <c r="T128" s="180"/>
      <c r="U128" s="180"/>
      <c r="V128" s="171"/>
      <c r="W128" s="151"/>
      <c r="X128" s="189"/>
    </row>
    <row r="129" spans="1:56" ht="12.9" hidden="1" customHeight="1" outlineLevel="1" x14ac:dyDescent="0.25">
      <c r="A129" s="135"/>
      <c r="B129" s="188"/>
      <c r="C129" s="169"/>
      <c r="D129" s="169"/>
      <c r="E129" s="169"/>
      <c r="F129" s="171"/>
      <c r="G129" s="180" t="s">
        <v>288</v>
      </c>
      <c r="H129" s="205"/>
      <c r="I129" s="204"/>
      <c r="J129" s="180"/>
      <c r="K129" s="208" t="s">
        <v>292</v>
      </c>
      <c r="L129" s="208"/>
      <c r="M129" s="208" t="s">
        <v>293</v>
      </c>
      <c r="N129" s="208"/>
      <c r="O129" s="208" t="s">
        <v>294</v>
      </c>
      <c r="P129" s="208"/>
      <c r="Q129" s="209"/>
      <c r="R129" s="180"/>
      <c r="S129" s="180"/>
      <c r="T129" s="180"/>
      <c r="U129" s="180"/>
      <c r="V129" s="171"/>
      <c r="W129" s="151"/>
      <c r="X129" s="189"/>
    </row>
    <row r="130" spans="1:56" ht="12.9" hidden="1" customHeight="1" outlineLevel="1" x14ac:dyDescent="0.25">
      <c r="A130" s="135"/>
      <c r="B130" s="188"/>
      <c r="C130" s="169"/>
      <c r="D130" s="169"/>
      <c r="E130" s="169"/>
      <c r="F130" s="171"/>
      <c r="G130" s="180"/>
      <c r="H130" s="205"/>
      <c r="I130" s="204"/>
      <c r="J130" s="180"/>
      <c r="K130" s="208" t="s">
        <v>295</v>
      </c>
      <c r="L130" s="208"/>
      <c r="M130" s="208" t="s">
        <v>296</v>
      </c>
      <c r="N130" s="208"/>
      <c r="O130" s="208" t="s">
        <v>296</v>
      </c>
      <c r="P130" s="208"/>
      <c r="Q130" s="209"/>
      <c r="R130" s="180"/>
      <c r="S130" s="180"/>
      <c r="T130" s="180"/>
      <c r="U130" s="180"/>
      <c r="V130" s="171"/>
      <c r="W130" s="151"/>
      <c r="X130" s="189"/>
    </row>
    <row r="131" spans="1:56" ht="12.9" hidden="1" customHeight="1" outlineLevel="1" x14ac:dyDescent="0.25">
      <c r="A131" s="135"/>
      <c r="B131" s="188"/>
      <c r="C131" s="169"/>
      <c r="D131" s="169"/>
      <c r="E131" s="169"/>
      <c r="F131" s="171"/>
      <c r="G131" s="180"/>
      <c r="H131" s="205" t="s">
        <v>265</v>
      </c>
      <c r="I131" s="204"/>
      <c r="J131" s="180"/>
      <c r="K131" s="192">
        <v>1</v>
      </c>
      <c r="L131" s="208"/>
      <c r="M131" s="192">
        <v>1</v>
      </c>
      <c r="N131" s="208"/>
      <c r="O131" s="192">
        <v>1</v>
      </c>
      <c r="P131" s="208"/>
      <c r="Q131" s="180"/>
      <c r="R131" s="180"/>
      <c r="S131" s="180"/>
      <c r="T131" s="180"/>
      <c r="U131" s="180"/>
      <c r="V131" s="171"/>
      <c r="W131" s="151"/>
      <c r="X131" s="189"/>
    </row>
    <row r="132" spans="1:56" ht="12.9" hidden="1" customHeight="1" outlineLevel="1" x14ac:dyDescent="0.25">
      <c r="A132" s="135"/>
      <c r="B132" s="188"/>
      <c r="C132" s="169"/>
      <c r="D132" s="169"/>
      <c r="E132" s="169"/>
      <c r="F132" s="171"/>
      <c r="G132" s="180"/>
      <c r="H132" s="205" t="s">
        <v>266</v>
      </c>
      <c r="I132" s="204"/>
      <c r="J132" s="180"/>
      <c r="K132" s="192">
        <v>1</v>
      </c>
      <c r="L132" s="208"/>
      <c r="M132" s="192">
        <v>1</v>
      </c>
      <c r="N132" s="208"/>
      <c r="O132" s="192">
        <v>1</v>
      </c>
      <c r="P132" s="208"/>
      <c r="Q132" s="180"/>
      <c r="R132" s="180"/>
      <c r="S132" s="180"/>
      <c r="T132" s="180"/>
      <c r="U132" s="180"/>
      <c r="V132" s="171"/>
      <c r="W132" s="151"/>
      <c r="X132" s="189"/>
    </row>
    <row r="133" spans="1:56" ht="12.9" hidden="1" customHeight="1" outlineLevel="1" x14ac:dyDescent="0.25">
      <c r="A133" s="135"/>
      <c r="B133" s="188"/>
      <c r="C133" s="169"/>
      <c r="D133" s="169"/>
      <c r="E133" s="169"/>
      <c r="F133" s="171"/>
      <c r="G133" s="180"/>
      <c r="H133" s="205" t="s">
        <v>267</v>
      </c>
      <c r="I133" s="204"/>
      <c r="J133" s="180"/>
      <c r="K133" s="192">
        <v>1</v>
      </c>
      <c r="L133" s="208"/>
      <c r="M133" s="192">
        <v>1</v>
      </c>
      <c r="N133" s="208"/>
      <c r="O133" s="192">
        <v>1</v>
      </c>
      <c r="P133" s="208"/>
      <c r="Q133" s="180"/>
      <c r="R133" s="180"/>
      <c r="S133" s="180"/>
      <c r="T133" s="180"/>
      <c r="U133" s="180"/>
      <c r="V133" s="171"/>
      <c r="W133" s="151"/>
      <c r="X133" s="189"/>
    </row>
    <row r="134" spans="1:56" ht="12.9" hidden="1" customHeight="1" outlineLevel="1" x14ac:dyDescent="0.25">
      <c r="A134" s="135"/>
      <c r="B134" s="188"/>
      <c r="C134" s="169"/>
      <c r="D134" s="169"/>
      <c r="E134" s="169"/>
      <c r="F134" s="171"/>
      <c r="G134" s="180"/>
      <c r="H134" s="205" t="s">
        <v>268</v>
      </c>
      <c r="I134" s="204"/>
      <c r="J134" s="180"/>
      <c r="K134" s="192">
        <v>1</v>
      </c>
      <c r="L134" s="208"/>
      <c r="M134" s="192">
        <v>1</v>
      </c>
      <c r="N134" s="208"/>
      <c r="O134" s="192">
        <v>1</v>
      </c>
      <c r="P134" s="208"/>
      <c r="Q134" s="180"/>
      <c r="R134" s="180"/>
      <c r="S134" s="180"/>
      <c r="T134" s="180"/>
      <c r="U134" s="180"/>
      <c r="V134" s="171"/>
      <c r="W134" s="151"/>
      <c r="X134" s="189"/>
    </row>
    <row r="135" spans="1:56" ht="12.9" hidden="1" customHeight="1" outlineLevel="1" x14ac:dyDescent="0.25">
      <c r="A135" s="135"/>
      <c r="B135" s="188"/>
      <c r="C135" s="169"/>
      <c r="D135" s="169"/>
      <c r="E135" s="169"/>
      <c r="F135" s="171"/>
      <c r="G135" s="180"/>
      <c r="H135" s="205" t="s">
        <v>269</v>
      </c>
      <c r="I135" s="204"/>
      <c r="J135" s="180"/>
      <c r="K135" s="192">
        <v>1</v>
      </c>
      <c r="L135" s="208"/>
      <c r="M135" s="192">
        <v>1</v>
      </c>
      <c r="N135" s="208"/>
      <c r="O135" s="192">
        <v>1</v>
      </c>
      <c r="P135" s="208"/>
      <c r="Q135" s="180"/>
      <c r="R135" s="180"/>
      <c r="S135" s="180"/>
      <c r="T135" s="180"/>
      <c r="U135" s="180"/>
      <c r="V135" s="171"/>
      <c r="W135" s="151"/>
      <c r="X135" s="189"/>
    </row>
    <row r="136" spans="1:56" ht="12.9" hidden="1" customHeight="1" outlineLevel="1" x14ac:dyDescent="0.25">
      <c r="A136" s="135"/>
      <c r="B136" s="188"/>
      <c r="C136" s="169"/>
      <c r="D136" s="169"/>
      <c r="E136" s="169"/>
      <c r="F136" s="171"/>
      <c r="G136" s="180"/>
      <c r="H136" s="205" t="s">
        <v>270</v>
      </c>
      <c r="I136" s="204"/>
      <c r="J136" s="180"/>
      <c r="K136" s="192">
        <v>1</v>
      </c>
      <c r="L136" s="208"/>
      <c r="M136" s="192">
        <v>1</v>
      </c>
      <c r="N136" s="208"/>
      <c r="O136" s="192">
        <v>1</v>
      </c>
      <c r="P136" s="208"/>
      <c r="Q136" s="180"/>
      <c r="R136" s="180"/>
      <c r="S136" s="180"/>
      <c r="T136" s="180"/>
      <c r="U136" s="180"/>
      <c r="V136" s="171"/>
      <c r="W136" s="151"/>
      <c r="X136" s="189"/>
    </row>
    <row r="137" spans="1:56" ht="12.9" hidden="1" customHeight="1" outlineLevel="1" x14ac:dyDescent="0.25">
      <c r="A137" s="135"/>
      <c r="B137" s="188"/>
      <c r="C137" s="169"/>
      <c r="D137" s="169"/>
      <c r="E137" s="169"/>
      <c r="F137" s="171"/>
      <c r="G137" s="180"/>
      <c r="H137" s="205" t="s">
        <v>271</v>
      </c>
      <c r="I137" s="204"/>
      <c r="J137" s="180"/>
      <c r="K137" s="192">
        <v>1</v>
      </c>
      <c r="L137" s="208"/>
      <c r="M137" s="192">
        <v>1</v>
      </c>
      <c r="N137" s="208"/>
      <c r="O137" s="192">
        <v>1</v>
      </c>
      <c r="P137" s="208"/>
      <c r="Q137" s="180"/>
      <c r="R137" s="180"/>
      <c r="S137" s="180"/>
      <c r="T137" s="180"/>
      <c r="U137" s="180"/>
      <c r="V137" s="171"/>
      <c r="W137" s="151"/>
      <c r="X137" s="189"/>
    </row>
    <row r="138" spans="1:56" ht="12.9" hidden="1" customHeight="1" outlineLevel="1" x14ac:dyDescent="0.25">
      <c r="A138" s="135"/>
      <c r="B138" s="188"/>
      <c r="C138" s="169"/>
      <c r="D138" s="169"/>
      <c r="E138" s="169"/>
      <c r="F138" s="171"/>
      <c r="G138" s="180"/>
      <c r="H138" s="205" t="s">
        <v>272</v>
      </c>
      <c r="I138" s="204"/>
      <c r="J138" s="180"/>
      <c r="K138" s="192">
        <v>1</v>
      </c>
      <c r="L138" s="208"/>
      <c r="M138" s="192">
        <v>1</v>
      </c>
      <c r="N138" s="208"/>
      <c r="O138" s="192">
        <v>1</v>
      </c>
      <c r="P138" s="208"/>
      <c r="Q138" s="180"/>
      <c r="R138" s="180"/>
      <c r="S138" s="180"/>
      <c r="T138" s="180"/>
      <c r="U138" s="180"/>
      <c r="V138" s="171"/>
      <c r="W138" s="151"/>
      <c r="X138" s="189"/>
    </row>
    <row r="139" spans="1:56" ht="12.9" hidden="1" customHeight="1" outlineLevel="1" x14ac:dyDescent="0.25">
      <c r="A139" s="135"/>
      <c r="B139" s="188"/>
      <c r="C139" s="169"/>
      <c r="D139" s="169"/>
      <c r="E139" s="169"/>
      <c r="F139" s="171"/>
      <c r="G139" s="180"/>
      <c r="H139" s="205" t="s">
        <v>273</v>
      </c>
      <c r="I139" s="204"/>
      <c r="J139" s="180"/>
      <c r="K139" s="192">
        <v>1</v>
      </c>
      <c r="L139" s="208"/>
      <c r="M139" s="192">
        <v>1</v>
      </c>
      <c r="N139" s="208"/>
      <c r="O139" s="192">
        <v>1</v>
      </c>
      <c r="P139" s="208"/>
      <c r="Q139" s="180"/>
      <c r="R139" s="180"/>
      <c r="S139" s="180"/>
      <c r="T139" s="180"/>
      <c r="U139" s="180"/>
      <c r="V139" s="171"/>
      <c r="W139" s="151"/>
      <c r="X139" s="189"/>
    </row>
    <row r="140" spans="1:56" ht="12.9" hidden="1" customHeight="1" outlineLevel="1" x14ac:dyDescent="0.25">
      <c r="A140" s="135"/>
      <c r="B140" s="188"/>
      <c r="C140" s="169"/>
      <c r="D140" s="169"/>
      <c r="E140" s="169"/>
      <c r="F140" s="171"/>
      <c r="G140" s="180"/>
      <c r="H140" s="205" t="s">
        <v>274</v>
      </c>
      <c r="I140" s="204"/>
      <c r="J140" s="180"/>
      <c r="K140" s="192">
        <v>1</v>
      </c>
      <c r="L140" s="208"/>
      <c r="M140" s="192">
        <v>1</v>
      </c>
      <c r="N140" s="208"/>
      <c r="O140" s="192">
        <v>1</v>
      </c>
      <c r="P140" s="208"/>
      <c r="Q140" s="180"/>
      <c r="R140" s="180"/>
      <c r="S140" s="180"/>
      <c r="T140" s="180"/>
      <c r="U140" s="180"/>
      <c r="V140" s="171"/>
      <c r="W140" s="151"/>
      <c r="X140" s="189"/>
    </row>
    <row r="141" spans="1:56" ht="5.0999999999999996" hidden="1" customHeight="1" outlineLevel="1" x14ac:dyDescent="0.25">
      <c r="A141" s="135"/>
      <c r="B141" s="188"/>
      <c r="C141" s="152" t="s">
        <v>237</v>
      </c>
      <c r="D141" s="169"/>
      <c r="E141" s="169"/>
      <c r="F141" s="179"/>
      <c r="G141" s="180"/>
      <c r="H141" s="209"/>
      <c r="I141" s="180"/>
      <c r="J141" s="180"/>
      <c r="K141" s="180"/>
      <c r="L141" s="208"/>
      <c r="M141" s="180"/>
      <c r="N141" s="180"/>
      <c r="O141" s="180"/>
      <c r="P141" s="180"/>
      <c r="Q141" s="180"/>
      <c r="R141" s="180"/>
      <c r="S141" s="180"/>
      <c r="T141" s="180"/>
      <c r="U141" s="180"/>
      <c r="V141" s="171"/>
      <c r="W141" s="181"/>
      <c r="X141" s="189"/>
    </row>
    <row r="142" spans="1:56" ht="24" customHeight="1" collapsed="1" x14ac:dyDescent="0.25">
      <c r="A142" s="135"/>
      <c r="B142" s="188"/>
      <c r="C142" s="182"/>
      <c r="D142" s="182"/>
      <c r="E142" s="182"/>
      <c r="F142" s="182"/>
      <c r="G142" s="183" t="s">
        <v>281</v>
      </c>
      <c r="H142" s="184"/>
      <c r="I142" s="184"/>
      <c r="J142" s="184"/>
      <c r="K142" s="184"/>
      <c r="L142" s="184"/>
      <c r="M142" s="184"/>
      <c r="N142" s="184"/>
      <c r="O142" s="184"/>
      <c r="P142" s="184"/>
      <c r="Q142" s="184"/>
      <c r="R142" s="184"/>
      <c r="S142" s="184"/>
      <c r="T142" s="185"/>
      <c r="U142" s="185"/>
      <c r="V142" s="186" t="s">
        <v>238</v>
      </c>
      <c r="W142" s="187" t="s">
        <v>239</v>
      </c>
      <c r="X142" s="189"/>
    </row>
    <row r="143" spans="1:56" ht="12" hidden="1" customHeight="1" outlineLevel="1" x14ac:dyDescent="0.25">
      <c r="A143" s="135"/>
      <c r="B143" s="136"/>
      <c r="C143" s="136"/>
      <c r="D143" s="136"/>
      <c r="E143" s="136"/>
      <c r="F143" s="189"/>
      <c r="G143" s="189"/>
      <c r="H143" s="189"/>
      <c r="I143" s="189"/>
      <c r="J143" s="189"/>
      <c r="K143" s="189"/>
      <c r="L143" s="189"/>
      <c r="M143" s="189"/>
      <c r="N143" s="189"/>
      <c r="O143" s="189"/>
      <c r="P143" s="189"/>
      <c r="Q143" s="189"/>
      <c r="R143" s="189"/>
      <c r="S143" s="189"/>
      <c r="T143" s="189"/>
      <c r="U143" s="189"/>
      <c r="V143" s="189"/>
      <c r="W143" s="189"/>
      <c r="X143" s="189"/>
    </row>
    <row r="144" spans="1:56" s="212" customFormat="1" ht="12.75" hidden="1" customHeight="1" outlineLevel="1" x14ac:dyDescent="0.25">
      <c r="A144" s="210"/>
      <c r="B144" s="211"/>
      <c r="C144" s="211"/>
      <c r="D144" s="211"/>
      <c r="E144" s="211"/>
      <c r="F144" s="189"/>
      <c r="G144" s="189"/>
      <c r="H144" s="189"/>
      <c r="I144" s="189"/>
      <c r="J144" s="189"/>
      <c r="K144" s="189"/>
      <c r="L144" s="189"/>
      <c r="M144" s="189"/>
      <c r="N144" s="189"/>
      <c r="O144" s="189"/>
      <c r="P144" s="189"/>
      <c r="Q144" s="189"/>
      <c r="R144" s="189"/>
      <c r="S144" s="189"/>
      <c r="T144" s="189"/>
      <c r="U144" s="189"/>
      <c r="V144" s="189"/>
      <c r="W144" s="189"/>
      <c r="X144" s="189"/>
      <c r="AE144" s="137"/>
      <c r="AF144" s="137"/>
      <c r="AG144" s="137"/>
      <c r="AH144" s="137"/>
      <c r="AI144" s="137"/>
      <c r="AJ144" s="137"/>
      <c r="AK144" s="137"/>
      <c r="AL144" s="137"/>
      <c r="AM144" s="137"/>
      <c r="AN144" s="137"/>
      <c r="AO144" s="137"/>
      <c r="AP144" s="137"/>
      <c r="AQ144" s="137"/>
      <c r="AR144" s="137"/>
      <c r="AS144" s="137"/>
      <c r="AT144" s="137"/>
      <c r="AU144" s="137"/>
      <c r="AV144" s="137"/>
      <c r="AW144" s="137"/>
      <c r="AX144" s="137"/>
      <c r="AY144" s="137"/>
      <c r="AZ144" s="137"/>
      <c r="BA144" s="137"/>
      <c r="BB144" s="137"/>
      <c r="BC144" s="137"/>
      <c r="BD144" s="137"/>
    </row>
    <row r="145" spans="1:56" s="212" customFormat="1" ht="5.0999999999999996" hidden="1" customHeight="1" outlineLevel="1" collapsed="1" thickBot="1" x14ac:dyDescent="0.3">
      <c r="A145" s="210"/>
      <c r="B145" s="213"/>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AE145" s="137"/>
      <c r="AF145" s="137"/>
      <c r="AG145" s="137"/>
      <c r="AH145" s="137"/>
      <c r="AI145" s="137"/>
      <c r="AJ145" s="137"/>
      <c r="AK145" s="137"/>
      <c r="AL145" s="137"/>
      <c r="AM145" s="137"/>
      <c r="AN145" s="137"/>
      <c r="AO145" s="137"/>
      <c r="AP145" s="137"/>
      <c r="AQ145" s="137"/>
      <c r="AR145" s="137"/>
      <c r="AS145" s="137"/>
      <c r="AT145" s="137"/>
      <c r="AU145" s="137"/>
      <c r="AV145" s="137"/>
      <c r="AW145" s="137"/>
      <c r="AX145" s="137"/>
      <c r="AY145" s="137"/>
      <c r="AZ145" s="137"/>
      <c r="BA145" s="137"/>
      <c r="BB145" s="137"/>
      <c r="BC145" s="137"/>
      <c r="BD145" s="137"/>
    </row>
    <row r="146" spans="1:56" s="212" customFormat="1" ht="5.0999999999999996" hidden="1" customHeight="1" outlineLevel="1" x14ac:dyDescent="0.25">
      <c r="A146" s="210"/>
      <c r="B146" s="211"/>
      <c r="C146" s="140" t="s">
        <v>0</v>
      </c>
      <c r="D146" s="140"/>
      <c r="E146" s="140"/>
      <c r="F146" s="140"/>
      <c r="G146" s="140"/>
      <c r="H146" s="140"/>
      <c r="I146" s="140"/>
      <c r="J146" s="140"/>
      <c r="K146" s="141"/>
      <c r="L146" s="141"/>
      <c r="M146" s="141"/>
      <c r="N146" s="141"/>
      <c r="O146" s="141"/>
      <c r="P146" s="141"/>
      <c r="Q146" s="141"/>
      <c r="R146" s="141"/>
      <c r="S146" s="141"/>
      <c r="T146" s="141"/>
      <c r="U146" s="141"/>
      <c r="V146" s="141"/>
      <c r="W146" s="143"/>
      <c r="X146" s="189"/>
      <c r="AE146" s="137"/>
      <c r="AF146" s="137"/>
      <c r="AG146" s="137"/>
      <c r="AH146" s="137"/>
      <c r="AI146" s="137"/>
      <c r="AJ146" s="137"/>
      <c r="AK146" s="137"/>
      <c r="AL146" s="137"/>
      <c r="AM146" s="137"/>
      <c r="AN146" s="137"/>
      <c r="AO146" s="137"/>
      <c r="AP146" s="137"/>
      <c r="AQ146" s="137"/>
      <c r="AR146" s="137"/>
      <c r="AS146" s="137"/>
      <c r="AT146" s="137"/>
      <c r="AU146" s="137"/>
      <c r="AV146" s="137"/>
      <c r="AW146" s="137"/>
      <c r="AX146" s="137"/>
      <c r="AY146" s="137"/>
      <c r="AZ146" s="137"/>
      <c r="BA146" s="137"/>
      <c r="BB146" s="137"/>
      <c r="BC146" s="137"/>
      <c r="BD146" s="137"/>
    </row>
    <row r="147" spans="1:56" s="212" customFormat="1" ht="12.75" hidden="1" customHeight="1" outlineLevel="1" collapsed="1" x14ac:dyDescent="0.25">
      <c r="A147" s="210"/>
      <c r="B147" s="211"/>
      <c r="C147" s="145"/>
      <c r="D147" s="145">
        <v>410</v>
      </c>
      <c r="E147" s="145" t="s">
        <v>1</v>
      </c>
      <c r="F147" s="214"/>
      <c r="G147" s="215" t="s">
        <v>297</v>
      </c>
      <c r="H147" s="214"/>
      <c r="I147" s="214"/>
      <c r="J147" s="214"/>
      <c r="K147" s="214"/>
      <c r="L147" s="214"/>
      <c r="M147" s="214"/>
      <c r="N147" s="214"/>
      <c r="O147" s="214"/>
      <c r="P147" s="214"/>
      <c r="Q147" s="214"/>
      <c r="R147" s="214"/>
      <c r="S147" s="216"/>
      <c r="T147" s="217"/>
      <c r="U147" s="218"/>
      <c r="V147" s="218"/>
      <c r="W147" s="151"/>
      <c r="X147" s="189"/>
      <c r="AE147" s="137"/>
      <c r="AF147" s="137"/>
      <c r="AG147" s="137"/>
      <c r="AH147" s="137"/>
      <c r="AI147" s="137"/>
      <c r="AJ147" s="137"/>
      <c r="AK147" s="137"/>
      <c r="AL147" s="137"/>
      <c r="AM147" s="137"/>
      <c r="AN147" s="137"/>
      <c r="AO147" s="137"/>
      <c r="AP147" s="137"/>
      <c r="AQ147" s="137"/>
      <c r="AR147" s="137"/>
      <c r="AS147" s="137"/>
      <c r="AT147" s="137"/>
      <c r="AU147" s="137"/>
      <c r="AV147" s="137"/>
      <c r="AW147" s="137"/>
      <c r="AX147" s="137"/>
      <c r="AY147" s="137"/>
      <c r="AZ147" s="137"/>
      <c r="BA147" s="137"/>
      <c r="BB147" s="137"/>
      <c r="BC147" s="137"/>
      <c r="BD147" s="137"/>
    </row>
    <row r="148" spans="1:56" s="212" customFormat="1" ht="12.75" hidden="1" customHeight="1" outlineLevel="1" x14ac:dyDescent="0.25">
      <c r="A148" s="210"/>
      <c r="B148" s="211"/>
      <c r="C148" s="145"/>
      <c r="D148" s="152"/>
      <c r="E148" s="153"/>
      <c r="F148" s="214"/>
      <c r="G148" s="214" t="s">
        <v>298</v>
      </c>
      <c r="H148" s="217"/>
      <c r="I148" s="214"/>
      <c r="J148" s="214"/>
      <c r="K148" s="214"/>
      <c r="L148" s="214"/>
      <c r="M148" s="214"/>
      <c r="N148" s="214"/>
      <c r="O148" s="214"/>
      <c r="P148" s="214"/>
      <c r="Q148" s="214"/>
      <c r="R148" s="214"/>
      <c r="S148" s="216"/>
      <c r="T148" s="219"/>
      <c r="U148" s="218"/>
      <c r="V148" s="218"/>
      <c r="W148" s="151"/>
      <c r="X148" s="189"/>
      <c r="AE148" s="137"/>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c r="BA148" s="137"/>
      <c r="BB148" s="137"/>
      <c r="BC148" s="137"/>
      <c r="BD148" s="137"/>
    </row>
    <row r="149" spans="1:56" s="212" customFormat="1" ht="12.75" hidden="1" customHeight="1" outlineLevel="1" x14ac:dyDescent="0.25">
      <c r="A149" s="210"/>
      <c r="B149" s="211"/>
      <c r="C149" s="153"/>
      <c r="D149" s="145"/>
      <c r="E149" s="153"/>
      <c r="F149" s="214"/>
      <c r="G149" s="220">
        <v>37951.660101388887</v>
      </c>
      <c r="H149" s="217"/>
      <c r="I149" s="214"/>
      <c r="J149" s="214"/>
      <c r="K149" s="214"/>
      <c r="L149" s="214"/>
      <c r="M149" s="214"/>
      <c r="N149" s="214"/>
      <c r="O149" s="214"/>
      <c r="P149" s="214"/>
      <c r="Q149" s="214"/>
      <c r="R149" s="214"/>
      <c r="S149" s="216"/>
      <c r="T149" s="219"/>
      <c r="U149" s="218"/>
      <c r="V149" s="218"/>
      <c r="W149" s="151"/>
      <c r="X149" s="189"/>
      <c r="AE149" s="137"/>
      <c r="AF149" s="137"/>
      <c r="AG149" s="137"/>
      <c r="AH149" s="137"/>
      <c r="AI149" s="137"/>
      <c r="AJ149" s="137"/>
      <c r="AK149" s="137"/>
      <c r="AL149" s="137"/>
      <c r="AM149" s="137"/>
      <c r="AN149" s="137"/>
      <c r="AO149" s="137"/>
      <c r="AP149" s="137"/>
      <c r="AQ149" s="137"/>
      <c r="AR149" s="137"/>
      <c r="AS149" s="137"/>
      <c r="AT149" s="137"/>
      <c r="AU149" s="137"/>
      <c r="AV149" s="137"/>
      <c r="AW149" s="137"/>
      <c r="AX149" s="137"/>
      <c r="AY149" s="137"/>
      <c r="AZ149" s="137"/>
      <c r="BA149" s="137"/>
      <c r="BB149" s="137"/>
      <c r="BC149" s="137"/>
      <c r="BD149" s="137"/>
    </row>
    <row r="150" spans="1:56" s="212" customFormat="1" ht="12.75" hidden="1" customHeight="1" outlineLevel="1" x14ac:dyDescent="0.25">
      <c r="A150" s="210"/>
      <c r="B150" s="211"/>
      <c r="C150" s="153">
        <v>1</v>
      </c>
      <c r="D150" s="152"/>
      <c r="E150" s="153"/>
      <c r="F150" s="214"/>
      <c r="G150" s="221"/>
      <c r="H150" s="217"/>
      <c r="I150" s="214"/>
      <c r="J150" s="217"/>
      <c r="K150" s="214"/>
      <c r="L150" s="214"/>
      <c r="M150" s="214"/>
      <c r="N150" s="214"/>
      <c r="O150" s="214"/>
      <c r="P150" s="214"/>
      <c r="Q150" s="214"/>
      <c r="R150" s="214"/>
      <c r="S150" s="216"/>
      <c r="T150" s="219"/>
      <c r="U150" s="218"/>
      <c r="V150" s="218"/>
      <c r="W150" s="151"/>
      <c r="X150" s="189"/>
      <c r="AE150" s="137"/>
      <c r="AF150" s="137"/>
      <c r="AG150" s="137"/>
      <c r="AH150" s="137"/>
      <c r="AI150" s="137"/>
      <c r="AJ150" s="137"/>
      <c r="AK150" s="137"/>
      <c r="AL150" s="137"/>
      <c r="AM150" s="137"/>
      <c r="AN150" s="137"/>
      <c r="AO150" s="137"/>
      <c r="AP150" s="137"/>
      <c r="AQ150" s="137"/>
      <c r="AR150" s="137"/>
      <c r="AS150" s="137"/>
      <c r="AT150" s="137"/>
      <c r="AU150" s="137"/>
      <c r="AV150" s="137"/>
      <c r="AW150" s="137"/>
      <c r="AX150" s="137"/>
      <c r="AY150" s="137"/>
      <c r="AZ150" s="137"/>
      <c r="BA150" s="137"/>
      <c r="BB150" s="137"/>
      <c r="BC150" s="137"/>
      <c r="BD150" s="137"/>
    </row>
    <row r="151" spans="1:56" s="212" customFormat="1" ht="12.75" hidden="1" customHeight="1" outlineLevel="1" x14ac:dyDescent="0.25">
      <c r="A151" s="210"/>
      <c r="B151" s="211"/>
      <c r="C151" s="153"/>
      <c r="D151" s="153"/>
      <c r="E151" s="153"/>
      <c r="F151" s="153"/>
      <c r="G151" s="153"/>
      <c r="H151" s="153"/>
      <c r="I151" s="153"/>
      <c r="J151" s="167"/>
      <c r="K151" s="167"/>
      <c r="L151" s="167"/>
      <c r="M151" s="167"/>
      <c r="N151" s="167"/>
      <c r="O151" s="167"/>
      <c r="P151" s="167"/>
      <c r="Q151" s="167"/>
      <c r="R151" s="167"/>
      <c r="S151" s="167"/>
      <c r="T151" s="167"/>
      <c r="U151" s="167"/>
      <c r="V151" s="167"/>
      <c r="W151" s="151"/>
      <c r="X151" s="189"/>
      <c r="AE151" s="137"/>
      <c r="AF151" s="137"/>
      <c r="AG151" s="137"/>
      <c r="AH151" s="137"/>
      <c r="AI151" s="137"/>
      <c r="AJ151" s="137"/>
      <c r="AK151" s="137"/>
      <c r="AL151" s="137"/>
      <c r="AM151" s="137"/>
      <c r="AN151" s="137"/>
      <c r="AO151" s="137"/>
      <c r="AP151" s="137"/>
      <c r="AQ151" s="137"/>
      <c r="AR151" s="137"/>
      <c r="AS151" s="137"/>
      <c r="AT151" s="137"/>
      <c r="AU151" s="137"/>
      <c r="AV151" s="137"/>
      <c r="AW151" s="137"/>
      <c r="AX151" s="137"/>
      <c r="AY151" s="137"/>
      <c r="AZ151" s="137"/>
      <c r="BA151" s="137"/>
      <c r="BB151" s="137"/>
      <c r="BC151" s="137"/>
      <c r="BD151" s="137"/>
    </row>
    <row r="152" spans="1:56" s="212" customFormat="1" ht="12.75" hidden="1" customHeight="1" outlineLevel="1" x14ac:dyDescent="0.25">
      <c r="A152" s="210"/>
      <c r="B152" s="211"/>
      <c r="C152" s="153"/>
      <c r="D152" s="153"/>
      <c r="E152" s="153"/>
      <c r="F152" s="153"/>
      <c r="G152" s="153"/>
      <c r="H152" s="153"/>
      <c r="I152" s="153"/>
      <c r="J152" s="153"/>
      <c r="K152" s="153"/>
      <c r="L152" s="167"/>
      <c r="M152" s="167"/>
      <c r="N152" s="167"/>
      <c r="O152" s="167"/>
      <c r="P152" s="167"/>
      <c r="Q152" s="167"/>
      <c r="R152" s="167"/>
      <c r="S152" s="167"/>
      <c r="T152" s="167"/>
      <c r="U152" s="167"/>
      <c r="V152" s="167"/>
      <c r="W152" s="151"/>
      <c r="X152" s="189"/>
      <c r="AE152" s="137"/>
      <c r="AF152" s="137"/>
      <c r="AG152" s="137"/>
      <c r="AH152" s="137"/>
      <c r="AI152" s="137"/>
      <c r="AJ152" s="137"/>
      <c r="AK152" s="137"/>
      <c r="AL152" s="137"/>
      <c r="AM152" s="137"/>
      <c r="AN152" s="137"/>
      <c r="AO152" s="137"/>
      <c r="AP152" s="137"/>
      <c r="AQ152" s="137"/>
      <c r="AR152" s="137"/>
      <c r="AS152" s="137"/>
      <c r="AT152" s="137"/>
      <c r="AU152" s="137"/>
      <c r="AV152" s="137"/>
      <c r="AW152" s="137"/>
      <c r="AX152" s="137"/>
      <c r="AY152" s="137"/>
      <c r="AZ152" s="137"/>
      <c r="BA152" s="137"/>
      <c r="BB152" s="137"/>
      <c r="BC152" s="137"/>
      <c r="BD152" s="137"/>
    </row>
    <row r="153" spans="1:56" s="212" customFormat="1" ht="12.75" hidden="1" customHeight="1" outlineLevel="1" x14ac:dyDescent="0.25">
      <c r="A153" s="210"/>
      <c r="B153" s="211"/>
      <c r="C153" s="153"/>
      <c r="D153" s="153"/>
      <c r="E153" s="153"/>
      <c r="F153" s="153"/>
      <c r="G153" s="153"/>
      <c r="H153" s="153"/>
      <c r="I153" s="153"/>
      <c r="J153" s="168"/>
      <c r="K153" s="168"/>
      <c r="L153" s="168" t="s">
        <v>299</v>
      </c>
      <c r="M153" s="196" t="s">
        <v>300</v>
      </c>
      <c r="N153" s="196"/>
      <c r="O153" s="196"/>
      <c r="P153" s="196"/>
      <c r="Q153" s="196"/>
      <c r="R153" s="196"/>
      <c r="S153" s="168"/>
      <c r="T153" s="168"/>
      <c r="U153" s="168"/>
      <c r="V153" s="167"/>
      <c r="W153" s="151"/>
      <c r="X153" s="189"/>
      <c r="AE153" s="137"/>
      <c r="AF153" s="137"/>
      <c r="AG153" s="137"/>
      <c r="AH153" s="137"/>
      <c r="AI153" s="137"/>
      <c r="AJ153" s="137"/>
      <c r="AK153" s="137"/>
      <c r="AL153" s="137"/>
      <c r="AM153" s="137"/>
      <c r="AN153" s="137"/>
      <c r="AO153" s="137"/>
      <c r="AP153" s="137"/>
      <c r="AQ153" s="137"/>
      <c r="AR153" s="137"/>
      <c r="AS153" s="137"/>
      <c r="AT153" s="137"/>
      <c r="AU153" s="137"/>
      <c r="AV153" s="137"/>
      <c r="AW153" s="137"/>
      <c r="AX153" s="137"/>
      <c r="AY153" s="137"/>
      <c r="AZ153" s="137"/>
      <c r="BA153" s="137"/>
      <c r="BB153" s="137"/>
      <c r="BC153" s="137"/>
      <c r="BD153" s="137"/>
    </row>
    <row r="154" spans="1:56" s="212" customFormat="1" ht="12.75" hidden="1" customHeight="1" outlineLevel="1" x14ac:dyDescent="0.25">
      <c r="A154" s="210"/>
      <c r="B154" s="211"/>
      <c r="C154" s="169"/>
      <c r="D154" s="169"/>
      <c r="E154" s="169"/>
      <c r="F154" s="153"/>
      <c r="G154" s="153"/>
      <c r="H154" s="153"/>
      <c r="I154" s="153"/>
      <c r="J154" s="168"/>
      <c r="K154" s="168"/>
      <c r="L154" s="168" t="s">
        <v>58</v>
      </c>
      <c r="M154" s="168" t="s">
        <v>28</v>
      </c>
      <c r="N154" s="168" t="s">
        <v>29</v>
      </c>
      <c r="O154" s="168" t="s">
        <v>30</v>
      </c>
      <c r="P154" s="168" t="s">
        <v>31</v>
      </c>
      <c r="Q154" s="168" t="s">
        <v>32</v>
      </c>
      <c r="R154" s="168" t="s">
        <v>33</v>
      </c>
      <c r="S154" s="168"/>
      <c r="T154" s="168"/>
      <c r="U154" s="168"/>
      <c r="V154" s="167"/>
      <c r="W154" s="151"/>
      <c r="X154" s="189"/>
      <c r="AE154" s="137"/>
      <c r="AF154" s="137"/>
      <c r="AG154" s="137"/>
      <c r="AH154" s="137"/>
      <c r="AI154" s="137"/>
      <c r="AJ154" s="137"/>
      <c r="AK154" s="137"/>
      <c r="AL154" s="137"/>
      <c r="AM154" s="137"/>
      <c r="AN154" s="137"/>
      <c r="AO154" s="137"/>
      <c r="AP154" s="137"/>
      <c r="AQ154" s="137"/>
      <c r="AR154" s="137"/>
      <c r="AS154" s="137"/>
      <c r="AT154" s="137"/>
      <c r="AU154" s="137"/>
      <c r="AV154" s="137"/>
      <c r="AW154" s="137"/>
      <c r="AX154" s="137"/>
      <c r="AY154" s="137"/>
      <c r="AZ154" s="137"/>
      <c r="BA154" s="137"/>
      <c r="BB154" s="137"/>
      <c r="BC154" s="137"/>
      <c r="BD154" s="137"/>
    </row>
    <row r="155" spans="1:56" s="212" customFormat="1" ht="5.0999999999999996" hidden="1" customHeight="1" outlineLevel="1" x14ac:dyDescent="0.25">
      <c r="A155" s="210"/>
      <c r="B155" s="211"/>
      <c r="C155" s="169"/>
      <c r="D155" s="169"/>
      <c r="E155" s="169"/>
      <c r="F155" s="153"/>
      <c r="G155" s="153"/>
      <c r="H155" s="153"/>
      <c r="I155" s="153"/>
      <c r="J155" s="168"/>
      <c r="K155" s="168"/>
      <c r="L155" s="222" t="s">
        <v>233</v>
      </c>
      <c r="M155" s="168"/>
      <c r="N155" s="168"/>
      <c r="O155" s="168"/>
      <c r="P155" s="168"/>
      <c r="Q155" s="168"/>
      <c r="R155" s="168"/>
      <c r="S155" s="168"/>
      <c r="T155" s="168"/>
      <c r="U155" s="168"/>
      <c r="V155" s="167"/>
      <c r="W155" s="151"/>
      <c r="X155" s="189"/>
      <c r="AE155" s="137"/>
      <c r="AF155" s="137"/>
      <c r="AG155" s="137"/>
      <c r="AH155" s="137"/>
      <c r="AI155" s="137"/>
      <c r="AJ155" s="137"/>
      <c r="AK155" s="137"/>
      <c r="AL155" s="137"/>
      <c r="AM155" s="137"/>
      <c r="AN155" s="137"/>
      <c r="AO155" s="137"/>
      <c r="AP155" s="137"/>
      <c r="AQ155" s="137"/>
      <c r="AR155" s="137"/>
      <c r="AS155" s="137"/>
      <c r="AT155" s="137"/>
      <c r="AU155" s="137"/>
      <c r="AV155" s="137"/>
      <c r="AW155" s="137"/>
      <c r="AX155" s="137"/>
      <c r="AY155" s="137"/>
      <c r="AZ155" s="137"/>
      <c r="BA155" s="137"/>
      <c r="BB155" s="137"/>
      <c r="BC155" s="137"/>
      <c r="BD155" s="137"/>
    </row>
    <row r="156" spans="1:56" s="212" customFormat="1" ht="5.0999999999999996" hidden="1" customHeight="1" outlineLevel="1" x14ac:dyDescent="0.25">
      <c r="A156" s="210"/>
      <c r="B156" s="211"/>
      <c r="C156" s="169"/>
      <c r="D156" s="169"/>
      <c r="E156" s="169"/>
      <c r="F156" s="223"/>
      <c r="G156" s="224"/>
      <c r="H156" s="224"/>
      <c r="I156" s="224"/>
      <c r="J156" s="225"/>
      <c r="K156" s="225"/>
      <c r="L156" s="225"/>
      <c r="M156" s="225"/>
      <c r="N156" s="225"/>
      <c r="O156" s="225"/>
      <c r="P156" s="225"/>
      <c r="Q156" s="225"/>
      <c r="R156" s="225"/>
      <c r="S156" s="225"/>
      <c r="T156" s="225"/>
      <c r="U156" s="225"/>
      <c r="V156" s="226"/>
      <c r="W156" s="151"/>
      <c r="X156" s="189"/>
      <c r="AE156" s="137"/>
      <c r="AF156" s="137"/>
      <c r="AG156" s="137"/>
      <c r="AH156" s="137"/>
      <c r="AI156" s="137"/>
      <c r="AJ156" s="137"/>
      <c r="AK156" s="137"/>
      <c r="AL156" s="137"/>
      <c r="AM156" s="137"/>
      <c r="AN156" s="137"/>
      <c r="AO156" s="137"/>
      <c r="AP156" s="137"/>
      <c r="AQ156" s="137"/>
      <c r="AR156" s="137"/>
      <c r="AS156" s="137"/>
      <c r="AT156" s="137"/>
      <c r="AU156" s="137"/>
      <c r="AV156" s="137"/>
      <c r="AW156" s="137"/>
      <c r="AX156" s="137"/>
      <c r="AY156" s="137"/>
      <c r="AZ156" s="137"/>
      <c r="BA156" s="137"/>
      <c r="BB156" s="137"/>
      <c r="BC156" s="137"/>
      <c r="BD156" s="137"/>
    </row>
    <row r="157" spans="1:56" s="212" customFormat="1" ht="12.75" hidden="1" customHeight="1" outlineLevel="1" x14ac:dyDescent="0.25">
      <c r="A157" s="210"/>
      <c r="B157" s="211"/>
      <c r="C157" s="169"/>
      <c r="D157" s="169"/>
      <c r="E157" s="169"/>
      <c r="F157" s="223"/>
      <c r="G157" s="177"/>
      <c r="H157" s="177" t="s">
        <v>301</v>
      </c>
      <c r="I157" s="177"/>
      <c r="J157" s="175"/>
      <c r="L157" s="227">
        <v>350</v>
      </c>
      <c r="M157" s="228">
        <v>0.55000000000000004</v>
      </c>
      <c r="N157" s="228">
        <v>0.75</v>
      </c>
      <c r="O157" s="228">
        <v>0.8</v>
      </c>
      <c r="P157" s="228">
        <v>1</v>
      </c>
      <c r="Q157" s="228">
        <v>1</v>
      </c>
      <c r="R157" s="229"/>
      <c r="S157" s="175"/>
      <c r="T157" s="175"/>
      <c r="U157" s="175"/>
      <c r="V157" s="230"/>
      <c r="W157" s="151"/>
      <c r="X157" s="189"/>
      <c r="AE157" s="137"/>
      <c r="AF157" s="137"/>
      <c r="AG157" s="137"/>
      <c r="AH157" s="137"/>
      <c r="AI157" s="137"/>
      <c r="AJ157" s="137"/>
      <c r="AK157" s="137"/>
      <c r="AL157" s="137"/>
      <c r="AM157" s="137"/>
      <c r="AN157" s="137"/>
      <c r="AO157" s="137"/>
      <c r="AP157" s="137"/>
      <c r="AQ157" s="137"/>
      <c r="AR157" s="137"/>
      <c r="AS157" s="137"/>
      <c r="AT157" s="137"/>
      <c r="AU157" s="137"/>
      <c r="AV157" s="137"/>
      <c r="AW157" s="137"/>
      <c r="AX157" s="137"/>
      <c r="AY157" s="137"/>
      <c r="AZ157" s="137"/>
      <c r="BA157" s="137"/>
      <c r="BB157" s="137"/>
      <c r="BC157" s="137"/>
      <c r="BD157" s="137"/>
    </row>
    <row r="158" spans="1:56" s="212" customFormat="1" ht="12.75" hidden="1" customHeight="1" outlineLevel="1" x14ac:dyDescent="0.25">
      <c r="A158" s="210"/>
      <c r="B158" s="211"/>
      <c r="C158" s="169"/>
      <c r="D158" s="169"/>
      <c r="E158" s="169"/>
      <c r="F158" s="223"/>
      <c r="G158" s="177"/>
      <c r="H158" s="177"/>
      <c r="I158" s="177"/>
      <c r="J158" s="175"/>
      <c r="K158" s="175"/>
      <c r="L158" s="175"/>
      <c r="M158" s="175"/>
      <c r="N158" s="175"/>
      <c r="O158" s="175"/>
      <c r="P158" s="175"/>
      <c r="Q158" s="175"/>
      <c r="R158" s="175"/>
      <c r="S158" s="175"/>
      <c r="T158" s="175"/>
      <c r="U158" s="175"/>
      <c r="V158" s="230"/>
      <c r="W158" s="151"/>
      <c r="X158" s="189"/>
      <c r="AE158" s="137"/>
      <c r="AF158" s="137"/>
      <c r="AG158" s="137"/>
      <c r="AH158" s="137"/>
      <c r="AI158" s="137"/>
      <c r="AJ158" s="137"/>
      <c r="AK158" s="137"/>
      <c r="AL158" s="137"/>
      <c r="AM158" s="137"/>
      <c r="AN158" s="137"/>
      <c r="AO158" s="137"/>
      <c r="AP158" s="137"/>
      <c r="AQ158" s="137"/>
      <c r="AR158" s="137"/>
      <c r="AS158" s="137"/>
      <c r="AT158" s="137"/>
      <c r="AU158" s="137"/>
      <c r="AV158" s="137"/>
      <c r="AW158" s="137"/>
      <c r="AX158" s="137"/>
      <c r="AY158" s="137"/>
      <c r="AZ158" s="137"/>
      <c r="BA158" s="137"/>
      <c r="BB158" s="137"/>
      <c r="BC158" s="137"/>
      <c r="BD158" s="137"/>
    </row>
    <row r="159" spans="1:56" s="212" customFormat="1" ht="12.75" hidden="1" customHeight="1" outlineLevel="1" x14ac:dyDescent="0.25">
      <c r="A159" s="210"/>
      <c r="B159" s="211"/>
      <c r="C159" s="169"/>
      <c r="D159" s="169"/>
      <c r="E159" s="169"/>
      <c r="F159" s="231"/>
      <c r="G159" s="177"/>
      <c r="H159" s="177" t="s">
        <v>302</v>
      </c>
      <c r="I159" s="177"/>
      <c r="J159" s="232"/>
      <c r="K159" s="232"/>
      <c r="L159" s="232"/>
      <c r="M159" s="233"/>
      <c r="N159" s="233"/>
      <c r="O159" s="233"/>
      <c r="P159" s="233"/>
      <c r="Q159" s="233"/>
      <c r="R159" s="233"/>
      <c r="S159" s="232"/>
      <c r="T159" s="175"/>
      <c r="U159" s="232"/>
      <c r="V159" s="230"/>
      <c r="W159" s="151"/>
      <c r="X159" s="189"/>
      <c r="AE159" s="137"/>
      <c r="AF159" s="137"/>
      <c r="AG159" s="137"/>
      <c r="AH159" s="137"/>
      <c r="AI159" s="137"/>
      <c r="AJ159" s="137"/>
      <c r="AK159" s="137"/>
      <c r="AL159" s="137"/>
      <c r="AM159" s="137"/>
      <c r="AN159" s="137"/>
      <c r="AO159" s="137"/>
      <c r="AP159" s="137"/>
      <c r="AQ159" s="137"/>
      <c r="AR159" s="137"/>
      <c r="AS159" s="137"/>
      <c r="AT159" s="137"/>
      <c r="AU159" s="137"/>
      <c r="AV159" s="137"/>
      <c r="AW159" s="137"/>
      <c r="AX159" s="137"/>
      <c r="AY159" s="137"/>
      <c r="AZ159" s="137"/>
      <c r="BA159" s="137"/>
      <c r="BB159" s="137"/>
      <c r="BC159" s="137"/>
      <c r="BD159" s="137"/>
    </row>
    <row r="160" spans="1:56" s="212" customFormat="1" ht="5.0999999999999996" hidden="1" customHeight="1" outlineLevel="1" x14ac:dyDescent="0.25">
      <c r="A160" s="210"/>
      <c r="B160" s="211"/>
      <c r="C160" s="169"/>
      <c r="D160" s="169"/>
      <c r="E160" s="169"/>
      <c r="F160" s="234"/>
      <c r="G160" s="235"/>
      <c r="H160" s="235"/>
      <c r="I160" s="235"/>
      <c r="J160" s="236"/>
      <c r="K160" s="236"/>
      <c r="L160" s="236"/>
      <c r="M160" s="236"/>
      <c r="N160" s="236"/>
      <c r="O160" s="236"/>
      <c r="P160" s="236"/>
      <c r="Q160" s="236"/>
      <c r="R160" s="236"/>
      <c r="S160" s="236"/>
      <c r="T160" s="236"/>
      <c r="U160" s="236"/>
      <c r="V160" s="226"/>
      <c r="W160" s="151"/>
      <c r="X160" s="189"/>
      <c r="AE160" s="137"/>
      <c r="AF160" s="137"/>
      <c r="AG160" s="137"/>
      <c r="AH160" s="137"/>
      <c r="AI160" s="137"/>
      <c r="AJ160" s="137"/>
      <c r="AK160" s="137"/>
      <c r="AL160" s="137"/>
      <c r="AM160" s="137"/>
      <c r="AN160" s="137"/>
      <c r="AO160" s="137"/>
      <c r="AP160" s="137"/>
      <c r="AQ160" s="137"/>
      <c r="AR160" s="137"/>
      <c r="AS160" s="137"/>
      <c r="AT160" s="137"/>
      <c r="AU160" s="137"/>
      <c r="AV160" s="137"/>
      <c r="AW160" s="137"/>
      <c r="AX160" s="137"/>
      <c r="AY160" s="137"/>
      <c r="AZ160" s="137"/>
      <c r="BA160" s="137"/>
      <c r="BB160" s="137"/>
      <c r="BC160" s="137"/>
      <c r="BD160" s="137"/>
    </row>
    <row r="161" spans="1:56" s="212" customFormat="1" ht="24" customHeight="1" collapsed="1" x14ac:dyDescent="0.25">
      <c r="A161" s="210"/>
      <c r="B161" s="211"/>
      <c r="C161" s="182"/>
      <c r="D161" s="182"/>
      <c r="E161" s="182"/>
      <c r="F161" s="182"/>
      <c r="G161" s="183" t="s">
        <v>297</v>
      </c>
      <c r="H161" s="184"/>
      <c r="I161" s="184"/>
      <c r="J161" s="184"/>
      <c r="K161" s="184"/>
      <c r="L161" s="184"/>
      <c r="M161" s="184"/>
      <c r="N161" s="184"/>
      <c r="O161" s="184"/>
      <c r="P161" s="184"/>
      <c r="Q161" s="184"/>
      <c r="R161" s="184"/>
      <c r="S161" s="184"/>
      <c r="T161" s="185"/>
      <c r="U161" s="185"/>
      <c r="V161" s="185"/>
      <c r="W161" s="187" t="s">
        <v>239</v>
      </c>
      <c r="X161" s="189"/>
      <c r="AE161" s="137"/>
      <c r="AF161" s="137"/>
      <c r="AG161" s="137"/>
      <c r="AH161" s="137"/>
      <c r="AI161" s="137"/>
      <c r="AJ161" s="137"/>
      <c r="AK161" s="137"/>
      <c r="AL161" s="137"/>
      <c r="AM161" s="137"/>
      <c r="AN161" s="137"/>
      <c r="AO161" s="137"/>
      <c r="AP161" s="137"/>
      <c r="AQ161" s="137"/>
      <c r="AR161" s="137"/>
      <c r="AS161" s="137"/>
      <c r="AT161" s="137"/>
      <c r="AU161" s="137"/>
      <c r="AV161" s="137"/>
      <c r="AW161" s="137"/>
      <c r="AX161" s="137"/>
      <c r="AY161" s="137"/>
      <c r="AZ161" s="137"/>
      <c r="BA161" s="137"/>
      <c r="BB161" s="137"/>
      <c r="BC161" s="137"/>
      <c r="BD161" s="137"/>
    </row>
    <row r="162" spans="1:56" s="212" customFormat="1" ht="12.75" customHeight="1" outlineLevel="1" x14ac:dyDescent="0.25">
      <c r="A162" s="210"/>
      <c r="B162" s="211"/>
      <c r="C162" s="211"/>
      <c r="D162" s="211"/>
      <c r="E162" s="211"/>
      <c r="F162" s="189"/>
      <c r="G162" s="189"/>
      <c r="H162" s="189"/>
      <c r="I162" s="189"/>
      <c r="J162" s="189"/>
      <c r="K162" s="189"/>
      <c r="L162" s="189"/>
      <c r="M162" s="189"/>
      <c r="N162" s="189"/>
      <c r="O162" s="189"/>
      <c r="P162" s="189"/>
      <c r="Q162" s="189"/>
      <c r="R162" s="189"/>
      <c r="S162" s="189"/>
      <c r="T162" s="189"/>
      <c r="U162" s="189"/>
      <c r="V162" s="189"/>
      <c r="W162" s="189"/>
      <c r="X162" s="189"/>
      <c r="AE162" s="137"/>
      <c r="AF162" s="137"/>
      <c r="AG162" s="137"/>
      <c r="AH162" s="137"/>
      <c r="AI162" s="137"/>
      <c r="AJ162" s="137"/>
      <c r="AK162" s="137"/>
      <c r="AL162" s="137"/>
      <c r="AM162" s="137"/>
      <c r="AN162" s="137"/>
      <c r="AO162" s="137"/>
      <c r="AP162" s="137"/>
      <c r="AQ162" s="137"/>
      <c r="AR162" s="137"/>
      <c r="AS162" s="137"/>
      <c r="AT162" s="137"/>
      <c r="AU162" s="137"/>
      <c r="AV162" s="137"/>
      <c r="AW162" s="137"/>
      <c r="AX162" s="137"/>
      <c r="AY162" s="137"/>
      <c r="AZ162" s="137"/>
      <c r="BA162" s="137"/>
      <c r="BB162" s="137"/>
      <c r="BC162" s="137"/>
      <c r="BD162" s="137"/>
    </row>
    <row r="163" spans="1:56" ht="12" customHeight="1" outlineLevel="1" x14ac:dyDescent="0.25">
      <c r="A163" s="135"/>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row>
    <row r="164" spans="1:56" ht="5.0999999999999996" customHeight="1" outlineLevel="1" collapsed="1" thickBot="1" x14ac:dyDescent="0.3">
      <c r="A164" s="135"/>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row>
    <row r="165" spans="1:56" ht="5.0999999999999996" customHeight="1" outlineLevel="1" x14ac:dyDescent="0.25">
      <c r="A165" s="135"/>
      <c r="B165" s="188"/>
      <c r="C165" s="140" t="s">
        <v>0</v>
      </c>
      <c r="D165" s="140"/>
      <c r="E165" s="140"/>
      <c r="F165" s="140"/>
      <c r="G165" s="140"/>
      <c r="H165" s="140"/>
      <c r="I165" s="140"/>
      <c r="J165" s="140"/>
      <c r="K165" s="141"/>
      <c r="L165" s="141"/>
      <c r="M165" s="141"/>
      <c r="N165" s="141"/>
      <c r="O165" s="141"/>
      <c r="P165" s="141"/>
      <c r="Q165" s="141"/>
      <c r="R165" s="141"/>
      <c r="S165" s="141"/>
      <c r="T165" s="141"/>
      <c r="U165" s="141"/>
      <c r="V165" s="142" t="s">
        <v>229</v>
      </c>
      <c r="W165" s="143"/>
      <c r="X165" s="189"/>
    </row>
    <row r="166" spans="1:56" ht="12.9" customHeight="1" outlineLevel="1" collapsed="1" x14ac:dyDescent="0.25">
      <c r="A166" s="135"/>
      <c r="B166" s="188"/>
      <c r="C166" s="145"/>
      <c r="D166" s="145">
        <v>0</v>
      </c>
      <c r="E166" s="145" t="s">
        <v>1</v>
      </c>
      <c r="F166" s="146"/>
      <c r="G166" s="147" t="s">
        <v>303</v>
      </c>
      <c r="H166" s="148"/>
      <c r="I166" s="148"/>
      <c r="J166" s="148"/>
      <c r="K166" s="148"/>
      <c r="L166" s="148"/>
      <c r="M166" s="148"/>
      <c r="N166" s="148"/>
      <c r="O166" s="148"/>
      <c r="P166" s="148"/>
      <c r="Q166" s="148"/>
      <c r="R166" s="148"/>
      <c r="S166" s="149"/>
      <c r="T166" s="148"/>
      <c r="U166" s="150"/>
      <c r="V166" s="150"/>
      <c r="W166" s="151"/>
      <c r="X166" s="189"/>
    </row>
    <row r="167" spans="1:56" ht="12.9" customHeight="1" outlineLevel="1" x14ac:dyDescent="0.25">
      <c r="A167" s="135"/>
      <c r="B167" s="188"/>
      <c r="C167" s="145"/>
      <c r="D167" s="152"/>
      <c r="E167" s="153"/>
      <c r="F167" s="154"/>
      <c r="G167" s="155" t="s">
        <v>304</v>
      </c>
      <c r="H167" s="155"/>
      <c r="I167" s="155"/>
      <c r="J167" s="155"/>
      <c r="K167" s="155"/>
      <c r="L167" s="155"/>
      <c r="M167" s="155"/>
      <c r="N167" s="155"/>
      <c r="O167" s="155"/>
      <c r="P167" s="155"/>
      <c r="Q167" s="155"/>
      <c r="R167" s="155"/>
      <c r="S167" s="156"/>
      <c r="T167" s="157"/>
      <c r="U167" s="158"/>
      <c r="V167" s="158"/>
      <c r="W167" s="151"/>
      <c r="X167" s="189"/>
    </row>
    <row r="168" spans="1:56" ht="12.9" customHeight="1" outlineLevel="1" x14ac:dyDescent="0.25">
      <c r="A168" s="135"/>
      <c r="B168" s="188"/>
      <c r="C168" s="153"/>
      <c r="D168" s="145"/>
      <c r="E168" s="153"/>
      <c r="F168" s="154"/>
      <c r="G168" s="159">
        <v>37998.514178240737</v>
      </c>
      <c r="H168" s="160">
        <v>37998.514178240737</v>
      </c>
      <c r="I168" s="155"/>
      <c r="J168" s="155"/>
      <c r="K168" s="155"/>
      <c r="L168" s="155"/>
      <c r="M168" s="155"/>
      <c r="N168" s="155"/>
      <c r="O168" s="155"/>
      <c r="P168" s="155"/>
      <c r="Q168" s="155"/>
      <c r="R168" s="155"/>
      <c r="S168" s="156"/>
      <c r="T168" s="157"/>
      <c r="U168" s="158"/>
      <c r="V168" s="158"/>
      <c r="W168" s="151"/>
      <c r="X168" s="189"/>
    </row>
    <row r="169" spans="1:56" ht="12.9" customHeight="1" outlineLevel="1" x14ac:dyDescent="0.25">
      <c r="A169" s="135"/>
      <c r="B169" s="188"/>
      <c r="C169" s="153">
        <v>1</v>
      </c>
      <c r="D169" s="152"/>
      <c r="E169" s="153"/>
      <c r="F169" s="161"/>
      <c r="G169" s="162"/>
      <c r="H169" s="163"/>
      <c r="I169" s="163"/>
      <c r="J169" s="163"/>
      <c r="K169" s="163"/>
      <c r="L169" s="163"/>
      <c r="M169" s="163"/>
      <c r="N169" s="163"/>
      <c r="O169" s="163"/>
      <c r="P169" s="163"/>
      <c r="Q169" s="163"/>
      <c r="R169" s="163"/>
      <c r="S169" s="164"/>
      <c r="T169" s="165"/>
      <c r="U169" s="166"/>
      <c r="V169" s="166"/>
      <c r="W169" s="151"/>
      <c r="X169" s="189"/>
    </row>
    <row r="170" spans="1:56" ht="12.9" customHeight="1" outlineLevel="1" x14ac:dyDescent="0.25">
      <c r="A170" s="135"/>
      <c r="B170" s="188"/>
      <c r="C170" s="153"/>
      <c r="D170" s="153"/>
      <c r="E170" s="153"/>
      <c r="F170" s="153"/>
      <c r="G170" s="167"/>
      <c r="H170" s="167"/>
      <c r="I170" s="167"/>
      <c r="J170" s="167"/>
      <c r="K170" s="167"/>
      <c r="L170" s="167"/>
      <c r="M170" s="167"/>
      <c r="N170" s="167"/>
      <c r="O170" s="167"/>
      <c r="P170" s="167"/>
      <c r="Q170" s="167"/>
      <c r="R170" s="167"/>
      <c r="S170" s="167"/>
      <c r="T170" s="167"/>
      <c r="U170" s="167"/>
      <c r="V170" s="167"/>
      <c r="W170" s="151"/>
      <c r="X170" s="189"/>
    </row>
    <row r="171" spans="1:56" ht="12.9" customHeight="1" outlineLevel="1" x14ac:dyDescent="0.25">
      <c r="A171" s="135"/>
      <c r="B171" s="188"/>
      <c r="C171" s="153"/>
      <c r="D171" s="153"/>
      <c r="E171" s="153"/>
      <c r="F171" s="153"/>
      <c r="G171" s="153"/>
      <c r="H171" s="153"/>
      <c r="I171" s="153"/>
      <c r="J171" s="153"/>
      <c r="K171" s="153"/>
      <c r="L171" s="167"/>
      <c r="M171" s="167"/>
      <c r="N171" s="167"/>
      <c r="O171" s="167"/>
      <c r="P171" s="167"/>
      <c r="Q171" s="167"/>
      <c r="R171" s="167"/>
      <c r="S171" s="167"/>
      <c r="T171" s="167"/>
      <c r="U171" s="167"/>
      <c r="V171" s="167"/>
      <c r="W171" s="151"/>
      <c r="X171" s="189"/>
    </row>
    <row r="172" spans="1:56" ht="12.9" customHeight="1" outlineLevel="1" x14ac:dyDescent="0.25">
      <c r="A172" s="135"/>
      <c r="B172" s="188"/>
      <c r="C172" s="153"/>
      <c r="D172" s="153"/>
      <c r="E172" s="153"/>
      <c r="F172" s="153"/>
      <c r="G172" s="168"/>
      <c r="H172" s="168"/>
      <c r="I172" s="168"/>
      <c r="J172" s="168"/>
      <c r="K172" s="168"/>
      <c r="L172" s="196"/>
      <c r="M172" s="196" t="s">
        <v>305</v>
      </c>
      <c r="N172" s="168"/>
      <c r="O172" s="168"/>
      <c r="P172" s="168"/>
      <c r="Q172" s="168"/>
      <c r="R172" s="168"/>
      <c r="S172" s="168"/>
      <c r="T172" s="168"/>
      <c r="U172" s="168"/>
      <c r="V172" s="288"/>
      <c r="W172" s="151"/>
      <c r="X172" s="189"/>
    </row>
    <row r="173" spans="1:56" ht="12.9" customHeight="1" outlineLevel="1" x14ac:dyDescent="0.25">
      <c r="A173" s="135"/>
      <c r="B173" s="188"/>
      <c r="C173" s="169"/>
      <c r="D173" s="169"/>
      <c r="E173" s="169"/>
      <c r="F173" s="153"/>
      <c r="G173" s="237"/>
      <c r="H173" s="237" t="s">
        <v>306</v>
      </c>
      <c r="I173" s="237" t="s">
        <v>307</v>
      </c>
      <c r="J173" s="237" t="s">
        <v>308</v>
      </c>
      <c r="K173" s="237" t="s">
        <v>309</v>
      </c>
      <c r="L173" s="237" t="s">
        <v>310</v>
      </c>
      <c r="M173" s="237" t="s">
        <v>311</v>
      </c>
      <c r="N173" s="237" t="s">
        <v>312</v>
      </c>
      <c r="O173" s="168"/>
      <c r="P173" s="168"/>
      <c r="Q173" s="168"/>
      <c r="R173" s="168"/>
      <c r="S173" s="168"/>
      <c r="T173" s="168"/>
      <c r="U173" s="168"/>
      <c r="V173" s="288"/>
      <c r="W173" s="151"/>
      <c r="X173" s="189"/>
    </row>
    <row r="174" spans="1:56" ht="12.9" customHeight="1" outlineLevel="1" x14ac:dyDescent="0.25">
      <c r="A174" s="135"/>
      <c r="B174" s="188"/>
      <c r="C174" s="169"/>
      <c r="D174" s="169"/>
      <c r="E174" s="169"/>
      <c r="F174" s="171"/>
      <c r="G174" s="238"/>
      <c r="H174" s="239" t="s">
        <v>313</v>
      </c>
      <c r="I174" s="239" t="s">
        <v>313</v>
      </c>
      <c r="J174" s="239" t="s">
        <v>313</v>
      </c>
      <c r="K174" s="239" t="s">
        <v>313</v>
      </c>
      <c r="L174" s="239" t="s">
        <v>149</v>
      </c>
      <c r="M174" s="228">
        <v>0.3</v>
      </c>
      <c r="N174" s="198" t="b">
        <v>1</v>
      </c>
      <c r="O174" s="173"/>
      <c r="P174" s="173"/>
      <c r="Q174" s="173"/>
      <c r="R174" s="173"/>
      <c r="S174" s="173"/>
      <c r="T174" s="173"/>
      <c r="U174" s="173"/>
      <c r="V174" s="171"/>
      <c r="W174" s="151"/>
      <c r="X174" s="189"/>
    </row>
    <row r="175" spans="1:56" ht="12.9" customHeight="1" outlineLevel="1" x14ac:dyDescent="0.25">
      <c r="A175" s="135"/>
      <c r="B175" s="188"/>
      <c r="C175" s="169"/>
      <c r="D175" s="169"/>
      <c r="E175" s="169"/>
      <c r="F175" s="171"/>
      <c r="G175" s="238"/>
      <c r="H175" s="239" t="s">
        <v>313</v>
      </c>
      <c r="I175" s="239" t="s">
        <v>313</v>
      </c>
      <c r="J175" s="239" t="s">
        <v>313</v>
      </c>
      <c r="K175" s="239" t="s">
        <v>313</v>
      </c>
      <c r="L175" s="239" t="s">
        <v>162</v>
      </c>
      <c r="M175" s="228">
        <v>0.3</v>
      </c>
      <c r="N175" s="198" t="b">
        <v>1</v>
      </c>
      <c r="O175" s="173"/>
      <c r="P175" s="173"/>
      <c r="Q175" s="173"/>
      <c r="R175" s="173"/>
      <c r="S175" s="173"/>
      <c r="T175" s="173"/>
      <c r="U175" s="173"/>
      <c r="V175" s="171"/>
      <c r="W175" s="151"/>
      <c r="X175" s="189"/>
    </row>
    <row r="176" spans="1:56" ht="12.9" customHeight="1" outlineLevel="1" x14ac:dyDescent="0.25">
      <c r="A176" s="135"/>
      <c r="B176" s="188"/>
      <c r="C176" s="169"/>
      <c r="D176" s="169"/>
      <c r="E176" s="169"/>
      <c r="F176" s="171"/>
      <c r="G176" s="238"/>
      <c r="H176" s="239" t="s">
        <v>313</v>
      </c>
      <c r="I176" s="239" t="s">
        <v>313</v>
      </c>
      <c r="J176" s="239" t="s">
        <v>313</v>
      </c>
      <c r="K176" s="239" t="s">
        <v>23</v>
      </c>
      <c r="L176" s="239" t="s">
        <v>442</v>
      </c>
      <c r="M176" s="228">
        <v>1</v>
      </c>
      <c r="N176" s="198" t="b">
        <v>0</v>
      </c>
      <c r="O176" s="173"/>
      <c r="P176" s="173"/>
      <c r="Q176" s="173"/>
      <c r="R176" s="173"/>
      <c r="S176" s="173"/>
      <c r="T176" s="173"/>
      <c r="U176" s="173"/>
      <c r="V176" s="171"/>
      <c r="W176" s="151"/>
      <c r="X176" s="189"/>
    </row>
    <row r="177" spans="1:24" ht="12.9" customHeight="1" outlineLevel="1" x14ac:dyDescent="0.25">
      <c r="A177" s="135"/>
      <c r="B177" s="188"/>
      <c r="C177" s="169"/>
      <c r="D177" s="169"/>
      <c r="E177" s="169"/>
      <c r="F177" s="171"/>
      <c r="G177" s="240"/>
      <c r="H177" s="239" t="s">
        <v>313</v>
      </c>
      <c r="I177" s="239" t="s">
        <v>313</v>
      </c>
      <c r="J177" s="239" t="s">
        <v>23</v>
      </c>
      <c r="K177" s="239" t="s">
        <v>175</v>
      </c>
      <c r="L177" s="239" t="s">
        <v>442</v>
      </c>
      <c r="M177" s="228">
        <v>0.375</v>
      </c>
      <c r="N177" s="198" t="b">
        <v>0</v>
      </c>
      <c r="O177" s="173"/>
      <c r="P177" s="173"/>
      <c r="Q177" s="173"/>
      <c r="R177" s="173"/>
      <c r="S177" s="173"/>
      <c r="T177" s="173"/>
      <c r="U177" s="173"/>
      <c r="V177" s="171"/>
      <c r="W177" s="151"/>
      <c r="X177" s="189"/>
    </row>
    <row r="178" spans="1:24" ht="12.9" customHeight="1" outlineLevel="1" x14ac:dyDescent="0.25">
      <c r="A178" s="135"/>
      <c r="B178" s="188"/>
      <c r="C178" s="169"/>
      <c r="D178" s="169"/>
      <c r="E178" s="169"/>
      <c r="F178" s="171"/>
      <c r="G178" s="240"/>
      <c r="H178" s="239" t="s">
        <v>313</v>
      </c>
      <c r="I178" s="239" t="s">
        <v>313</v>
      </c>
      <c r="J178" s="239" t="s">
        <v>23</v>
      </c>
      <c r="K178" s="239" t="s">
        <v>176</v>
      </c>
      <c r="L178" s="239" t="s">
        <v>442</v>
      </c>
      <c r="M178" s="228">
        <v>0.375</v>
      </c>
      <c r="N178" s="198" t="b">
        <v>0</v>
      </c>
      <c r="O178" s="173"/>
      <c r="P178" s="173"/>
      <c r="Q178" s="173"/>
      <c r="R178" s="173"/>
      <c r="S178" s="173"/>
      <c r="T178" s="173"/>
      <c r="U178" s="173"/>
      <c r="V178" s="171"/>
      <c r="W178" s="151"/>
      <c r="X178" s="189"/>
    </row>
    <row r="179" spans="1:24" ht="12.9" customHeight="1" outlineLevel="1" x14ac:dyDescent="0.25">
      <c r="A179" s="135"/>
      <c r="B179" s="188"/>
      <c r="C179" s="169"/>
      <c r="D179" s="169"/>
      <c r="E179" s="169"/>
      <c r="F179" s="171"/>
      <c r="G179" s="240"/>
      <c r="H179" s="239" t="s">
        <v>313</v>
      </c>
      <c r="I179" s="239" t="s">
        <v>313</v>
      </c>
      <c r="J179" s="239" t="s">
        <v>23</v>
      </c>
      <c r="K179" s="239" t="s">
        <v>314</v>
      </c>
      <c r="L179" s="239" t="s">
        <v>442</v>
      </c>
      <c r="M179" s="228">
        <v>0.7</v>
      </c>
      <c r="N179" s="198" t="b">
        <v>0</v>
      </c>
      <c r="O179" s="180"/>
      <c r="P179" s="180"/>
      <c r="Q179" s="180"/>
      <c r="R179" s="180"/>
      <c r="S179" s="180"/>
      <c r="T179" s="180"/>
      <c r="U179" s="180"/>
      <c r="V179" s="171"/>
      <c r="W179" s="151"/>
      <c r="X179" s="189"/>
    </row>
    <row r="180" spans="1:24" ht="12.9" customHeight="1" outlineLevel="1" x14ac:dyDescent="0.25">
      <c r="A180" s="135"/>
      <c r="B180" s="188"/>
      <c r="C180" s="169"/>
      <c r="D180" s="169"/>
      <c r="E180" s="169"/>
      <c r="F180" s="171"/>
      <c r="G180" s="240"/>
      <c r="H180" s="239" t="s">
        <v>313</v>
      </c>
      <c r="I180" s="239" t="s">
        <v>313</v>
      </c>
      <c r="J180" s="239" t="s">
        <v>443</v>
      </c>
      <c r="K180" s="239" t="s">
        <v>175</v>
      </c>
      <c r="L180" s="239" t="s">
        <v>442</v>
      </c>
      <c r="M180" s="228">
        <v>0.2</v>
      </c>
      <c r="N180" s="198" t="b">
        <v>0</v>
      </c>
      <c r="O180" s="180"/>
      <c r="P180" s="180"/>
      <c r="Q180" s="180"/>
      <c r="R180" s="180"/>
      <c r="S180" s="180"/>
      <c r="T180" s="180"/>
      <c r="U180" s="180"/>
      <c r="V180" s="171"/>
      <c r="W180" s="151"/>
      <c r="X180" s="189"/>
    </row>
    <row r="181" spans="1:24" ht="12.9" customHeight="1" outlineLevel="1" x14ac:dyDescent="0.25">
      <c r="A181" s="135"/>
      <c r="B181" s="188"/>
      <c r="C181" s="169"/>
      <c r="D181" s="169"/>
      <c r="E181" s="169"/>
      <c r="F181" s="171"/>
      <c r="G181" s="240"/>
      <c r="H181" s="239" t="s">
        <v>313</v>
      </c>
      <c r="I181" s="239" t="s">
        <v>313</v>
      </c>
      <c r="J181" s="239" t="s">
        <v>443</v>
      </c>
      <c r="K181" s="239" t="s">
        <v>176</v>
      </c>
      <c r="L181" s="239" t="s">
        <v>442</v>
      </c>
      <c r="M181" s="228">
        <v>0.2</v>
      </c>
      <c r="N181" s="198" t="b">
        <v>0</v>
      </c>
      <c r="O181" s="180"/>
      <c r="P181" s="180"/>
      <c r="Q181" s="180"/>
      <c r="R181" s="180"/>
      <c r="S181" s="180"/>
      <c r="T181" s="180"/>
      <c r="U181" s="180"/>
      <c r="V181" s="171"/>
      <c r="W181" s="151"/>
      <c r="X181" s="189"/>
    </row>
    <row r="182" spans="1:24" ht="12.9" customHeight="1" outlineLevel="1" x14ac:dyDescent="0.25">
      <c r="A182" s="135"/>
      <c r="B182" s="188"/>
      <c r="C182" s="169"/>
      <c r="D182" s="169"/>
      <c r="E182" s="169"/>
      <c r="F182" s="171"/>
      <c r="G182" s="240"/>
      <c r="H182" s="239" t="s">
        <v>313</v>
      </c>
      <c r="I182" s="239" t="s">
        <v>313</v>
      </c>
      <c r="J182" s="239" t="s">
        <v>443</v>
      </c>
      <c r="K182" s="239" t="s">
        <v>177</v>
      </c>
      <c r="L182" s="239" t="s">
        <v>442</v>
      </c>
      <c r="M182" s="228">
        <v>0.4</v>
      </c>
      <c r="N182" s="198" t="b">
        <v>0</v>
      </c>
      <c r="O182" s="180"/>
      <c r="P182" s="180"/>
      <c r="Q182" s="180"/>
      <c r="R182" s="180"/>
      <c r="S182" s="180"/>
      <c r="T182" s="180"/>
      <c r="U182" s="180"/>
      <c r="V182" s="171"/>
      <c r="W182" s="151"/>
      <c r="X182" s="189"/>
    </row>
    <row r="183" spans="1:24" ht="12.9" customHeight="1" outlineLevel="1" x14ac:dyDescent="0.25">
      <c r="A183" s="135"/>
      <c r="B183" s="188"/>
      <c r="C183" s="169"/>
      <c r="D183" s="169"/>
      <c r="E183" s="169"/>
      <c r="F183" s="171"/>
      <c r="G183" s="240"/>
      <c r="H183" s="239" t="s">
        <v>313</v>
      </c>
      <c r="I183" s="239" t="s">
        <v>313</v>
      </c>
      <c r="J183" s="239" t="s">
        <v>443</v>
      </c>
      <c r="K183" s="239" t="s">
        <v>314</v>
      </c>
      <c r="L183" s="239" t="s">
        <v>442</v>
      </c>
      <c r="M183" s="228">
        <v>0.7</v>
      </c>
      <c r="N183" s="198" t="b">
        <v>0</v>
      </c>
      <c r="O183" s="180"/>
      <c r="P183" s="180"/>
      <c r="Q183" s="180"/>
      <c r="R183" s="180"/>
      <c r="S183" s="180"/>
      <c r="T183" s="180"/>
      <c r="U183" s="180"/>
      <c r="V183" s="171"/>
      <c r="W183" s="151"/>
      <c r="X183" s="189"/>
    </row>
    <row r="184" spans="1:24" ht="12.9" customHeight="1" outlineLevel="1" x14ac:dyDescent="0.25">
      <c r="A184" s="135"/>
      <c r="B184" s="188"/>
      <c r="C184" s="169"/>
      <c r="D184" s="169"/>
      <c r="E184" s="169"/>
      <c r="F184" s="171"/>
      <c r="G184" s="240"/>
      <c r="H184" s="239"/>
      <c r="I184" s="239"/>
      <c r="J184" s="239"/>
      <c r="K184" s="239"/>
      <c r="L184" s="239"/>
      <c r="M184" s="228"/>
      <c r="N184" s="198"/>
      <c r="O184" s="180"/>
      <c r="P184" s="180"/>
      <c r="Q184" s="180"/>
      <c r="R184" s="180"/>
      <c r="S184" s="180"/>
      <c r="T184" s="180"/>
      <c r="U184" s="180"/>
      <c r="V184" s="171"/>
      <c r="W184" s="151"/>
      <c r="X184" s="189"/>
    </row>
    <row r="185" spans="1:24" ht="12.9" customHeight="1" outlineLevel="1" x14ac:dyDescent="0.25">
      <c r="A185" s="135"/>
      <c r="B185" s="188"/>
      <c r="C185" s="169"/>
      <c r="D185" s="169"/>
      <c r="E185" s="169"/>
      <c r="F185" s="171"/>
      <c r="G185" s="240"/>
      <c r="H185" s="239"/>
      <c r="I185" s="239"/>
      <c r="J185" s="239"/>
      <c r="K185" s="239"/>
      <c r="L185" s="239"/>
      <c r="M185" s="228"/>
      <c r="N185" s="198"/>
      <c r="O185" s="180"/>
      <c r="P185" s="180"/>
      <c r="Q185" s="180"/>
      <c r="R185" s="180"/>
      <c r="S185" s="180"/>
      <c r="T185" s="180"/>
      <c r="U185" s="180"/>
      <c r="V185" s="171"/>
      <c r="W185" s="151"/>
      <c r="X185" s="189"/>
    </row>
    <row r="186" spans="1:24" ht="12.9" customHeight="1" outlineLevel="1" x14ac:dyDescent="0.25">
      <c r="A186" s="135"/>
      <c r="B186" s="188"/>
      <c r="C186" s="169"/>
      <c r="D186" s="169"/>
      <c r="E186" s="169"/>
      <c r="F186" s="171"/>
      <c r="G186" s="240"/>
      <c r="H186" s="239"/>
      <c r="I186" s="239"/>
      <c r="J186" s="239"/>
      <c r="K186" s="239"/>
      <c r="L186" s="239"/>
      <c r="M186" s="228"/>
      <c r="N186" s="198"/>
      <c r="O186" s="180"/>
      <c r="P186" s="180"/>
      <c r="Q186" s="180"/>
      <c r="R186" s="180"/>
      <c r="S186" s="180"/>
      <c r="T186" s="180"/>
      <c r="U186" s="180"/>
      <c r="V186" s="171"/>
      <c r="W186" s="151"/>
      <c r="X186" s="189"/>
    </row>
    <row r="187" spans="1:24" ht="12.9" customHeight="1" outlineLevel="1" x14ac:dyDescent="0.25">
      <c r="A187" s="135"/>
      <c r="B187" s="188"/>
      <c r="C187" s="169"/>
      <c r="D187" s="169"/>
      <c r="E187" s="169"/>
      <c r="F187" s="171"/>
      <c r="G187" s="240"/>
      <c r="H187" s="239"/>
      <c r="I187" s="239"/>
      <c r="J187" s="239"/>
      <c r="K187" s="239"/>
      <c r="L187" s="239"/>
      <c r="M187" s="228"/>
      <c r="N187" s="198"/>
      <c r="O187" s="180"/>
      <c r="P187" s="180"/>
      <c r="Q187" s="180"/>
      <c r="R187" s="180"/>
      <c r="S187" s="180"/>
      <c r="T187" s="180"/>
      <c r="U187" s="180"/>
      <c r="V187" s="171"/>
      <c r="W187" s="151"/>
      <c r="X187" s="189"/>
    </row>
    <row r="188" spans="1:24" ht="12.9" customHeight="1" outlineLevel="1" x14ac:dyDescent="0.25">
      <c r="A188" s="135"/>
      <c r="B188" s="188"/>
      <c r="C188" s="169"/>
      <c r="D188" s="169"/>
      <c r="E188" s="169"/>
      <c r="F188" s="171"/>
      <c r="G188" s="240"/>
      <c r="H188" s="239"/>
      <c r="I188" s="239"/>
      <c r="J188" s="239"/>
      <c r="K188" s="239"/>
      <c r="L188" s="239"/>
      <c r="M188" s="228"/>
      <c r="N188" s="198"/>
      <c r="O188" s="180"/>
      <c r="P188" s="180"/>
      <c r="Q188" s="180"/>
      <c r="R188" s="180"/>
      <c r="S188" s="180"/>
      <c r="T188" s="180"/>
      <c r="U188" s="180"/>
      <c r="V188" s="171"/>
      <c r="W188" s="151"/>
      <c r="X188" s="189"/>
    </row>
    <row r="189" spans="1:24" ht="12.9" customHeight="1" outlineLevel="1" x14ac:dyDescent="0.25">
      <c r="A189" s="135"/>
      <c r="B189" s="188"/>
      <c r="C189" s="169"/>
      <c r="D189" s="169"/>
      <c r="E189" s="169"/>
      <c r="F189" s="171"/>
      <c r="G189" s="240"/>
      <c r="H189" s="239"/>
      <c r="I189" s="239"/>
      <c r="J189" s="239"/>
      <c r="K189" s="239"/>
      <c r="L189" s="239"/>
      <c r="M189" s="228"/>
      <c r="N189" s="198"/>
      <c r="O189" s="180"/>
      <c r="P189" s="180"/>
      <c r="Q189" s="180"/>
      <c r="R189" s="180"/>
      <c r="S189" s="180"/>
      <c r="T189" s="180"/>
      <c r="U189" s="180"/>
      <c r="V189" s="171"/>
      <c r="W189" s="151"/>
      <c r="X189" s="189"/>
    </row>
    <row r="190" spans="1:24" ht="12.9" customHeight="1" outlineLevel="1" x14ac:dyDescent="0.25">
      <c r="A190" s="135"/>
      <c r="B190" s="188"/>
      <c r="C190" s="169"/>
      <c r="D190" s="169"/>
      <c r="E190" s="169"/>
      <c r="F190" s="171"/>
      <c r="G190" s="240"/>
      <c r="H190" s="239"/>
      <c r="I190" s="239"/>
      <c r="J190" s="239"/>
      <c r="K190" s="239"/>
      <c r="L190" s="239"/>
      <c r="M190" s="228"/>
      <c r="N190" s="198"/>
      <c r="O190" s="180"/>
      <c r="P190" s="180"/>
      <c r="Q190" s="180"/>
      <c r="R190" s="180"/>
      <c r="S190" s="180"/>
      <c r="T190" s="180"/>
      <c r="U190" s="180"/>
      <c r="V190" s="171"/>
      <c r="W190" s="151"/>
      <c r="X190" s="189"/>
    </row>
    <row r="191" spans="1:24" ht="12.9" customHeight="1" outlineLevel="1" x14ac:dyDescent="0.25">
      <c r="A191" s="135"/>
      <c r="B191" s="188"/>
      <c r="C191" s="169"/>
      <c r="D191" s="169"/>
      <c r="E191" s="169"/>
      <c r="F191" s="171"/>
      <c r="G191" s="240"/>
      <c r="H191" s="239"/>
      <c r="I191" s="239"/>
      <c r="J191" s="239"/>
      <c r="K191" s="239"/>
      <c r="L191" s="239"/>
      <c r="M191" s="228"/>
      <c r="N191" s="198"/>
      <c r="O191" s="180"/>
      <c r="P191" s="180"/>
      <c r="Q191" s="180"/>
      <c r="R191" s="180"/>
      <c r="S191" s="180"/>
      <c r="T191" s="180"/>
      <c r="U191" s="180"/>
      <c r="V191" s="171"/>
      <c r="W191" s="151"/>
      <c r="X191" s="189"/>
    </row>
    <row r="192" spans="1:24" ht="12.9" customHeight="1" outlineLevel="1" x14ac:dyDescent="0.25">
      <c r="A192" s="135"/>
      <c r="B192" s="188"/>
      <c r="C192" s="169"/>
      <c r="D192" s="169"/>
      <c r="E192" s="169"/>
      <c r="F192" s="171"/>
      <c r="G192" s="240"/>
      <c r="H192" s="239"/>
      <c r="I192" s="239"/>
      <c r="J192" s="239"/>
      <c r="K192" s="239"/>
      <c r="L192" s="239"/>
      <c r="M192" s="228"/>
      <c r="N192" s="198"/>
      <c r="O192" s="180"/>
      <c r="P192" s="180"/>
      <c r="Q192" s="180"/>
      <c r="R192" s="180"/>
      <c r="S192" s="180"/>
      <c r="T192" s="180"/>
      <c r="U192" s="180"/>
      <c r="V192" s="171"/>
      <c r="W192" s="151"/>
      <c r="X192" s="189"/>
    </row>
    <row r="193" spans="1:24" ht="12.9" customHeight="1" outlineLevel="1" x14ac:dyDescent="0.25">
      <c r="A193" s="135"/>
      <c r="B193" s="188"/>
      <c r="C193" s="169"/>
      <c r="D193" s="169"/>
      <c r="E193" s="169"/>
      <c r="F193" s="171"/>
      <c r="G193" s="240"/>
      <c r="H193" s="239"/>
      <c r="I193" s="239"/>
      <c r="J193" s="239"/>
      <c r="K193" s="239"/>
      <c r="L193" s="239"/>
      <c r="M193" s="228"/>
      <c r="N193" s="198"/>
      <c r="O193" s="180"/>
      <c r="P193" s="180"/>
      <c r="Q193" s="180"/>
      <c r="R193" s="180"/>
      <c r="S193" s="180"/>
      <c r="T193" s="180"/>
      <c r="U193" s="180"/>
      <c r="V193" s="171"/>
      <c r="W193" s="151"/>
      <c r="X193" s="189"/>
    </row>
    <row r="194" spans="1:24" ht="12.9" customHeight="1" outlineLevel="1" x14ac:dyDescent="0.25">
      <c r="A194" s="135"/>
      <c r="B194" s="188"/>
      <c r="C194" s="169"/>
      <c r="D194" s="169"/>
      <c r="E194" s="169"/>
      <c r="F194" s="171"/>
      <c r="G194" s="240"/>
      <c r="H194" s="239"/>
      <c r="I194" s="239"/>
      <c r="J194" s="239"/>
      <c r="K194" s="239"/>
      <c r="L194" s="239"/>
      <c r="M194" s="228"/>
      <c r="N194" s="198"/>
      <c r="O194" s="180"/>
      <c r="P194" s="180"/>
      <c r="Q194" s="180"/>
      <c r="R194" s="180"/>
      <c r="S194" s="180"/>
      <c r="T194" s="180"/>
      <c r="U194" s="180"/>
      <c r="V194" s="171"/>
      <c r="W194" s="151"/>
      <c r="X194" s="189"/>
    </row>
    <row r="195" spans="1:24" ht="12.9" customHeight="1" outlineLevel="1" x14ac:dyDescent="0.25">
      <c r="A195" s="135"/>
      <c r="B195" s="188"/>
      <c r="C195" s="169"/>
      <c r="D195" s="169"/>
      <c r="E195" s="169"/>
      <c r="F195" s="171"/>
      <c r="G195" s="240"/>
      <c r="H195" s="239"/>
      <c r="I195" s="239"/>
      <c r="J195" s="239"/>
      <c r="K195" s="239"/>
      <c r="L195" s="239"/>
      <c r="M195" s="228"/>
      <c r="N195" s="198"/>
      <c r="O195" s="180"/>
      <c r="P195" s="180"/>
      <c r="Q195" s="180"/>
      <c r="R195" s="180"/>
      <c r="S195" s="180"/>
      <c r="T195" s="180"/>
      <c r="U195" s="180"/>
      <c r="V195" s="171"/>
      <c r="W195" s="151"/>
      <c r="X195" s="189"/>
    </row>
    <row r="196" spans="1:24" ht="12.9" customHeight="1" outlineLevel="1" x14ac:dyDescent="0.25">
      <c r="A196" s="135"/>
      <c r="B196" s="188"/>
      <c r="C196" s="169"/>
      <c r="D196" s="169"/>
      <c r="E196" s="169"/>
      <c r="F196" s="171"/>
      <c r="G196" s="240"/>
      <c r="H196" s="239"/>
      <c r="I196" s="239"/>
      <c r="J196" s="239"/>
      <c r="K196" s="239"/>
      <c r="L196" s="239"/>
      <c r="M196" s="228"/>
      <c r="N196" s="198"/>
      <c r="O196" s="180"/>
      <c r="P196" s="180"/>
      <c r="Q196" s="180"/>
      <c r="R196" s="180"/>
      <c r="S196" s="180"/>
      <c r="T196" s="180"/>
      <c r="U196" s="180"/>
      <c r="V196" s="171"/>
      <c r="W196" s="151"/>
      <c r="X196" s="189"/>
    </row>
    <row r="197" spans="1:24" ht="12.9" customHeight="1" outlineLevel="1" x14ac:dyDescent="0.25">
      <c r="A197" s="135"/>
      <c r="B197" s="188"/>
      <c r="C197" s="169"/>
      <c r="D197" s="169"/>
      <c r="E197" s="169"/>
      <c r="F197" s="171"/>
      <c r="G197" s="240"/>
      <c r="H197" s="239"/>
      <c r="I197" s="239"/>
      <c r="J197" s="239"/>
      <c r="K197" s="239"/>
      <c r="L197" s="239"/>
      <c r="M197" s="228"/>
      <c r="N197" s="198"/>
      <c r="O197" s="180"/>
      <c r="P197" s="180"/>
      <c r="Q197" s="180"/>
      <c r="R197" s="180"/>
      <c r="S197" s="180"/>
      <c r="T197" s="180"/>
      <c r="U197" s="180"/>
      <c r="V197" s="171"/>
      <c r="W197" s="151"/>
      <c r="X197" s="189"/>
    </row>
    <row r="198" spans="1:24" ht="12.9" customHeight="1" outlineLevel="1" x14ac:dyDescent="0.25">
      <c r="A198" s="135"/>
      <c r="B198" s="188"/>
      <c r="C198" s="169"/>
      <c r="D198" s="169"/>
      <c r="E198" s="169"/>
      <c r="F198" s="171"/>
      <c r="G198" s="240"/>
      <c r="H198" s="239"/>
      <c r="I198" s="239"/>
      <c r="J198" s="239"/>
      <c r="K198" s="239"/>
      <c r="L198" s="239"/>
      <c r="M198" s="228"/>
      <c r="N198" s="198"/>
      <c r="O198" s="180"/>
      <c r="P198" s="180"/>
      <c r="Q198" s="180"/>
      <c r="R198" s="180"/>
      <c r="S198" s="180"/>
      <c r="T198" s="180"/>
      <c r="U198" s="180"/>
      <c r="V198" s="171"/>
      <c r="W198" s="151"/>
      <c r="X198" s="189"/>
    </row>
    <row r="199" spans="1:24" ht="12.9" customHeight="1" outlineLevel="1" x14ac:dyDescent="0.25">
      <c r="A199" s="135"/>
      <c r="B199" s="188"/>
      <c r="C199" s="169"/>
      <c r="D199" s="169"/>
      <c r="E199" s="169"/>
      <c r="F199" s="171"/>
      <c r="G199" s="240"/>
      <c r="H199" s="239"/>
      <c r="I199" s="239"/>
      <c r="J199" s="239"/>
      <c r="K199" s="239"/>
      <c r="L199" s="239"/>
      <c r="M199" s="228"/>
      <c r="N199" s="198"/>
      <c r="O199" s="180"/>
      <c r="P199" s="180"/>
      <c r="Q199" s="180"/>
      <c r="R199" s="180"/>
      <c r="S199" s="180"/>
      <c r="T199" s="180"/>
      <c r="U199" s="180"/>
      <c r="V199" s="171"/>
      <c r="W199" s="151"/>
      <c r="X199" s="189"/>
    </row>
    <row r="200" spans="1:24" ht="12.9" customHeight="1" outlineLevel="1" x14ac:dyDescent="0.25">
      <c r="A200" s="135"/>
      <c r="B200" s="188"/>
      <c r="C200" s="169"/>
      <c r="D200" s="169"/>
      <c r="E200" s="169"/>
      <c r="F200" s="171"/>
      <c r="G200" s="240"/>
      <c r="H200" s="239"/>
      <c r="I200" s="239"/>
      <c r="J200" s="239"/>
      <c r="K200" s="239"/>
      <c r="L200" s="239"/>
      <c r="M200" s="228"/>
      <c r="N200" s="198"/>
      <c r="O200" s="180"/>
      <c r="P200" s="180"/>
      <c r="Q200" s="180"/>
      <c r="R200" s="180"/>
      <c r="S200" s="180"/>
      <c r="T200" s="180"/>
      <c r="U200" s="180"/>
      <c r="V200" s="171"/>
      <c r="W200" s="151"/>
      <c r="X200" s="189"/>
    </row>
    <row r="201" spans="1:24" ht="12.9" customHeight="1" outlineLevel="1" x14ac:dyDescent="0.25">
      <c r="A201" s="135"/>
      <c r="B201" s="188"/>
      <c r="C201" s="169"/>
      <c r="D201" s="169"/>
      <c r="E201" s="169"/>
      <c r="F201" s="171"/>
      <c r="G201" s="240"/>
      <c r="H201" s="239"/>
      <c r="I201" s="239"/>
      <c r="J201" s="239"/>
      <c r="K201" s="239"/>
      <c r="L201" s="239"/>
      <c r="M201" s="228"/>
      <c r="N201" s="198"/>
      <c r="O201" s="180"/>
      <c r="P201" s="180"/>
      <c r="Q201" s="180"/>
      <c r="R201" s="180"/>
      <c r="S201" s="180"/>
      <c r="T201" s="180"/>
      <c r="U201" s="180"/>
      <c r="V201" s="171"/>
      <c r="W201" s="151"/>
      <c r="X201" s="189"/>
    </row>
    <row r="202" spans="1:24" ht="12.9" customHeight="1" outlineLevel="1" x14ac:dyDescent="0.25">
      <c r="A202" s="135"/>
      <c r="B202" s="188"/>
      <c r="C202" s="169"/>
      <c r="D202" s="169"/>
      <c r="E202" s="169"/>
      <c r="F202" s="171"/>
      <c r="G202" s="240"/>
      <c r="H202" s="239"/>
      <c r="I202" s="239"/>
      <c r="J202" s="239"/>
      <c r="K202" s="239"/>
      <c r="L202" s="239"/>
      <c r="M202" s="228"/>
      <c r="N202" s="198"/>
      <c r="O202" s="180"/>
      <c r="P202" s="180"/>
      <c r="Q202" s="180"/>
      <c r="R202" s="180"/>
      <c r="S202" s="180"/>
      <c r="T202" s="180"/>
      <c r="U202" s="180"/>
      <c r="V202" s="171"/>
      <c r="W202" s="151"/>
      <c r="X202" s="189"/>
    </row>
    <row r="203" spans="1:24" ht="12.9" customHeight="1" outlineLevel="1" x14ac:dyDescent="0.25">
      <c r="A203" s="135"/>
      <c r="B203" s="188"/>
      <c r="C203" s="169"/>
      <c r="D203" s="169"/>
      <c r="E203" s="169"/>
      <c r="F203" s="171"/>
      <c r="G203" s="240"/>
      <c r="H203" s="239"/>
      <c r="I203" s="239"/>
      <c r="J203" s="239"/>
      <c r="K203" s="239"/>
      <c r="L203" s="239"/>
      <c r="M203" s="228"/>
      <c r="N203" s="198"/>
      <c r="O203" s="180"/>
      <c r="P203" s="180"/>
      <c r="Q203" s="180"/>
      <c r="R203" s="180"/>
      <c r="S203" s="180"/>
      <c r="T203" s="180"/>
      <c r="U203" s="180"/>
      <c r="V203" s="171"/>
      <c r="W203" s="151"/>
      <c r="X203" s="189"/>
    </row>
    <row r="204" spans="1:24" ht="12.9" customHeight="1" outlineLevel="1" x14ac:dyDescent="0.25">
      <c r="A204" s="135"/>
      <c r="B204" s="188"/>
      <c r="C204" s="169"/>
      <c r="D204" s="169"/>
      <c r="E204" s="169"/>
      <c r="F204" s="171"/>
      <c r="G204" s="240"/>
      <c r="H204" s="239"/>
      <c r="I204" s="239"/>
      <c r="J204" s="239"/>
      <c r="K204" s="239"/>
      <c r="L204" s="239"/>
      <c r="M204" s="228"/>
      <c r="N204" s="198"/>
      <c r="O204" s="180"/>
      <c r="P204" s="180"/>
      <c r="Q204" s="180"/>
      <c r="R204" s="180"/>
      <c r="S204" s="180"/>
      <c r="T204" s="180"/>
      <c r="U204" s="180"/>
      <c r="V204" s="171"/>
      <c r="W204" s="151"/>
      <c r="X204" s="189"/>
    </row>
    <row r="205" spans="1:24" ht="12.9" customHeight="1" outlineLevel="1" x14ac:dyDescent="0.25">
      <c r="A205" s="135"/>
      <c r="B205" s="188"/>
      <c r="C205" s="169"/>
      <c r="D205" s="169"/>
      <c r="E205" s="169"/>
      <c r="F205" s="171"/>
      <c r="G205" s="240"/>
      <c r="H205" s="239"/>
      <c r="I205" s="239"/>
      <c r="J205" s="239"/>
      <c r="K205" s="239"/>
      <c r="L205" s="239"/>
      <c r="M205" s="228"/>
      <c r="N205" s="198"/>
      <c r="O205" s="180"/>
      <c r="P205" s="180"/>
      <c r="Q205" s="180"/>
      <c r="R205" s="180"/>
      <c r="S205" s="180"/>
      <c r="T205" s="180"/>
      <c r="U205" s="180"/>
      <c r="V205" s="171"/>
      <c r="W205" s="151"/>
      <c r="X205" s="189"/>
    </row>
    <row r="206" spans="1:24" ht="12.9" customHeight="1" outlineLevel="1" x14ac:dyDescent="0.25">
      <c r="A206" s="135"/>
      <c r="B206" s="188"/>
      <c r="C206" s="169"/>
      <c r="D206" s="169"/>
      <c r="E206" s="169"/>
      <c r="F206" s="171"/>
      <c r="G206" s="240"/>
      <c r="H206" s="239"/>
      <c r="I206" s="239"/>
      <c r="J206" s="239"/>
      <c r="K206" s="239"/>
      <c r="L206" s="239"/>
      <c r="M206" s="228"/>
      <c r="N206" s="198"/>
      <c r="O206" s="180"/>
      <c r="P206" s="180"/>
      <c r="Q206" s="180"/>
      <c r="R206" s="180"/>
      <c r="S206" s="180"/>
      <c r="T206" s="180"/>
      <c r="U206" s="180"/>
      <c r="V206" s="171"/>
      <c r="W206" s="151"/>
      <c r="X206" s="189"/>
    </row>
    <row r="207" spans="1:24" ht="12.9" customHeight="1" outlineLevel="1" x14ac:dyDescent="0.25">
      <c r="A207" s="135"/>
      <c r="B207" s="188"/>
      <c r="C207" s="169"/>
      <c r="D207" s="169"/>
      <c r="E207" s="169"/>
      <c r="F207" s="171"/>
      <c r="G207" s="240"/>
      <c r="H207" s="239"/>
      <c r="I207" s="239"/>
      <c r="J207" s="239"/>
      <c r="K207" s="239"/>
      <c r="L207" s="239"/>
      <c r="M207" s="228"/>
      <c r="N207" s="198"/>
      <c r="O207" s="180"/>
      <c r="P207" s="180"/>
      <c r="Q207" s="180"/>
      <c r="R207" s="180"/>
      <c r="S207" s="180"/>
      <c r="T207" s="180"/>
      <c r="U207" s="180"/>
      <c r="V207" s="171"/>
      <c r="W207" s="151"/>
      <c r="X207" s="189"/>
    </row>
    <row r="208" spans="1:24" ht="12.9" customHeight="1" outlineLevel="1" x14ac:dyDescent="0.25">
      <c r="A208" s="135"/>
      <c r="B208" s="188"/>
      <c r="C208" s="169"/>
      <c r="D208" s="169"/>
      <c r="E208" s="169"/>
      <c r="F208" s="171"/>
      <c r="G208" s="240"/>
      <c r="H208" s="239"/>
      <c r="I208" s="239"/>
      <c r="J208" s="239"/>
      <c r="K208" s="239"/>
      <c r="L208" s="239"/>
      <c r="M208" s="228"/>
      <c r="N208" s="198"/>
      <c r="O208" s="180"/>
      <c r="P208" s="180"/>
      <c r="Q208" s="180"/>
      <c r="R208" s="180"/>
      <c r="S208" s="180"/>
      <c r="T208" s="180"/>
      <c r="U208" s="180"/>
      <c r="V208" s="171"/>
      <c r="W208" s="151"/>
      <c r="X208" s="189"/>
    </row>
    <row r="209" spans="1:24" ht="12.9" customHeight="1" outlineLevel="1" x14ac:dyDescent="0.25">
      <c r="A209" s="135"/>
      <c r="B209" s="188"/>
      <c r="C209" s="169"/>
      <c r="D209" s="169"/>
      <c r="E209" s="169"/>
      <c r="F209" s="171"/>
      <c r="G209" s="240"/>
      <c r="H209" s="239"/>
      <c r="I209" s="239"/>
      <c r="J209" s="239"/>
      <c r="K209" s="239"/>
      <c r="L209" s="239"/>
      <c r="M209" s="228"/>
      <c r="N209" s="198"/>
      <c r="O209" s="180"/>
      <c r="P209" s="180"/>
      <c r="Q209" s="180"/>
      <c r="R209" s="180"/>
      <c r="S209" s="180"/>
      <c r="T209" s="180"/>
      <c r="U209" s="180"/>
      <c r="V209" s="171"/>
      <c r="W209" s="151"/>
      <c r="X209" s="189"/>
    </row>
    <row r="210" spans="1:24" ht="12.9" customHeight="1" outlineLevel="1" x14ac:dyDescent="0.25">
      <c r="A210" s="135"/>
      <c r="B210" s="188"/>
      <c r="C210" s="169"/>
      <c r="D210" s="169"/>
      <c r="E210" s="169"/>
      <c r="F210" s="171"/>
      <c r="G210" s="240"/>
      <c r="H210" s="239"/>
      <c r="I210" s="239"/>
      <c r="J210" s="239"/>
      <c r="K210" s="239"/>
      <c r="L210" s="239"/>
      <c r="M210" s="228"/>
      <c r="N210" s="198"/>
      <c r="O210" s="180"/>
      <c r="P210" s="180"/>
      <c r="Q210" s="180"/>
      <c r="R210" s="180"/>
      <c r="S210" s="180"/>
      <c r="T210" s="180"/>
      <c r="U210" s="180"/>
      <c r="V210" s="171"/>
      <c r="W210" s="151"/>
      <c r="X210" s="189"/>
    </row>
    <row r="211" spans="1:24" ht="12.9" customHeight="1" outlineLevel="1" x14ac:dyDescent="0.25">
      <c r="A211" s="135"/>
      <c r="B211" s="188"/>
      <c r="C211" s="169"/>
      <c r="D211" s="169"/>
      <c r="E211" s="169"/>
      <c r="F211" s="171"/>
      <c r="G211" s="240"/>
      <c r="H211" s="239"/>
      <c r="I211" s="239"/>
      <c r="J211" s="239"/>
      <c r="K211" s="239"/>
      <c r="L211" s="239"/>
      <c r="M211" s="228"/>
      <c r="N211" s="198"/>
      <c r="O211" s="180"/>
      <c r="P211" s="180"/>
      <c r="Q211" s="180"/>
      <c r="R211" s="180"/>
      <c r="S211" s="180"/>
      <c r="T211" s="180"/>
      <c r="U211" s="180"/>
      <c r="V211" s="171"/>
      <c r="W211" s="151"/>
      <c r="X211" s="189"/>
    </row>
    <row r="212" spans="1:24" ht="12.9" customHeight="1" outlineLevel="1" x14ac:dyDescent="0.25">
      <c r="A212" s="135"/>
      <c r="B212" s="188"/>
      <c r="C212" s="169"/>
      <c r="D212" s="169"/>
      <c r="E212" s="169"/>
      <c r="F212" s="171"/>
      <c r="G212" s="240"/>
      <c r="H212" s="239"/>
      <c r="I212" s="239"/>
      <c r="J212" s="239"/>
      <c r="K212" s="239"/>
      <c r="L212" s="239"/>
      <c r="M212" s="228"/>
      <c r="N212" s="198"/>
      <c r="O212" s="180"/>
      <c r="P212" s="180"/>
      <c r="Q212" s="180"/>
      <c r="R212" s="180"/>
      <c r="S212" s="180"/>
      <c r="T212" s="180"/>
      <c r="U212" s="180"/>
      <c r="V212" s="171"/>
      <c r="W212" s="151"/>
      <c r="X212" s="189"/>
    </row>
    <row r="213" spans="1:24" ht="12.9" customHeight="1" outlineLevel="1" x14ac:dyDescent="0.25">
      <c r="A213" s="135"/>
      <c r="B213" s="188"/>
      <c r="C213" s="169"/>
      <c r="D213" s="169"/>
      <c r="E213" s="169"/>
      <c r="F213" s="171"/>
      <c r="G213" s="240"/>
      <c r="H213" s="239"/>
      <c r="I213" s="239"/>
      <c r="J213" s="239"/>
      <c r="K213" s="239"/>
      <c r="L213" s="239"/>
      <c r="M213" s="228"/>
      <c r="N213" s="198"/>
      <c r="O213" s="180"/>
      <c r="P213" s="180"/>
      <c r="Q213" s="180"/>
      <c r="R213" s="180"/>
      <c r="S213" s="180"/>
      <c r="T213" s="180"/>
      <c r="U213" s="180"/>
      <c r="V213" s="171"/>
      <c r="W213" s="151"/>
      <c r="X213" s="189"/>
    </row>
    <row r="214" spans="1:24" ht="12.9" customHeight="1" outlineLevel="1" x14ac:dyDescent="0.25">
      <c r="A214" s="135"/>
      <c r="B214" s="188"/>
      <c r="C214" s="169"/>
      <c r="D214" s="169"/>
      <c r="E214" s="169"/>
      <c r="F214" s="171"/>
      <c r="G214" s="240"/>
      <c r="H214" s="239"/>
      <c r="I214" s="239"/>
      <c r="J214" s="239"/>
      <c r="K214" s="239"/>
      <c r="L214" s="239"/>
      <c r="M214" s="228"/>
      <c r="N214" s="198"/>
      <c r="O214" s="180"/>
      <c r="P214" s="180"/>
      <c r="Q214" s="180"/>
      <c r="R214" s="180"/>
      <c r="S214" s="180"/>
      <c r="T214" s="180"/>
      <c r="U214" s="180"/>
      <c r="V214" s="171"/>
      <c r="W214" s="151"/>
      <c r="X214" s="189"/>
    </row>
    <row r="215" spans="1:24" ht="12.9" customHeight="1" outlineLevel="1" x14ac:dyDescent="0.25">
      <c r="A215" s="135"/>
      <c r="B215" s="188"/>
      <c r="C215" s="169"/>
      <c r="D215" s="169"/>
      <c r="E215" s="169"/>
      <c r="F215" s="171"/>
      <c r="G215" s="240"/>
      <c r="H215" s="239"/>
      <c r="I215" s="239"/>
      <c r="J215" s="239"/>
      <c r="K215" s="239"/>
      <c r="L215" s="239"/>
      <c r="M215" s="228"/>
      <c r="N215" s="198"/>
      <c r="O215" s="180"/>
      <c r="P215" s="180"/>
      <c r="Q215" s="180"/>
      <c r="R215" s="180"/>
      <c r="S215" s="180"/>
      <c r="T215" s="180"/>
      <c r="U215" s="180"/>
      <c r="V215" s="171"/>
      <c r="W215" s="151"/>
      <c r="X215" s="189"/>
    </row>
    <row r="216" spans="1:24" ht="12.9" customHeight="1" outlineLevel="1" x14ac:dyDescent="0.25">
      <c r="A216" s="135"/>
      <c r="B216" s="188"/>
      <c r="C216" s="169"/>
      <c r="D216" s="169"/>
      <c r="E216" s="169"/>
      <c r="F216" s="171"/>
      <c r="G216" s="240"/>
      <c r="H216" s="239"/>
      <c r="I216" s="239"/>
      <c r="J216" s="239"/>
      <c r="K216" s="239"/>
      <c r="L216" s="239"/>
      <c r="M216" s="228"/>
      <c r="N216" s="198"/>
      <c r="O216" s="180"/>
      <c r="P216" s="180"/>
      <c r="Q216" s="180"/>
      <c r="R216" s="180"/>
      <c r="S216" s="180"/>
      <c r="T216" s="180"/>
      <c r="U216" s="180"/>
      <c r="V216" s="171"/>
      <c r="W216" s="151"/>
      <c r="X216" s="189"/>
    </row>
    <row r="217" spans="1:24" ht="12.9" customHeight="1" outlineLevel="1" x14ac:dyDescent="0.25">
      <c r="A217" s="135"/>
      <c r="B217" s="188"/>
      <c r="C217" s="169"/>
      <c r="D217" s="169"/>
      <c r="E217" s="169"/>
      <c r="F217" s="171"/>
      <c r="G217" s="240"/>
      <c r="H217" s="239"/>
      <c r="I217" s="239"/>
      <c r="J217" s="239"/>
      <c r="K217" s="239"/>
      <c r="L217" s="239"/>
      <c r="M217" s="228"/>
      <c r="N217" s="198"/>
      <c r="O217" s="180"/>
      <c r="P217" s="180"/>
      <c r="Q217" s="180"/>
      <c r="R217" s="180"/>
      <c r="S217" s="180"/>
      <c r="T217" s="180"/>
      <c r="U217" s="180"/>
      <c r="V217" s="171"/>
      <c r="W217" s="151"/>
      <c r="X217" s="189"/>
    </row>
    <row r="218" spans="1:24" ht="12.9" customHeight="1" outlineLevel="1" x14ac:dyDescent="0.25">
      <c r="A218" s="135"/>
      <c r="B218" s="188"/>
      <c r="C218" s="169"/>
      <c r="D218" s="169"/>
      <c r="E218" s="169"/>
      <c r="F218" s="171"/>
      <c r="G218" s="240"/>
      <c r="H218" s="239"/>
      <c r="I218" s="239"/>
      <c r="J218" s="239"/>
      <c r="K218" s="239"/>
      <c r="L218" s="239"/>
      <c r="M218" s="228"/>
      <c r="N218" s="198"/>
      <c r="O218" s="180"/>
      <c r="P218" s="180"/>
      <c r="Q218" s="180"/>
      <c r="R218" s="180"/>
      <c r="S218" s="180"/>
      <c r="T218" s="180"/>
      <c r="U218" s="180"/>
      <c r="V218" s="171"/>
      <c r="W218" s="151"/>
      <c r="X218" s="189"/>
    </row>
    <row r="219" spans="1:24" ht="12.9" customHeight="1" outlineLevel="1" x14ac:dyDescent="0.25">
      <c r="A219" s="135"/>
      <c r="B219" s="188"/>
      <c r="C219" s="169"/>
      <c r="D219" s="169"/>
      <c r="E219" s="169"/>
      <c r="F219" s="171"/>
      <c r="G219" s="240"/>
      <c r="H219" s="239"/>
      <c r="I219" s="239"/>
      <c r="J219" s="239"/>
      <c r="K219" s="239"/>
      <c r="L219" s="239"/>
      <c r="M219" s="228"/>
      <c r="N219" s="198"/>
      <c r="O219" s="180"/>
      <c r="P219" s="180"/>
      <c r="Q219" s="180"/>
      <c r="R219" s="180"/>
      <c r="S219" s="180"/>
      <c r="T219" s="180"/>
      <c r="U219" s="180"/>
      <c r="V219" s="171"/>
      <c r="W219" s="151"/>
      <c r="X219" s="189"/>
    </row>
    <row r="220" spans="1:24" ht="12.9" customHeight="1" outlineLevel="1" x14ac:dyDescent="0.25">
      <c r="A220" s="135"/>
      <c r="B220" s="188"/>
      <c r="C220" s="169"/>
      <c r="D220" s="169"/>
      <c r="E220" s="169"/>
      <c r="F220" s="171"/>
      <c r="G220" s="240"/>
      <c r="H220" s="239"/>
      <c r="I220" s="239"/>
      <c r="J220" s="239"/>
      <c r="K220" s="239"/>
      <c r="L220" s="239"/>
      <c r="M220" s="228"/>
      <c r="N220" s="198"/>
      <c r="O220" s="180"/>
      <c r="P220" s="180"/>
      <c r="Q220" s="180"/>
      <c r="R220" s="180"/>
      <c r="S220" s="180"/>
      <c r="T220" s="180"/>
      <c r="U220" s="180"/>
      <c r="V220" s="171"/>
      <c r="W220" s="151"/>
      <c r="X220" s="189"/>
    </row>
    <row r="221" spans="1:24" ht="12.9" customHeight="1" outlineLevel="1" x14ac:dyDescent="0.25">
      <c r="A221" s="135"/>
      <c r="B221" s="188"/>
      <c r="C221" s="169"/>
      <c r="D221" s="169"/>
      <c r="E221" s="169"/>
      <c r="F221" s="171"/>
      <c r="G221" s="240"/>
      <c r="H221" s="239"/>
      <c r="I221" s="239"/>
      <c r="J221" s="239"/>
      <c r="K221" s="239"/>
      <c r="L221" s="239"/>
      <c r="M221" s="228"/>
      <c r="N221" s="198"/>
      <c r="O221" s="180"/>
      <c r="P221" s="180"/>
      <c r="Q221" s="180"/>
      <c r="R221" s="180"/>
      <c r="S221" s="180"/>
      <c r="T221" s="180"/>
      <c r="U221" s="180"/>
      <c r="V221" s="171"/>
      <c r="W221" s="151"/>
      <c r="X221" s="189"/>
    </row>
    <row r="222" spans="1:24" ht="12.9" customHeight="1" outlineLevel="1" x14ac:dyDescent="0.25">
      <c r="A222" s="135"/>
      <c r="B222" s="188"/>
      <c r="C222" s="169"/>
      <c r="D222" s="169"/>
      <c r="E222" s="169"/>
      <c r="F222" s="171"/>
      <c r="G222" s="240"/>
      <c r="H222" s="239"/>
      <c r="I222" s="239"/>
      <c r="J222" s="239"/>
      <c r="K222" s="239"/>
      <c r="L222" s="239"/>
      <c r="M222" s="228"/>
      <c r="N222" s="198"/>
      <c r="O222" s="180"/>
      <c r="P222" s="180"/>
      <c r="Q222" s="180"/>
      <c r="R222" s="180"/>
      <c r="S222" s="180"/>
      <c r="T222" s="180"/>
      <c r="U222" s="180"/>
      <c r="V222" s="171"/>
      <c r="W222" s="151"/>
      <c r="X222" s="189"/>
    </row>
    <row r="223" spans="1:24" ht="12.9" customHeight="1" outlineLevel="1" x14ac:dyDescent="0.25">
      <c r="A223" s="135"/>
      <c r="B223" s="188"/>
      <c r="C223" s="169"/>
      <c r="D223" s="169"/>
      <c r="E223" s="169"/>
      <c r="F223" s="171"/>
      <c r="G223" s="240"/>
      <c r="H223" s="239"/>
      <c r="I223" s="239"/>
      <c r="J223" s="239"/>
      <c r="K223" s="239"/>
      <c r="L223" s="239"/>
      <c r="M223" s="228"/>
      <c r="N223" s="198"/>
      <c r="O223" s="180"/>
      <c r="P223" s="180"/>
      <c r="Q223" s="180"/>
      <c r="R223" s="180"/>
      <c r="S223" s="180"/>
      <c r="T223" s="180"/>
      <c r="U223" s="180"/>
      <c r="V223" s="171"/>
      <c r="W223" s="151"/>
      <c r="X223" s="189"/>
    </row>
    <row r="224" spans="1:24" ht="12.9" customHeight="1" outlineLevel="1" x14ac:dyDescent="0.25">
      <c r="A224" s="135"/>
      <c r="B224" s="188"/>
      <c r="C224" s="169"/>
      <c r="D224" s="169"/>
      <c r="E224" s="169"/>
      <c r="F224" s="171"/>
      <c r="G224" s="240"/>
      <c r="H224" s="239"/>
      <c r="I224" s="239"/>
      <c r="J224" s="239"/>
      <c r="K224" s="239"/>
      <c r="L224" s="239"/>
      <c r="M224" s="228"/>
      <c r="N224" s="198"/>
      <c r="O224" s="180"/>
      <c r="P224" s="180"/>
      <c r="Q224" s="180"/>
      <c r="R224" s="180"/>
      <c r="S224" s="180"/>
      <c r="T224" s="180"/>
      <c r="U224" s="180"/>
      <c r="V224" s="171"/>
      <c r="W224" s="151"/>
      <c r="X224" s="189"/>
    </row>
    <row r="225" spans="1:24" ht="12.9" customHeight="1" outlineLevel="1" x14ac:dyDescent="0.25">
      <c r="A225" s="135"/>
      <c r="B225" s="188"/>
      <c r="C225" s="169"/>
      <c r="D225" s="169"/>
      <c r="E225" s="169"/>
      <c r="F225" s="171"/>
      <c r="G225" s="240"/>
      <c r="H225" s="239"/>
      <c r="I225" s="239"/>
      <c r="J225" s="239"/>
      <c r="K225" s="239"/>
      <c r="L225" s="239"/>
      <c r="M225" s="228"/>
      <c r="N225" s="198"/>
      <c r="O225" s="180"/>
      <c r="P225" s="180"/>
      <c r="Q225" s="180"/>
      <c r="R225" s="180"/>
      <c r="S225" s="180"/>
      <c r="T225" s="180"/>
      <c r="U225" s="180"/>
      <c r="V225" s="171"/>
      <c r="W225" s="151"/>
      <c r="X225" s="189"/>
    </row>
    <row r="226" spans="1:24" ht="12.9" customHeight="1" outlineLevel="1" x14ac:dyDescent="0.25">
      <c r="A226" s="135"/>
      <c r="B226" s="188"/>
      <c r="C226" s="169"/>
      <c r="D226" s="169"/>
      <c r="E226" s="169"/>
      <c r="F226" s="171"/>
      <c r="G226" s="240"/>
      <c r="H226" s="239"/>
      <c r="I226" s="239"/>
      <c r="J226" s="239"/>
      <c r="K226" s="239"/>
      <c r="L226" s="239"/>
      <c r="M226" s="228"/>
      <c r="N226" s="198"/>
      <c r="O226" s="180"/>
      <c r="P226" s="180"/>
      <c r="Q226" s="180"/>
      <c r="R226" s="180"/>
      <c r="S226" s="180"/>
      <c r="T226" s="180"/>
      <c r="U226" s="180"/>
      <c r="V226" s="171"/>
      <c r="W226" s="151"/>
      <c r="X226" s="189"/>
    </row>
    <row r="227" spans="1:24" ht="12.9" customHeight="1" outlineLevel="1" x14ac:dyDescent="0.25">
      <c r="A227" s="135"/>
      <c r="B227" s="188"/>
      <c r="C227" s="169"/>
      <c r="D227" s="169"/>
      <c r="E227" s="169"/>
      <c r="F227" s="171"/>
      <c r="G227" s="240"/>
      <c r="H227" s="239"/>
      <c r="I227" s="239"/>
      <c r="J227" s="239"/>
      <c r="K227" s="239"/>
      <c r="L227" s="239"/>
      <c r="M227" s="228"/>
      <c r="N227" s="198"/>
      <c r="O227" s="180"/>
      <c r="P227" s="180"/>
      <c r="Q227" s="180"/>
      <c r="R227" s="180"/>
      <c r="S227" s="180"/>
      <c r="T227" s="180"/>
      <c r="U227" s="180"/>
      <c r="V227" s="171"/>
      <c r="W227" s="151"/>
      <c r="X227" s="189"/>
    </row>
    <row r="228" spans="1:24" ht="12.9" customHeight="1" outlineLevel="1" x14ac:dyDescent="0.25">
      <c r="A228" s="135"/>
      <c r="B228" s="188"/>
      <c r="C228" s="169"/>
      <c r="D228" s="169"/>
      <c r="E228" s="169"/>
      <c r="F228" s="171"/>
      <c r="G228" s="240"/>
      <c r="H228" s="239"/>
      <c r="I228" s="239"/>
      <c r="J228" s="239"/>
      <c r="K228" s="239"/>
      <c r="L228" s="239"/>
      <c r="M228" s="228"/>
      <c r="N228" s="198"/>
      <c r="O228" s="180"/>
      <c r="P228" s="180"/>
      <c r="Q228" s="180"/>
      <c r="R228" s="180"/>
      <c r="S228" s="180"/>
      <c r="T228" s="180"/>
      <c r="U228" s="180"/>
      <c r="V228" s="171"/>
      <c r="W228" s="151"/>
      <c r="X228" s="189"/>
    </row>
    <row r="229" spans="1:24" ht="12.9" customHeight="1" outlineLevel="1" x14ac:dyDescent="0.25">
      <c r="A229" s="135"/>
      <c r="B229" s="188"/>
      <c r="C229" s="169"/>
      <c r="D229" s="169"/>
      <c r="E229" s="169"/>
      <c r="F229" s="171"/>
      <c r="G229" s="240"/>
      <c r="H229" s="239"/>
      <c r="I229" s="239"/>
      <c r="J229" s="239"/>
      <c r="K229" s="239"/>
      <c r="L229" s="239"/>
      <c r="M229" s="228"/>
      <c r="N229" s="198"/>
      <c r="O229" s="180"/>
      <c r="P229" s="180"/>
      <c r="Q229" s="180"/>
      <c r="R229" s="180"/>
      <c r="S229" s="180"/>
      <c r="T229" s="180"/>
      <c r="U229" s="180"/>
      <c r="V229" s="171"/>
      <c r="W229" s="151"/>
      <c r="X229" s="189"/>
    </row>
    <row r="230" spans="1:24" ht="12.9" customHeight="1" outlineLevel="1" x14ac:dyDescent="0.25">
      <c r="A230" s="135"/>
      <c r="B230" s="188"/>
      <c r="C230" s="169"/>
      <c r="D230" s="169"/>
      <c r="E230" s="169"/>
      <c r="F230" s="171"/>
      <c r="G230" s="240"/>
      <c r="H230" s="239"/>
      <c r="I230" s="239"/>
      <c r="J230" s="239"/>
      <c r="K230" s="239"/>
      <c r="L230" s="239"/>
      <c r="M230" s="228"/>
      <c r="N230" s="198"/>
      <c r="O230" s="180"/>
      <c r="P230" s="180"/>
      <c r="Q230" s="180"/>
      <c r="R230" s="180"/>
      <c r="S230" s="180"/>
      <c r="T230" s="180"/>
      <c r="U230" s="180"/>
      <c r="V230" s="171"/>
      <c r="W230" s="151"/>
      <c r="X230" s="189"/>
    </row>
    <row r="231" spans="1:24" ht="12.9" customHeight="1" outlineLevel="1" x14ac:dyDescent="0.25">
      <c r="A231" s="135"/>
      <c r="B231" s="188"/>
      <c r="C231" s="169"/>
      <c r="D231" s="169"/>
      <c r="E231" s="169"/>
      <c r="F231" s="171"/>
      <c r="G231" s="240"/>
      <c r="H231" s="239"/>
      <c r="I231" s="239"/>
      <c r="J231" s="239"/>
      <c r="K231" s="239"/>
      <c r="L231" s="239"/>
      <c r="M231" s="228"/>
      <c r="N231" s="198"/>
      <c r="O231" s="180"/>
      <c r="P231" s="180"/>
      <c r="Q231" s="180"/>
      <c r="R231" s="180"/>
      <c r="S231" s="180"/>
      <c r="T231" s="180"/>
      <c r="U231" s="180"/>
      <c r="V231" s="171"/>
      <c r="W231" s="151"/>
      <c r="X231" s="189"/>
    </row>
    <row r="232" spans="1:24" ht="12.9" customHeight="1" outlineLevel="1" x14ac:dyDescent="0.25">
      <c r="A232" s="135"/>
      <c r="B232" s="188"/>
      <c r="C232" s="169"/>
      <c r="D232" s="169"/>
      <c r="E232" s="169"/>
      <c r="F232" s="171"/>
      <c r="G232" s="240"/>
      <c r="H232" s="239"/>
      <c r="I232" s="239"/>
      <c r="J232" s="239"/>
      <c r="K232" s="239"/>
      <c r="L232" s="239"/>
      <c r="M232" s="228"/>
      <c r="N232" s="198"/>
      <c r="O232" s="180"/>
      <c r="P232" s="180"/>
      <c r="Q232" s="180"/>
      <c r="R232" s="180"/>
      <c r="S232" s="180"/>
      <c r="T232" s="180"/>
      <c r="U232" s="180"/>
      <c r="V232" s="171"/>
      <c r="W232" s="151"/>
      <c r="X232" s="189"/>
    </row>
    <row r="233" spans="1:24" ht="12.9" customHeight="1" outlineLevel="1" x14ac:dyDescent="0.25">
      <c r="A233" s="135"/>
      <c r="B233" s="188"/>
      <c r="C233" s="169"/>
      <c r="D233" s="169"/>
      <c r="E233" s="169"/>
      <c r="F233" s="171"/>
      <c r="G233" s="240"/>
      <c r="H233" s="239"/>
      <c r="I233" s="239"/>
      <c r="J233" s="239"/>
      <c r="K233" s="239"/>
      <c r="L233" s="239"/>
      <c r="M233" s="228"/>
      <c r="N233" s="198"/>
      <c r="O233" s="180"/>
      <c r="P233" s="180"/>
      <c r="Q233" s="180"/>
      <c r="R233" s="180"/>
      <c r="S233" s="180"/>
      <c r="T233" s="180"/>
      <c r="U233" s="180"/>
      <c r="V233" s="171"/>
      <c r="W233" s="151"/>
      <c r="X233" s="189"/>
    </row>
    <row r="234" spans="1:24" ht="12.9" customHeight="1" outlineLevel="1" x14ac:dyDescent="0.25">
      <c r="A234" s="135"/>
      <c r="B234" s="188"/>
      <c r="C234" s="169"/>
      <c r="D234" s="169"/>
      <c r="E234" s="169"/>
      <c r="F234" s="171"/>
      <c r="G234" s="240"/>
      <c r="H234" s="239"/>
      <c r="I234" s="239"/>
      <c r="J234" s="239"/>
      <c r="K234" s="239"/>
      <c r="L234" s="239"/>
      <c r="M234" s="228"/>
      <c r="N234" s="198"/>
      <c r="O234" s="180"/>
      <c r="P234" s="180"/>
      <c r="Q234" s="180"/>
      <c r="R234" s="180"/>
      <c r="S234" s="180"/>
      <c r="T234" s="180"/>
      <c r="U234" s="180"/>
      <c r="V234" s="171"/>
      <c r="W234" s="151"/>
      <c r="X234" s="189"/>
    </row>
    <row r="235" spans="1:24" ht="12.9" customHeight="1" outlineLevel="1" x14ac:dyDescent="0.25">
      <c r="A235" s="135"/>
      <c r="B235" s="188"/>
      <c r="C235" s="169"/>
      <c r="D235" s="169"/>
      <c r="E235" s="169"/>
      <c r="F235" s="171"/>
      <c r="G235" s="240"/>
      <c r="H235" s="239"/>
      <c r="I235" s="239"/>
      <c r="J235" s="239"/>
      <c r="K235" s="239"/>
      <c r="L235" s="239"/>
      <c r="M235" s="228"/>
      <c r="N235" s="198"/>
      <c r="O235" s="180"/>
      <c r="P235" s="180"/>
      <c r="Q235" s="180"/>
      <c r="R235" s="180"/>
      <c r="S235" s="180"/>
      <c r="T235" s="180"/>
      <c r="U235" s="180"/>
      <c r="V235" s="171"/>
      <c r="W235" s="151"/>
      <c r="X235" s="189"/>
    </row>
    <row r="236" spans="1:24" ht="12.9" customHeight="1" outlineLevel="1" x14ac:dyDescent="0.25">
      <c r="A236" s="135"/>
      <c r="B236" s="188"/>
      <c r="C236" s="169"/>
      <c r="D236" s="169"/>
      <c r="E236" s="169"/>
      <c r="F236" s="171"/>
      <c r="G236" s="240"/>
      <c r="H236" s="239"/>
      <c r="I236" s="239"/>
      <c r="J236" s="239"/>
      <c r="K236" s="239"/>
      <c r="L236" s="239"/>
      <c r="M236" s="228"/>
      <c r="N236" s="198"/>
      <c r="O236" s="180"/>
      <c r="P236" s="180"/>
      <c r="Q236" s="180"/>
      <c r="R236" s="180"/>
      <c r="S236" s="180"/>
      <c r="T236" s="180"/>
      <c r="U236" s="180"/>
      <c r="V236" s="171"/>
      <c r="W236" s="151"/>
      <c r="X236" s="189"/>
    </row>
    <row r="237" spans="1:24" ht="12.9" customHeight="1" outlineLevel="1" x14ac:dyDescent="0.25">
      <c r="A237" s="135"/>
      <c r="B237" s="188"/>
      <c r="C237" s="169"/>
      <c r="D237" s="169"/>
      <c r="E237" s="169"/>
      <c r="F237" s="171"/>
      <c r="G237" s="240"/>
      <c r="H237" s="239"/>
      <c r="I237" s="239"/>
      <c r="J237" s="239"/>
      <c r="K237" s="239"/>
      <c r="L237" s="239"/>
      <c r="M237" s="228"/>
      <c r="N237" s="198"/>
      <c r="O237" s="180"/>
      <c r="P237" s="180"/>
      <c r="Q237" s="180"/>
      <c r="R237" s="180"/>
      <c r="S237" s="180"/>
      <c r="T237" s="180"/>
      <c r="U237" s="180"/>
      <c r="V237" s="171"/>
      <c r="W237" s="151"/>
      <c r="X237" s="189"/>
    </row>
    <row r="238" spans="1:24" ht="12.9" customHeight="1" outlineLevel="1" x14ac:dyDescent="0.25">
      <c r="A238" s="135"/>
      <c r="B238" s="188"/>
      <c r="C238" s="169"/>
      <c r="D238" s="169"/>
      <c r="E238" s="169"/>
      <c r="F238" s="171"/>
      <c r="G238" s="240"/>
      <c r="H238" s="239"/>
      <c r="I238" s="239"/>
      <c r="J238" s="239"/>
      <c r="K238" s="239"/>
      <c r="L238" s="239"/>
      <c r="M238" s="228"/>
      <c r="N238" s="198"/>
      <c r="O238" s="180"/>
      <c r="P238" s="180"/>
      <c r="Q238" s="180"/>
      <c r="R238" s="180"/>
      <c r="S238" s="180"/>
      <c r="T238" s="180"/>
      <c r="U238" s="180"/>
      <c r="V238" s="171"/>
      <c r="W238" s="151"/>
      <c r="X238" s="189"/>
    </row>
    <row r="239" spans="1:24" ht="12.9" customHeight="1" outlineLevel="1" x14ac:dyDescent="0.25">
      <c r="A239" s="135"/>
      <c r="B239" s="188"/>
      <c r="C239" s="169"/>
      <c r="D239" s="169"/>
      <c r="E239" s="169"/>
      <c r="F239" s="171"/>
      <c r="G239" s="240"/>
      <c r="H239" s="239"/>
      <c r="I239" s="239"/>
      <c r="J239" s="239"/>
      <c r="K239" s="239"/>
      <c r="L239" s="239"/>
      <c r="M239" s="228"/>
      <c r="N239" s="198"/>
      <c r="O239" s="180"/>
      <c r="P239" s="180"/>
      <c r="Q239" s="180"/>
      <c r="R239" s="180"/>
      <c r="S239" s="180"/>
      <c r="T239" s="180"/>
      <c r="U239" s="180"/>
      <c r="V239" s="171"/>
      <c r="W239" s="151"/>
      <c r="X239" s="189"/>
    </row>
    <row r="240" spans="1:24" ht="12.9" customHeight="1" outlineLevel="1" x14ac:dyDescent="0.25">
      <c r="A240" s="135"/>
      <c r="B240" s="188"/>
      <c r="C240" s="169"/>
      <c r="D240" s="169"/>
      <c r="E240" s="169"/>
      <c r="F240" s="171"/>
      <c r="G240" s="240"/>
      <c r="H240" s="239"/>
      <c r="I240" s="239"/>
      <c r="J240" s="239"/>
      <c r="K240" s="239"/>
      <c r="L240" s="239"/>
      <c r="M240" s="228"/>
      <c r="N240" s="198"/>
      <c r="O240" s="180"/>
      <c r="P240" s="180"/>
      <c r="Q240" s="180"/>
      <c r="R240" s="180"/>
      <c r="S240" s="180"/>
      <c r="T240" s="180"/>
      <c r="U240" s="180"/>
      <c r="V240" s="171"/>
      <c r="W240" s="151"/>
      <c r="X240" s="189"/>
    </row>
    <row r="241" spans="1:24" ht="12.9" customHeight="1" outlineLevel="1" x14ac:dyDescent="0.25">
      <c r="A241" s="135"/>
      <c r="B241" s="188"/>
      <c r="C241" s="169"/>
      <c r="D241" s="169"/>
      <c r="E241" s="169"/>
      <c r="F241" s="171"/>
      <c r="G241" s="240"/>
      <c r="H241" s="239"/>
      <c r="I241" s="239"/>
      <c r="J241" s="239"/>
      <c r="K241" s="239"/>
      <c r="L241" s="239"/>
      <c r="M241" s="228"/>
      <c r="N241" s="198"/>
      <c r="O241" s="180"/>
      <c r="P241" s="180"/>
      <c r="Q241" s="180"/>
      <c r="R241" s="180"/>
      <c r="S241" s="180"/>
      <c r="T241" s="180"/>
      <c r="U241" s="180"/>
      <c r="V241" s="171"/>
      <c r="W241" s="151"/>
      <c r="X241" s="189"/>
    </row>
    <row r="242" spans="1:24" ht="12.9" customHeight="1" outlineLevel="1" x14ac:dyDescent="0.25">
      <c r="A242" s="135"/>
      <c r="B242" s="188"/>
      <c r="C242" s="169"/>
      <c r="D242" s="169"/>
      <c r="E242" s="169"/>
      <c r="F242" s="171"/>
      <c r="G242" s="240"/>
      <c r="H242" s="239"/>
      <c r="I242" s="239"/>
      <c r="J242" s="239"/>
      <c r="K242" s="239"/>
      <c r="L242" s="239"/>
      <c r="M242" s="228"/>
      <c r="N242" s="198"/>
      <c r="O242" s="180"/>
      <c r="P242" s="180"/>
      <c r="Q242" s="180"/>
      <c r="R242" s="180"/>
      <c r="S242" s="180"/>
      <c r="T242" s="180"/>
      <c r="U242" s="180"/>
      <c r="V242" s="171"/>
      <c r="W242" s="151"/>
      <c r="X242" s="189"/>
    </row>
    <row r="243" spans="1:24" ht="12.9" customHeight="1" outlineLevel="1" x14ac:dyDescent="0.25">
      <c r="A243" s="135"/>
      <c r="B243" s="188"/>
      <c r="C243" s="169"/>
      <c r="D243" s="169"/>
      <c r="E243" s="169"/>
      <c r="F243" s="171"/>
      <c r="G243" s="240"/>
      <c r="H243" s="239"/>
      <c r="I243" s="239"/>
      <c r="J243" s="239"/>
      <c r="K243" s="239"/>
      <c r="L243" s="239"/>
      <c r="M243" s="228"/>
      <c r="N243" s="198"/>
      <c r="O243" s="180"/>
      <c r="P243" s="180"/>
      <c r="Q243" s="180"/>
      <c r="R243" s="180"/>
      <c r="S243" s="180"/>
      <c r="T243" s="180"/>
      <c r="U243" s="180"/>
      <c r="V243" s="171"/>
      <c r="W243" s="151"/>
      <c r="X243" s="189"/>
    </row>
    <row r="244" spans="1:24" ht="12.9" customHeight="1" outlineLevel="1" x14ac:dyDescent="0.25">
      <c r="A244" s="135"/>
      <c r="B244" s="188"/>
      <c r="C244" s="169"/>
      <c r="D244" s="169"/>
      <c r="E244" s="169"/>
      <c r="F244" s="171"/>
      <c r="G244" s="240"/>
      <c r="H244" s="239"/>
      <c r="I244" s="239"/>
      <c r="J244" s="239"/>
      <c r="K244" s="239"/>
      <c r="L244" s="239"/>
      <c r="M244" s="228"/>
      <c r="N244" s="198"/>
      <c r="O244" s="180"/>
      <c r="P244" s="180"/>
      <c r="Q244" s="180"/>
      <c r="R244" s="180"/>
      <c r="S244" s="180"/>
      <c r="T244" s="180"/>
      <c r="U244" s="180"/>
      <c r="V244" s="171"/>
      <c r="W244" s="151"/>
      <c r="X244" s="189"/>
    </row>
    <row r="245" spans="1:24" ht="12.9" customHeight="1" outlineLevel="1" x14ac:dyDescent="0.25">
      <c r="A245" s="135"/>
      <c r="B245" s="188"/>
      <c r="C245" s="169"/>
      <c r="D245" s="169"/>
      <c r="E245" s="169"/>
      <c r="F245" s="171"/>
      <c r="G245" s="240"/>
      <c r="H245" s="239"/>
      <c r="I245" s="239"/>
      <c r="J245" s="239"/>
      <c r="K245" s="239"/>
      <c r="L245" s="239"/>
      <c r="M245" s="228"/>
      <c r="N245" s="198"/>
      <c r="O245" s="180"/>
      <c r="P245" s="180"/>
      <c r="Q245" s="180"/>
      <c r="R245" s="180"/>
      <c r="S245" s="180"/>
      <c r="T245" s="180"/>
      <c r="U245" s="180"/>
      <c r="V245" s="171"/>
      <c r="W245" s="151"/>
      <c r="X245" s="189"/>
    </row>
    <row r="246" spans="1:24" ht="12.9" customHeight="1" outlineLevel="1" x14ac:dyDescent="0.25">
      <c r="A246" s="135"/>
      <c r="B246" s="188"/>
      <c r="C246" s="169"/>
      <c r="D246" s="169"/>
      <c r="E246" s="169"/>
      <c r="F246" s="171"/>
      <c r="G246" s="240"/>
      <c r="H246" s="239"/>
      <c r="I246" s="239"/>
      <c r="J246" s="239"/>
      <c r="K246" s="239"/>
      <c r="L246" s="239"/>
      <c r="M246" s="228"/>
      <c r="N246" s="198"/>
      <c r="O246" s="180"/>
      <c r="P246" s="180"/>
      <c r="Q246" s="180"/>
      <c r="R246" s="180"/>
      <c r="S246" s="180"/>
      <c r="T246" s="180"/>
      <c r="U246" s="180"/>
      <c r="V246" s="171"/>
      <c r="W246" s="151"/>
      <c r="X246" s="189"/>
    </row>
    <row r="247" spans="1:24" ht="12.9" customHeight="1" outlineLevel="1" x14ac:dyDescent="0.25">
      <c r="A247" s="135"/>
      <c r="B247" s="188"/>
      <c r="C247" s="169"/>
      <c r="D247" s="169"/>
      <c r="E247" s="169"/>
      <c r="F247" s="171"/>
      <c r="G247" s="240"/>
      <c r="H247" s="239"/>
      <c r="I247" s="239"/>
      <c r="J247" s="239"/>
      <c r="K247" s="239"/>
      <c r="L247" s="239"/>
      <c r="M247" s="228"/>
      <c r="N247" s="198"/>
      <c r="O247" s="180"/>
      <c r="P247" s="180"/>
      <c r="Q247" s="180"/>
      <c r="R247" s="180"/>
      <c r="S247" s="180"/>
      <c r="T247" s="180"/>
      <c r="U247" s="180"/>
      <c r="V247" s="171"/>
      <c r="W247" s="151"/>
      <c r="X247" s="189"/>
    </row>
    <row r="248" spans="1:24" ht="12.9" customHeight="1" outlineLevel="1" x14ac:dyDescent="0.25">
      <c r="A248" s="135"/>
      <c r="B248" s="188"/>
      <c r="C248" s="169"/>
      <c r="D248" s="169"/>
      <c r="E248" s="169"/>
      <c r="F248" s="171"/>
      <c r="G248" s="240"/>
      <c r="H248" s="239"/>
      <c r="I248" s="239"/>
      <c r="J248" s="239"/>
      <c r="K248" s="239"/>
      <c r="L248" s="239"/>
      <c r="M248" s="228"/>
      <c r="N248" s="198"/>
      <c r="O248" s="180"/>
      <c r="P248" s="180"/>
      <c r="Q248" s="180"/>
      <c r="R248" s="180"/>
      <c r="S248" s="180"/>
      <c r="T248" s="180"/>
      <c r="U248" s="180"/>
      <c r="V248" s="171"/>
      <c r="W248" s="151"/>
      <c r="X248" s="189"/>
    </row>
    <row r="249" spans="1:24" ht="12.9" customHeight="1" outlineLevel="1" x14ac:dyDescent="0.25">
      <c r="A249" s="135"/>
      <c r="B249" s="188"/>
      <c r="C249" s="169"/>
      <c r="D249" s="169"/>
      <c r="E249" s="169"/>
      <c r="F249" s="171"/>
      <c r="G249" s="240"/>
      <c r="H249" s="239"/>
      <c r="I249" s="239"/>
      <c r="J249" s="239"/>
      <c r="K249" s="239"/>
      <c r="L249" s="239"/>
      <c r="M249" s="228"/>
      <c r="N249" s="198"/>
      <c r="O249" s="180"/>
      <c r="P249" s="180"/>
      <c r="Q249" s="180"/>
      <c r="R249" s="180"/>
      <c r="S249" s="180"/>
      <c r="T249" s="180"/>
      <c r="U249" s="180"/>
      <c r="V249" s="171"/>
      <c r="W249" s="151"/>
      <c r="X249" s="189"/>
    </row>
    <row r="250" spans="1:24" ht="12.9" customHeight="1" outlineLevel="1" x14ac:dyDescent="0.25">
      <c r="A250" s="135"/>
      <c r="B250" s="188"/>
      <c r="C250" s="169"/>
      <c r="D250" s="169"/>
      <c r="E250" s="169"/>
      <c r="F250" s="171"/>
      <c r="G250" s="240"/>
      <c r="H250" s="239"/>
      <c r="I250" s="239"/>
      <c r="J250" s="239"/>
      <c r="K250" s="239"/>
      <c r="L250" s="239"/>
      <c r="M250" s="228"/>
      <c r="N250" s="198"/>
      <c r="O250" s="180"/>
      <c r="P250" s="180"/>
      <c r="Q250" s="180"/>
      <c r="R250" s="180"/>
      <c r="S250" s="180"/>
      <c r="T250" s="180"/>
      <c r="U250" s="180"/>
      <c r="V250" s="171"/>
      <c r="W250" s="151"/>
      <c r="X250" s="189"/>
    </row>
    <row r="251" spans="1:24" ht="12.9" customHeight="1" outlineLevel="1" x14ac:dyDescent="0.25">
      <c r="A251" s="135"/>
      <c r="B251" s="188"/>
      <c r="C251" s="169"/>
      <c r="D251" s="169"/>
      <c r="E251" s="169"/>
      <c r="F251" s="171"/>
      <c r="G251" s="240"/>
      <c r="H251" s="239"/>
      <c r="I251" s="239"/>
      <c r="J251" s="239"/>
      <c r="K251" s="239"/>
      <c r="L251" s="239"/>
      <c r="M251" s="228"/>
      <c r="N251" s="198"/>
      <c r="O251" s="180"/>
      <c r="P251" s="180"/>
      <c r="Q251" s="180"/>
      <c r="R251" s="180"/>
      <c r="S251" s="180"/>
      <c r="T251" s="180"/>
      <c r="U251" s="180"/>
      <c r="V251" s="171"/>
      <c r="W251" s="151"/>
      <c r="X251" s="189"/>
    </row>
    <row r="252" spans="1:24" ht="12.9" customHeight="1" outlineLevel="1" x14ac:dyDescent="0.25">
      <c r="A252" s="135"/>
      <c r="B252" s="188"/>
      <c r="C252" s="169"/>
      <c r="D252" s="169"/>
      <c r="E252" s="169"/>
      <c r="F252" s="171"/>
      <c r="G252" s="240"/>
      <c r="H252" s="239"/>
      <c r="I252" s="239"/>
      <c r="J252" s="239"/>
      <c r="K252" s="239"/>
      <c r="L252" s="239"/>
      <c r="M252" s="228"/>
      <c r="N252" s="198"/>
      <c r="O252" s="180"/>
      <c r="P252" s="180"/>
      <c r="Q252" s="180"/>
      <c r="R252" s="180"/>
      <c r="S252" s="180"/>
      <c r="T252" s="180"/>
      <c r="U252" s="180"/>
      <c r="V252" s="171"/>
      <c r="W252" s="151"/>
      <c r="X252" s="189"/>
    </row>
    <row r="253" spans="1:24" ht="12.9" customHeight="1" outlineLevel="1" x14ac:dyDescent="0.25">
      <c r="A253" s="135"/>
      <c r="B253" s="188"/>
      <c r="C253" s="169"/>
      <c r="D253" s="169"/>
      <c r="E253" s="169"/>
      <c r="F253" s="171"/>
      <c r="G253" s="240"/>
      <c r="H253" s="239"/>
      <c r="I253" s="239"/>
      <c r="J253" s="239"/>
      <c r="K253" s="239"/>
      <c r="L253" s="239"/>
      <c r="M253" s="228"/>
      <c r="N253" s="198"/>
      <c r="O253" s="180"/>
      <c r="P253" s="180"/>
      <c r="Q253" s="180"/>
      <c r="R253" s="180"/>
      <c r="S253" s="180"/>
      <c r="T253" s="180"/>
      <c r="U253" s="180"/>
      <c r="V253" s="171"/>
      <c r="W253" s="151"/>
      <c r="X253" s="189"/>
    </row>
    <row r="254" spans="1:24" ht="12.9" customHeight="1" outlineLevel="1" x14ac:dyDescent="0.25">
      <c r="A254" s="135"/>
      <c r="B254" s="188"/>
      <c r="C254" s="169"/>
      <c r="D254" s="169"/>
      <c r="E254" s="169"/>
      <c r="F254" s="171"/>
      <c r="G254" s="240"/>
      <c r="H254" s="239"/>
      <c r="I254" s="239"/>
      <c r="J254" s="239"/>
      <c r="K254" s="239"/>
      <c r="L254" s="239"/>
      <c r="M254" s="228"/>
      <c r="N254" s="198"/>
      <c r="O254" s="180"/>
      <c r="P254" s="180"/>
      <c r="Q254" s="180"/>
      <c r="R254" s="180"/>
      <c r="S254" s="180"/>
      <c r="T254" s="180"/>
      <c r="U254" s="180"/>
      <c r="V254" s="171"/>
      <c r="W254" s="151"/>
      <c r="X254" s="189"/>
    </row>
    <row r="255" spans="1:24" ht="12.9" customHeight="1" outlineLevel="1" x14ac:dyDescent="0.25">
      <c r="A255" s="135"/>
      <c r="B255" s="188"/>
      <c r="C255" s="169"/>
      <c r="D255" s="169"/>
      <c r="E255" s="169"/>
      <c r="F255" s="171"/>
      <c r="G255" s="240"/>
      <c r="H255" s="239"/>
      <c r="I255" s="239"/>
      <c r="J255" s="239"/>
      <c r="K255" s="239"/>
      <c r="L255" s="239"/>
      <c r="M255" s="228"/>
      <c r="N255" s="198"/>
      <c r="O255" s="180"/>
      <c r="P255" s="180"/>
      <c r="Q255" s="180"/>
      <c r="R255" s="180"/>
      <c r="S255" s="180"/>
      <c r="T255" s="180"/>
      <c r="U255" s="180"/>
      <c r="V255" s="171"/>
      <c r="W255" s="151"/>
      <c r="X255" s="189"/>
    </row>
    <row r="256" spans="1:24" ht="12.9" customHeight="1" outlineLevel="1" x14ac:dyDescent="0.25">
      <c r="A256" s="135"/>
      <c r="B256" s="188"/>
      <c r="C256" s="169"/>
      <c r="D256" s="169"/>
      <c r="E256" s="169"/>
      <c r="F256" s="171"/>
      <c r="G256" s="240"/>
      <c r="H256" s="239"/>
      <c r="I256" s="239"/>
      <c r="J256" s="239"/>
      <c r="K256" s="239"/>
      <c r="L256" s="239"/>
      <c r="M256" s="228"/>
      <c r="N256" s="198"/>
      <c r="O256" s="180"/>
      <c r="P256" s="180"/>
      <c r="Q256" s="180"/>
      <c r="R256" s="180"/>
      <c r="S256" s="180"/>
      <c r="T256" s="180"/>
      <c r="U256" s="180"/>
      <c r="V256" s="171"/>
      <c r="W256" s="151"/>
      <c r="X256" s="189"/>
    </row>
    <row r="257" spans="1:24" ht="12.9" customHeight="1" outlineLevel="1" x14ac:dyDescent="0.25">
      <c r="A257" s="135"/>
      <c r="B257" s="188"/>
      <c r="C257" s="169"/>
      <c r="D257" s="169"/>
      <c r="E257" s="169"/>
      <c r="F257" s="171"/>
      <c r="G257" s="240"/>
      <c r="H257" s="239"/>
      <c r="I257" s="239"/>
      <c r="J257" s="239"/>
      <c r="K257" s="239"/>
      <c r="L257" s="239"/>
      <c r="M257" s="228"/>
      <c r="N257" s="198"/>
      <c r="O257" s="180"/>
      <c r="P257" s="180"/>
      <c r="Q257" s="180"/>
      <c r="R257" s="180"/>
      <c r="S257" s="180"/>
      <c r="T257" s="180"/>
      <c r="U257" s="180"/>
      <c r="V257" s="171"/>
      <c r="W257" s="151"/>
      <c r="X257" s="189"/>
    </row>
    <row r="258" spans="1:24" ht="12.9" customHeight="1" outlineLevel="1" x14ac:dyDescent="0.25">
      <c r="A258" s="135"/>
      <c r="B258" s="188"/>
      <c r="C258" s="169"/>
      <c r="D258" s="169"/>
      <c r="E258" s="169"/>
      <c r="F258" s="171"/>
      <c r="G258" s="240"/>
      <c r="H258" s="239"/>
      <c r="I258" s="239"/>
      <c r="J258" s="239"/>
      <c r="K258" s="239"/>
      <c r="L258" s="239"/>
      <c r="M258" s="228"/>
      <c r="N258" s="198"/>
      <c r="O258" s="180"/>
      <c r="P258" s="180"/>
      <c r="Q258" s="180"/>
      <c r="R258" s="180"/>
      <c r="S258" s="180"/>
      <c r="T258" s="180"/>
      <c r="U258" s="180"/>
      <c r="V258" s="171"/>
      <c r="W258" s="151"/>
      <c r="X258" s="189"/>
    </row>
    <row r="259" spans="1:24" ht="12.9" customHeight="1" outlineLevel="1" x14ac:dyDescent="0.25">
      <c r="A259" s="135"/>
      <c r="B259" s="188"/>
      <c r="C259" s="169"/>
      <c r="D259" s="169"/>
      <c r="E259" s="169"/>
      <c r="F259" s="171"/>
      <c r="G259" s="240"/>
      <c r="H259" s="239"/>
      <c r="I259" s="239"/>
      <c r="J259" s="239"/>
      <c r="K259" s="239"/>
      <c r="L259" s="239"/>
      <c r="M259" s="228"/>
      <c r="N259" s="198"/>
      <c r="O259" s="180"/>
      <c r="P259" s="180"/>
      <c r="Q259" s="180"/>
      <c r="R259" s="180"/>
      <c r="S259" s="180"/>
      <c r="T259" s="180"/>
      <c r="U259" s="180"/>
      <c r="V259" s="171"/>
      <c r="W259" s="151"/>
      <c r="X259" s="189"/>
    </row>
    <row r="260" spans="1:24" ht="12.9" customHeight="1" outlineLevel="1" x14ac:dyDescent="0.25">
      <c r="A260" s="135"/>
      <c r="B260" s="188"/>
      <c r="C260" s="169"/>
      <c r="D260" s="169"/>
      <c r="E260" s="169"/>
      <c r="F260" s="171"/>
      <c r="G260" s="240"/>
      <c r="H260" s="239"/>
      <c r="I260" s="239"/>
      <c r="J260" s="239"/>
      <c r="K260" s="239"/>
      <c r="L260" s="239"/>
      <c r="M260" s="228"/>
      <c r="N260" s="198"/>
      <c r="O260" s="180"/>
      <c r="P260" s="180"/>
      <c r="Q260" s="180"/>
      <c r="R260" s="180"/>
      <c r="S260" s="180"/>
      <c r="T260" s="180"/>
      <c r="U260" s="180"/>
      <c r="V260" s="171"/>
      <c r="W260" s="151"/>
      <c r="X260" s="189"/>
    </row>
    <row r="261" spans="1:24" ht="12.9" customHeight="1" outlineLevel="1" x14ac:dyDescent="0.25">
      <c r="A261" s="135"/>
      <c r="B261" s="188"/>
      <c r="C261" s="169"/>
      <c r="D261" s="169"/>
      <c r="E261" s="169"/>
      <c r="F261" s="171"/>
      <c r="G261" s="240"/>
      <c r="H261" s="239"/>
      <c r="I261" s="239"/>
      <c r="J261" s="239"/>
      <c r="K261" s="239"/>
      <c r="L261" s="239"/>
      <c r="M261" s="228"/>
      <c r="N261" s="198"/>
      <c r="O261" s="180"/>
      <c r="P261" s="180"/>
      <c r="Q261" s="180"/>
      <c r="R261" s="180"/>
      <c r="S261" s="180"/>
      <c r="T261" s="180"/>
      <c r="U261" s="180"/>
      <c r="V261" s="171"/>
      <c r="W261" s="151"/>
      <c r="X261" s="189"/>
    </row>
    <row r="262" spans="1:24" ht="12.9" customHeight="1" outlineLevel="1" x14ac:dyDescent="0.25">
      <c r="A262" s="135"/>
      <c r="B262" s="188"/>
      <c r="C262" s="169"/>
      <c r="D262" s="169"/>
      <c r="E262" s="169"/>
      <c r="F262" s="171"/>
      <c r="G262" s="240"/>
      <c r="H262" s="239"/>
      <c r="I262" s="239"/>
      <c r="J262" s="239"/>
      <c r="K262" s="239"/>
      <c r="L262" s="239"/>
      <c r="M262" s="228"/>
      <c r="N262" s="198"/>
      <c r="O262" s="180"/>
      <c r="P262" s="180"/>
      <c r="Q262" s="180"/>
      <c r="R262" s="180"/>
      <c r="S262" s="180"/>
      <c r="T262" s="180"/>
      <c r="U262" s="180"/>
      <c r="V262" s="171"/>
      <c r="W262" s="151"/>
      <c r="X262" s="189"/>
    </row>
    <row r="263" spans="1:24" ht="12.9" customHeight="1" outlineLevel="1" x14ac:dyDescent="0.25">
      <c r="A263" s="135"/>
      <c r="B263" s="188"/>
      <c r="C263" s="169"/>
      <c r="D263" s="169"/>
      <c r="E263" s="169"/>
      <c r="F263" s="171"/>
      <c r="G263" s="240"/>
      <c r="H263" s="239"/>
      <c r="I263" s="239"/>
      <c r="J263" s="239"/>
      <c r="K263" s="239"/>
      <c r="L263" s="239"/>
      <c r="M263" s="228"/>
      <c r="N263" s="198"/>
      <c r="O263" s="180"/>
      <c r="P263" s="180"/>
      <c r="Q263" s="180"/>
      <c r="R263" s="180"/>
      <c r="S263" s="180"/>
      <c r="T263" s="180"/>
      <c r="U263" s="180"/>
      <c r="V263" s="171"/>
      <c r="W263" s="151"/>
      <c r="X263" s="189"/>
    </row>
    <row r="264" spans="1:24" ht="12.9" customHeight="1" outlineLevel="1" x14ac:dyDescent="0.25">
      <c r="A264" s="135"/>
      <c r="B264" s="188"/>
      <c r="C264" s="169"/>
      <c r="D264" s="169"/>
      <c r="E264" s="169"/>
      <c r="F264" s="171"/>
      <c r="G264" s="240"/>
      <c r="H264" s="239"/>
      <c r="I264" s="239"/>
      <c r="J264" s="239"/>
      <c r="K264" s="239"/>
      <c r="L264" s="239"/>
      <c r="M264" s="228"/>
      <c r="N264" s="198"/>
      <c r="O264" s="180"/>
      <c r="P264" s="180"/>
      <c r="Q264" s="180"/>
      <c r="R264" s="180"/>
      <c r="S264" s="180"/>
      <c r="T264" s="180"/>
      <c r="U264" s="180"/>
      <c r="V264" s="171"/>
      <c r="W264" s="151"/>
      <c r="X264" s="189"/>
    </row>
    <row r="265" spans="1:24" ht="12.9" customHeight="1" outlineLevel="1" x14ac:dyDescent="0.25">
      <c r="A265" s="135"/>
      <c r="B265" s="188"/>
      <c r="C265" s="169"/>
      <c r="D265" s="169"/>
      <c r="E265" s="169"/>
      <c r="F265" s="171"/>
      <c r="G265" s="240"/>
      <c r="H265" s="239"/>
      <c r="I265" s="239"/>
      <c r="J265" s="239"/>
      <c r="K265" s="239"/>
      <c r="L265" s="239"/>
      <c r="M265" s="228"/>
      <c r="N265" s="198"/>
      <c r="O265" s="180"/>
      <c r="P265" s="180"/>
      <c r="Q265" s="180"/>
      <c r="R265" s="180"/>
      <c r="S265" s="180"/>
      <c r="T265" s="180"/>
      <c r="U265" s="180"/>
      <c r="V265" s="171"/>
      <c r="W265" s="151"/>
      <c r="X265" s="189"/>
    </row>
    <row r="266" spans="1:24" ht="12.9" customHeight="1" outlineLevel="1" x14ac:dyDescent="0.25">
      <c r="A266" s="135"/>
      <c r="B266" s="188"/>
      <c r="C266" s="169"/>
      <c r="D266" s="169"/>
      <c r="E266" s="169"/>
      <c r="F266" s="171"/>
      <c r="G266" s="240"/>
      <c r="H266" s="239"/>
      <c r="I266" s="239"/>
      <c r="J266" s="239"/>
      <c r="K266" s="239"/>
      <c r="L266" s="239"/>
      <c r="M266" s="228"/>
      <c r="N266" s="198"/>
      <c r="O266" s="180"/>
      <c r="P266" s="180"/>
      <c r="Q266" s="180"/>
      <c r="R266" s="180"/>
      <c r="S266" s="180"/>
      <c r="T266" s="180"/>
      <c r="U266" s="180"/>
      <c r="V266" s="171"/>
      <c r="W266" s="151"/>
      <c r="X266" s="189"/>
    </row>
    <row r="267" spans="1:24" ht="12.9" customHeight="1" outlineLevel="1" x14ac:dyDescent="0.25">
      <c r="A267" s="135"/>
      <c r="B267" s="188"/>
      <c r="C267" s="169"/>
      <c r="D267" s="169"/>
      <c r="E267" s="169"/>
      <c r="F267" s="171"/>
      <c r="G267" s="240"/>
      <c r="H267" s="239"/>
      <c r="I267" s="239"/>
      <c r="J267" s="239"/>
      <c r="K267" s="239"/>
      <c r="L267" s="239"/>
      <c r="M267" s="228"/>
      <c r="N267" s="198"/>
      <c r="O267" s="180"/>
      <c r="P267" s="180"/>
      <c r="Q267" s="180"/>
      <c r="R267" s="180"/>
      <c r="S267" s="180"/>
      <c r="T267" s="180"/>
      <c r="U267" s="180"/>
      <c r="V267" s="171"/>
      <c r="W267" s="151"/>
      <c r="X267" s="189"/>
    </row>
    <row r="268" spans="1:24" ht="12.9" customHeight="1" outlineLevel="1" x14ac:dyDescent="0.25">
      <c r="A268" s="135"/>
      <c r="B268" s="188"/>
      <c r="C268" s="169"/>
      <c r="D268" s="169"/>
      <c r="E268" s="169"/>
      <c r="F268" s="171"/>
      <c r="G268" s="240"/>
      <c r="H268" s="239"/>
      <c r="I268" s="239"/>
      <c r="J268" s="239"/>
      <c r="K268" s="239"/>
      <c r="L268" s="239"/>
      <c r="M268" s="228"/>
      <c r="N268" s="198"/>
      <c r="O268" s="180"/>
      <c r="P268" s="180"/>
      <c r="Q268" s="180"/>
      <c r="R268" s="180"/>
      <c r="S268" s="180"/>
      <c r="T268" s="180"/>
      <c r="U268" s="180"/>
      <c r="V268" s="171"/>
      <c r="W268" s="151"/>
      <c r="X268" s="189"/>
    </row>
    <row r="269" spans="1:24" ht="12.9" customHeight="1" outlineLevel="1" x14ac:dyDescent="0.25">
      <c r="A269" s="135"/>
      <c r="B269" s="188"/>
      <c r="C269" s="169"/>
      <c r="D269" s="169"/>
      <c r="E269" s="169"/>
      <c r="F269" s="171"/>
      <c r="G269" s="240"/>
      <c r="H269" s="239"/>
      <c r="I269" s="239"/>
      <c r="J269" s="239"/>
      <c r="K269" s="239"/>
      <c r="L269" s="239"/>
      <c r="M269" s="228"/>
      <c r="N269" s="198"/>
      <c r="O269" s="180"/>
      <c r="P269" s="180"/>
      <c r="Q269" s="180"/>
      <c r="R269" s="180"/>
      <c r="S269" s="180"/>
      <c r="T269" s="180"/>
      <c r="U269" s="180"/>
      <c r="V269" s="171"/>
      <c r="W269" s="151"/>
      <c r="X269" s="189"/>
    </row>
    <row r="270" spans="1:24" ht="12.9" customHeight="1" outlineLevel="1" x14ac:dyDescent="0.25">
      <c r="A270" s="135"/>
      <c r="B270" s="188"/>
      <c r="C270" s="169"/>
      <c r="D270" s="169"/>
      <c r="E270" s="169"/>
      <c r="F270" s="171"/>
      <c r="G270" s="240"/>
      <c r="H270" s="239"/>
      <c r="I270" s="239"/>
      <c r="J270" s="239"/>
      <c r="K270" s="239"/>
      <c r="L270" s="239"/>
      <c r="M270" s="228"/>
      <c r="N270" s="198"/>
      <c r="O270" s="180"/>
      <c r="P270" s="180"/>
      <c r="Q270" s="180"/>
      <c r="R270" s="180"/>
      <c r="S270" s="180"/>
      <c r="T270" s="180"/>
      <c r="U270" s="180"/>
      <c r="V270" s="171"/>
      <c r="W270" s="151"/>
      <c r="X270" s="189"/>
    </row>
    <row r="271" spans="1:24" ht="12.9" customHeight="1" outlineLevel="1" x14ac:dyDescent="0.25">
      <c r="A271" s="135"/>
      <c r="B271" s="188"/>
      <c r="C271" s="169"/>
      <c r="D271" s="169"/>
      <c r="E271" s="169"/>
      <c r="F271" s="171"/>
      <c r="G271" s="240"/>
      <c r="H271" s="239"/>
      <c r="I271" s="239"/>
      <c r="J271" s="239"/>
      <c r="K271" s="239"/>
      <c r="L271" s="239"/>
      <c r="M271" s="228"/>
      <c r="N271" s="198"/>
      <c r="O271" s="180"/>
      <c r="P271" s="180"/>
      <c r="Q271" s="180"/>
      <c r="R271" s="180"/>
      <c r="S271" s="180"/>
      <c r="T271" s="180"/>
      <c r="U271" s="180"/>
      <c r="V271" s="171"/>
      <c r="W271" s="151"/>
      <c r="X271" s="189"/>
    </row>
    <row r="272" spans="1:24" ht="12.9" customHeight="1" outlineLevel="1" x14ac:dyDescent="0.25">
      <c r="A272" s="135"/>
      <c r="B272" s="188"/>
      <c r="C272" s="169"/>
      <c r="D272" s="169"/>
      <c r="E272" s="169"/>
      <c r="F272" s="171"/>
      <c r="G272" s="240"/>
      <c r="H272" s="239"/>
      <c r="I272" s="239"/>
      <c r="J272" s="239"/>
      <c r="K272" s="239"/>
      <c r="L272" s="239"/>
      <c r="M272" s="228"/>
      <c r="N272" s="198"/>
      <c r="O272" s="180"/>
      <c r="P272" s="180"/>
      <c r="Q272" s="180"/>
      <c r="R272" s="180"/>
      <c r="S272" s="180"/>
      <c r="T272" s="180"/>
      <c r="U272" s="180"/>
      <c r="V272" s="171"/>
      <c r="W272" s="151"/>
      <c r="X272" s="189"/>
    </row>
    <row r="273" spans="1:24" ht="12.9" customHeight="1" outlineLevel="1" x14ac:dyDescent="0.25">
      <c r="A273" s="135"/>
      <c r="B273" s="188"/>
      <c r="C273" s="169"/>
      <c r="D273" s="169"/>
      <c r="E273" s="169"/>
      <c r="F273" s="171"/>
      <c r="G273" s="240"/>
      <c r="H273" s="239"/>
      <c r="I273" s="239"/>
      <c r="J273" s="239"/>
      <c r="K273" s="239"/>
      <c r="L273" s="239"/>
      <c r="M273" s="228"/>
      <c r="N273" s="198"/>
      <c r="O273" s="180"/>
      <c r="P273" s="180"/>
      <c r="Q273" s="180"/>
      <c r="R273" s="180"/>
      <c r="S273" s="180"/>
      <c r="T273" s="180"/>
      <c r="U273" s="180"/>
      <c r="V273" s="171"/>
      <c r="W273" s="151"/>
      <c r="X273" s="189"/>
    </row>
    <row r="274" spans="1:24" ht="12.9" customHeight="1" outlineLevel="1" x14ac:dyDescent="0.25">
      <c r="A274" s="135"/>
      <c r="B274" s="188"/>
      <c r="C274" s="169"/>
      <c r="D274" s="169"/>
      <c r="E274" s="169"/>
      <c r="F274" s="171"/>
      <c r="G274" s="240"/>
      <c r="H274" s="239"/>
      <c r="I274" s="239"/>
      <c r="J274" s="239"/>
      <c r="K274" s="239"/>
      <c r="L274" s="239"/>
      <c r="M274" s="228"/>
      <c r="N274" s="198"/>
      <c r="O274" s="180"/>
      <c r="P274" s="180"/>
      <c r="Q274" s="180"/>
      <c r="R274" s="180"/>
      <c r="S274" s="180"/>
      <c r="T274" s="180"/>
      <c r="U274" s="180"/>
      <c r="V274" s="171"/>
      <c r="W274" s="151"/>
      <c r="X274" s="189"/>
    </row>
    <row r="275" spans="1:24" ht="12.9" customHeight="1" outlineLevel="1" x14ac:dyDescent="0.25">
      <c r="A275" s="135"/>
      <c r="B275" s="188"/>
      <c r="C275" s="169"/>
      <c r="D275" s="169"/>
      <c r="E275" s="169"/>
      <c r="F275" s="171"/>
      <c r="G275" s="240"/>
      <c r="H275" s="239"/>
      <c r="I275" s="239"/>
      <c r="J275" s="239"/>
      <c r="K275" s="239"/>
      <c r="L275" s="239"/>
      <c r="M275" s="228"/>
      <c r="N275" s="198"/>
      <c r="O275" s="180"/>
      <c r="P275" s="180"/>
      <c r="Q275" s="180"/>
      <c r="R275" s="180"/>
      <c r="S275" s="180"/>
      <c r="T275" s="180"/>
      <c r="U275" s="180"/>
      <c r="V275" s="171"/>
      <c r="W275" s="151"/>
      <c r="X275" s="189"/>
    </row>
    <row r="276" spans="1:24" ht="12.9" customHeight="1" outlineLevel="1" x14ac:dyDescent="0.25">
      <c r="A276" s="135"/>
      <c r="B276" s="188"/>
      <c r="C276" s="169"/>
      <c r="D276" s="169"/>
      <c r="E276" s="169"/>
      <c r="F276" s="171"/>
      <c r="G276" s="240"/>
      <c r="H276" s="239"/>
      <c r="I276" s="239"/>
      <c r="J276" s="239"/>
      <c r="K276" s="239"/>
      <c r="L276" s="239"/>
      <c r="M276" s="228"/>
      <c r="N276" s="198"/>
      <c r="O276" s="180"/>
      <c r="P276" s="180"/>
      <c r="Q276" s="180"/>
      <c r="R276" s="180"/>
      <c r="S276" s="180"/>
      <c r="T276" s="180"/>
      <c r="U276" s="180"/>
      <c r="V276" s="171"/>
      <c r="W276" s="151"/>
      <c r="X276" s="189"/>
    </row>
    <row r="277" spans="1:24" ht="12.9" customHeight="1" outlineLevel="1" x14ac:dyDescent="0.25">
      <c r="A277" s="135"/>
      <c r="B277" s="188"/>
      <c r="C277" s="169"/>
      <c r="D277" s="169"/>
      <c r="E277" s="169"/>
      <c r="F277" s="171"/>
      <c r="G277" s="240"/>
      <c r="H277" s="239"/>
      <c r="I277" s="239"/>
      <c r="J277" s="239"/>
      <c r="K277" s="239"/>
      <c r="L277" s="239"/>
      <c r="M277" s="228"/>
      <c r="N277" s="198"/>
      <c r="O277" s="180"/>
      <c r="P277" s="180"/>
      <c r="Q277" s="180"/>
      <c r="R277" s="180"/>
      <c r="S277" s="180"/>
      <c r="T277" s="180"/>
      <c r="U277" s="180"/>
      <c r="V277" s="171"/>
      <c r="W277" s="151"/>
      <c r="X277" s="189"/>
    </row>
    <row r="278" spans="1:24" ht="12.9" customHeight="1" outlineLevel="1" x14ac:dyDescent="0.25">
      <c r="A278" s="135"/>
      <c r="B278" s="188"/>
      <c r="C278" s="169"/>
      <c r="D278" s="169"/>
      <c r="E278" s="169"/>
      <c r="F278" s="171"/>
      <c r="G278" s="240"/>
      <c r="H278" s="239"/>
      <c r="I278" s="239"/>
      <c r="J278" s="239"/>
      <c r="K278" s="239"/>
      <c r="L278" s="239"/>
      <c r="M278" s="228"/>
      <c r="N278" s="198"/>
      <c r="O278" s="180"/>
      <c r="P278" s="180"/>
      <c r="Q278" s="180"/>
      <c r="R278" s="180"/>
      <c r="S278" s="180"/>
      <c r="T278" s="180"/>
      <c r="U278" s="180"/>
      <c r="V278" s="171"/>
      <c r="W278" s="151"/>
      <c r="X278" s="189"/>
    </row>
    <row r="279" spans="1:24" ht="12.9" customHeight="1" outlineLevel="1" x14ac:dyDescent="0.25">
      <c r="A279" s="135"/>
      <c r="B279" s="188"/>
      <c r="C279" s="169"/>
      <c r="D279" s="169"/>
      <c r="E279" s="169"/>
      <c r="F279" s="171"/>
      <c r="G279" s="240"/>
      <c r="H279" s="239"/>
      <c r="I279" s="239"/>
      <c r="J279" s="239"/>
      <c r="K279" s="239"/>
      <c r="L279" s="239"/>
      <c r="M279" s="228"/>
      <c r="N279" s="198"/>
      <c r="O279" s="180"/>
      <c r="P279" s="180"/>
      <c r="Q279" s="180"/>
      <c r="R279" s="180"/>
      <c r="S279" s="180"/>
      <c r="T279" s="180"/>
      <c r="U279" s="180"/>
      <c r="V279" s="171"/>
      <c r="W279" s="151"/>
      <c r="X279" s="189"/>
    </row>
    <row r="280" spans="1:24" ht="12.9" customHeight="1" outlineLevel="1" x14ac:dyDescent="0.25">
      <c r="A280" s="135"/>
      <c r="B280" s="188"/>
      <c r="C280" s="169"/>
      <c r="D280" s="169"/>
      <c r="E280" s="169"/>
      <c r="F280" s="171"/>
      <c r="G280" s="240"/>
      <c r="H280" s="239"/>
      <c r="I280" s="239"/>
      <c r="J280" s="239"/>
      <c r="K280" s="239"/>
      <c r="L280" s="239"/>
      <c r="M280" s="228"/>
      <c r="N280" s="198"/>
      <c r="O280" s="180"/>
      <c r="P280" s="180"/>
      <c r="Q280" s="180"/>
      <c r="R280" s="180"/>
      <c r="S280" s="180"/>
      <c r="T280" s="180"/>
      <c r="U280" s="180"/>
      <c r="V280" s="171"/>
      <c r="W280" s="151"/>
      <c r="X280" s="189"/>
    </row>
    <row r="281" spans="1:24" ht="12.9" customHeight="1" outlineLevel="1" x14ac:dyDescent="0.25">
      <c r="A281" s="135"/>
      <c r="B281" s="188"/>
      <c r="C281" s="169"/>
      <c r="D281" s="169"/>
      <c r="E281" s="169"/>
      <c r="F281" s="171"/>
      <c r="G281" s="240"/>
      <c r="H281" s="239"/>
      <c r="I281" s="239"/>
      <c r="J281" s="239"/>
      <c r="K281" s="239"/>
      <c r="L281" s="239"/>
      <c r="M281" s="228"/>
      <c r="N281" s="198"/>
      <c r="O281" s="180"/>
      <c r="P281" s="180"/>
      <c r="Q281" s="180"/>
      <c r="R281" s="180"/>
      <c r="S281" s="180"/>
      <c r="T281" s="180"/>
      <c r="U281" s="180"/>
      <c r="V281" s="171"/>
      <c r="W281" s="151"/>
      <c r="X281" s="189"/>
    </row>
    <row r="282" spans="1:24" ht="12.9" customHeight="1" outlineLevel="1" x14ac:dyDescent="0.25">
      <c r="A282" s="135"/>
      <c r="B282" s="188"/>
      <c r="C282" s="169"/>
      <c r="D282" s="169"/>
      <c r="E282" s="169"/>
      <c r="F282" s="171"/>
      <c r="G282" s="240"/>
      <c r="H282" s="239"/>
      <c r="I282" s="239"/>
      <c r="J282" s="239"/>
      <c r="K282" s="239"/>
      <c r="L282" s="239"/>
      <c r="M282" s="228"/>
      <c r="N282" s="198"/>
      <c r="O282" s="180"/>
      <c r="P282" s="180"/>
      <c r="Q282" s="180"/>
      <c r="R282" s="180"/>
      <c r="S282" s="180"/>
      <c r="T282" s="180"/>
      <c r="U282" s="180"/>
      <c r="V282" s="171"/>
      <c r="W282" s="151"/>
      <c r="X282" s="189"/>
    </row>
    <row r="283" spans="1:24" ht="12.9" customHeight="1" outlineLevel="1" x14ac:dyDescent="0.25">
      <c r="A283" s="135"/>
      <c r="B283" s="188"/>
      <c r="C283" s="169"/>
      <c r="D283" s="169"/>
      <c r="E283" s="169"/>
      <c r="F283" s="171"/>
      <c r="G283" s="240"/>
      <c r="H283" s="239"/>
      <c r="I283" s="239"/>
      <c r="J283" s="239"/>
      <c r="K283" s="239"/>
      <c r="L283" s="239"/>
      <c r="M283" s="228"/>
      <c r="N283" s="198"/>
      <c r="O283" s="180"/>
      <c r="P283" s="180"/>
      <c r="Q283" s="180"/>
      <c r="R283" s="180"/>
      <c r="S283" s="180"/>
      <c r="T283" s="180"/>
      <c r="U283" s="180"/>
      <c r="V283" s="171"/>
      <c r="W283" s="151"/>
      <c r="X283" s="189"/>
    </row>
    <row r="284" spans="1:24" ht="12.9" customHeight="1" outlineLevel="1" x14ac:dyDescent="0.25">
      <c r="A284" s="135"/>
      <c r="B284" s="188"/>
      <c r="C284" s="169"/>
      <c r="D284" s="169"/>
      <c r="E284" s="169"/>
      <c r="F284" s="171"/>
      <c r="G284" s="240"/>
      <c r="H284" s="239"/>
      <c r="I284" s="239"/>
      <c r="J284" s="239"/>
      <c r="K284" s="239"/>
      <c r="L284" s="239"/>
      <c r="M284" s="228"/>
      <c r="N284" s="198"/>
      <c r="O284" s="180"/>
      <c r="P284" s="180"/>
      <c r="Q284" s="180"/>
      <c r="R284" s="180"/>
      <c r="S284" s="180"/>
      <c r="T284" s="180"/>
      <c r="U284" s="180"/>
      <c r="V284" s="171"/>
      <c r="W284" s="151"/>
      <c r="X284" s="189"/>
    </row>
    <row r="285" spans="1:24" ht="12.9" customHeight="1" outlineLevel="1" x14ac:dyDescent="0.25">
      <c r="A285" s="135"/>
      <c r="B285" s="188"/>
      <c r="C285" s="169"/>
      <c r="D285" s="169"/>
      <c r="E285" s="169"/>
      <c r="F285" s="171"/>
      <c r="G285" s="240"/>
      <c r="H285" s="239"/>
      <c r="I285" s="239"/>
      <c r="J285" s="239"/>
      <c r="K285" s="239"/>
      <c r="L285" s="239"/>
      <c r="M285" s="228"/>
      <c r="N285" s="198"/>
      <c r="O285" s="180"/>
      <c r="P285" s="180"/>
      <c r="Q285" s="180"/>
      <c r="R285" s="180"/>
      <c r="S285" s="180"/>
      <c r="T285" s="180"/>
      <c r="U285" s="180"/>
      <c r="V285" s="171"/>
      <c r="W285" s="151"/>
      <c r="X285" s="189"/>
    </row>
    <row r="286" spans="1:24" ht="12.9" customHeight="1" outlineLevel="1" x14ac:dyDescent="0.25">
      <c r="A286" s="135"/>
      <c r="B286" s="188"/>
      <c r="C286" s="169"/>
      <c r="D286" s="169"/>
      <c r="E286" s="169"/>
      <c r="F286" s="171"/>
      <c r="G286" s="240"/>
      <c r="H286" s="239"/>
      <c r="I286" s="239"/>
      <c r="J286" s="239"/>
      <c r="K286" s="239"/>
      <c r="L286" s="239"/>
      <c r="M286" s="228"/>
      <c r="N286" s="198"/>
      <c r="O286" s="180"/>
      <c r="P286" s="180"/>
      <c r="Q286" s="180"/>
      <c r="R286" s="180"/>
      <c r="S286" s="180"/>
      <c r="T286" s="180"/>
      <c r="U286" s="180"/>
      <c r="V286" s="171"/>
      <c r="W286" s="151"/>
      <c r="X286" s="189"/>
    </row>
    <row r="287" spans="1:24" ht="12.9" customHeight="1" outlineLevel="1" x14ac:dyDescent="0.25">
      <c r="A287" s="135"/>
      <c r="B287" s="188"/>
      <c r="C287" s="169"/>
      <c r="D287" s="169"/>
      <c r="E287" s="169"/>
      <c r="F287" s="171"/>
      <c r="G287" s="240"/>
      <c r="H287" s="239"/>
      <c r="I287" s="239"/>
      <c r="J287" s="239"/>
      <c r="K287" s="239"/>
      <c r="L287" s="239"/>
      <c r="M287" s="228"/>
      <c r="N287" s="198"/>
      <c r="O287" s="180"/>
      <c r="P287" s="180"/>
      <c r="Q287" s="180"/>
      <c r="R287" s="180"/>
      <c r="S287" s="180"/>
      <c r="T287" s="180"/>
      <c r="U287" s="180"/>
      <c r="V287" s="171"/>
      <c r="W287" s="151"/>
      <c r="X287" s="189"/>
    </row>
    <row r="288" spans="1:24" ht="12.9" customHeight="1" outlineLevel="1" x14ac:dyDescent="0.25">
      <c r="A288" s="135"/>
      <c r="B288" s="188"/>
      <c r="C288" s="169"/>
      <c r="D288" s="169"/>
      <c r="E288" s="169"/>
      <c r="F288" s="171"/>
      <c r="G288" s="240"/>
      <c r="H288" s="239"/>
      <c r="I288" s="239"/>
      <c r="J288" s="239"/>
      <c r="K288" s="239"/>
      <c r="L288" s="239"/>
      <c r="M288" s="228"/>
      <c r="N288" s="198"/>
      <c r="O288" s="180"/>
      <c r="P288" s="180"/>
      <c r="Q288" s="180"/>
      <c r="R288" s="180"/>
      <c r="S288" s="180"/>
      <c r="T288" s="180"/>
      <c r="U288" s="180"/>
      <c r="V288" s="171"/>
      <c r="W288" s="151"/>
      <c r="X288" s="189"/>
    </row>
    <row r="289" spans="1:56" ht="12.9" customHeight="1" outlineLevel="1" x14ac:dyDescent="0.25">
      <c r="A289" s="135"/>
      <c r="B289" s="188"/>
      <c r="C289" s="169"/>
      <c r="D289" s="169"/>
      <c r="E289" s="169"/>
      <c r="F289" s="171"/>
      <c r="G289" s="240"/>
      <c r="H289" s="239"/>
      <c r="I289" s="239"/>
      <c r="J289" s="239"/>
      <c r="K289" s="239"/>
      <c r="L289" s="239"/>
      <c r="M289" s="228"/>
      <c r="N289" s="198"/>
      <c r="O289" s="180"/>
      <c r="P289" s="180"/>
      <c r="Q289" s="180"/>
      <c r="R289" s="180"/>
      <c r="S289" s="180"/>
      <c r="T289" s="180"/>
      <c r="U289" s="180"/>
      <c r="V289" s="171"/>
      <c r="W289" s="151"/>
      <c r="X289" s="189"/>
    </row>
    <row r="290" spans="1:56" ht="12.9" customHeight="1" outlineLevel="1" x14ac:dyDescent="0.25">
      <c r="A290" s="135"/>
      <c r="B290" s="188"/>
      <c r="C290" s="169"/>
      <c r="D290" s="169"/>
      <c r="E290" s="169"/>
      <c r="F290" s="171"/>
      <c r="G290" s="240"/>
      <c r="H290" s="239"/>
      <c r="I290" s="239"/>
      <c r="J290" s="239"/>
      <c r="K290" s="239"/>
      <c r="L290" s="239"/>
      <c r="M290" s="228"/>
      <c r="N290" s="198"/>
      <c r="O290" s="180"/>
      <c r="P290" s="180"/>
      <c r="Q290" s="180"/>
      <c r="R290" s="180"/>
      <c r="S290" s="180"/>
      <c r="T290" s="180"/>
      <c r="U290" s="180"/>
      <c r="V290" s="171"/>
      <c r="W290" s="151"/>
      <c r="X290" s="189"/>
    </row>
    <row r="291" spans="1:56" ht="12.9" customHeight="1" outlineLevel="1" x14ac:dyDescent="0.25">
      <c r="A291" s="135"/>
      <c r="B291" s="188"/>
      <c r="C291" s="169"/>
      <c r="D291" s="169"/>
      <c r="E291" s="169"/>
      <c r="F291" s="171"/>
      <c r="G291" s="240"/>
      <c r="H291" s="239"/>
      <c r="I291" s="239"/>
      <c r="J291" s="239"/>
      <c r="K291" s="239"/>
      <c r="L291" s="239"/>
      <c r="M291" s="228"/>
      <c r="N291" s="198"/>
      <c r="O291" s="180"/>
      <c r="P291" s="180"/>
      <c r="Q291" s="180"/>
      <c r="R291" s="180"/>
      <c r="S291" s="180"/>
      <c r="T291" s="180"/>
      <c r="U291" s="180"/>
      <c r="V291" s="171"/>
      <c r="W291" s="151"/>
      <c r="X291" s="189"/>
    </row>
    <row r="292" spans="1:56" ht="12.9" customHeight="1" outlineLevel="1" x14ac:dyDescent="0.25">
      <c r="A292" s="135"/>
      <c r="B292" s="188"/>
      <c r="C292" s="169"/>
      <c r="D292" s="169"/>
      <c r="E292" s="169"/>
      <c r="F292" s="171"/>
      <c r="G292" s="240"/>
      <c r="H292" s="239"/>
      <c r="I292" s="239"/>
      <c r="J292" s="239"/>
      <c r="K292" s="239"/>
      <c r="L292" s="239"/>
      <c r="M292" s="228"/>
      <c r="N292" s="198"/>
      <c r="O292" s="180"/>
      <c r="P292" s="180"/>
      <c r="Q292" s="180"/>
      <c r="R292" s="180"/>
      <c r="S292" s="180"/>
      <c r="T292" s="180"/>
      <c r="U292" s="180"/>
      <c r="V292" s="171"/>
      <c r="W292" s="151"/>
      <c r="X292" s="189"/>
    </row>
    <row r="293" spans="1:56" ht="12.9" customHeight="1" outlineLevel="1" x14ac:dyDescent="0.25">
      <c r="A293" s="135"/>
      <c r="B293" s="188"/>
      <c r="C293" s="169"/>
      <c r="D293" s="169"/>
      <c r="E293" s="169"/>
      <c r="F293" s="171"/>
      <c r="G293" s="240"/>
      <c r="H293" s="239"/>
      <c r="I293" s="239"/>
      <c r="J293" s="239"/>
      <c r="K293" s="239"/>
      <c r="L293" s="239"/>
      <c r="M293" s="228"/>
      <c r="N293" s="198"/>
      <c r="O293" s="180"/>
      <c r="P293" s="180"/>
      <c r="Q293" s="180"/>
      <c r="R293" s="180"/>
      <c r="S293" s="180"/>
      <c r="T293" s="180"/>
      <c r="U293" s="180"/>
      <c r="V293" s="171"/>
      <c r="W293" s="151"/>
      <c r="X293" s="189"/>
    </row>
    <row r="294" spans="1:56" ht="12.9" customHeight="1" outlineLevel="1" x14ac:dyDescent="0.25">
      <c r="A294" s="135"/>
      <c r="B294" s="188"/>
      <c r="C294" s="169"/>
      <c r="D294" s="169"/>
      <c r="E294" s="169"/>
      <c r="F294" s="171"/>
      <c r="G294" s="240"/>
      <c r="H294" s="239"/>
      <c r="I294" s="239"/>
      <c r="J294" s="239"/>
      <c r="K294" s="239"/>
      <c r="L294" s="239"/>
      <c r="M294" s="228"/>
      <c r="N294" s="198"/>
      <c r="O294" s="180"/>
      <c r="P294" s="180"/>
      <c r="Q294" s="180"/>
      <c r="R294" s="180"/>
      <c r="S294" s="180"/>
      <c r="T294" s="180"/>
      <c r="U294" s="180"/>
      <c r="V294" s="171"/>
      <c r="W294" s="151"/>
      <c r="X294" s="189"/>
    </row>
    <row r="295" spans="1:56" ht="12.9" customHeight="1" outlineLevel="1" x14ac:dyDescent="0.25">
      <c r="A295" s="135"/>
      <c r="B295" s="188"/>
      <c r="C295" s="169"/>
      <c r="D295" s="169"/>
      <c r="E295" s="169"/>
      <c r="F295" s="171"/>
      <c r="G295" s="240"/>
      <c r="H295" s="239"/>
      <c r="I295" s="239"/>
      <c r="J295" s="239"/>
      <c r="K295" s="239"/>
      <c r="L295" s="239"/>
      <c r="M295" s="228"/>
      <c r="N295" s="198"/>
      <c r="O295" s="180"/>
      <c r="P295" s="180"/>
      <c r="Q295" s="180"/>
      <c r="R295" s="180"/>
      <c r="S295" s="180"/>
      <c r="T295" s="180"/>
      <c r="U295" s="180"/>
      <c r="V295" s="171"/>
      <c r="W295" s="151"/>
      <c r="X295" s="189"/>
    </row>
    <row r="296" spans="1:56" ht="12.9" customHeight="1" outlineLevel="1" x14ac:dyDescent="0.25">
      <c r="A296" s="135"/>
      <c r="B296" s="188"/>
      <c r="C296" s="169"/>
      <c r="D296" s="169"/>
      <c r="E296" s="169"/>
      <c r="F296" s="171"/>
      <c r="G296" s="240"/>
      <c r="H296" s="239"/>
      <c r="I296" s="239"/>
      <c r="J296" s="239"/>
      <c r="K296" s="239"/>
      <c r="L296" s="239"/>
      <c r="M296" s="228"/>
      <c r="N296" s="198"/>
      <c r="O296" s="180"/>
      <c r="P296" s="180"/>
      <c r="Q296" s="180"/>
      <c r="R296" s="180"/>
      <c r="S296" s="180"/>
      <c r="T296" s="180"/>
      <c r="U296" s="180"/>
      <c r="V296" s="171"/>
      <c r="W296" s="151"/>
      <c r="X296" s="189"/>
    </row>
    <row r="297" spans="1:56" ht="5.0999999999999996" customHeight="1" outlineLevel="1" x14ac:dyDescent="0.25">
      <c r="A297" s="135"/>
      <c r="B297" s="188"/>
      <c r="C297" s="152" t="s">
        <v>237</v>
      </c>
      <c r="D297" s="169"/>
      <c r="E297" s="169"/>
      <c r="F297" s="179"/>
      <c r="G297" s="180"/>
      <c r="H297" s="180"/>
      <c r="I297" s="180"/>
      <c r="J297" s="180"/>
      <c r="K297" s="180"/>
      <c r="L297" s="180"/>
      <c r="M297" s="180"/>
      <c r="N297" s="180"/>
      <c r="O297" s="180"/>
      <c r="P297" s="180"/>
      <c r="Q297" s="180"/>
      <c r="R297" s="180"/>
      <c r="S297" s="180"/>
      <c r="T297" s="180"/>
      <c r="U297" s="180"/>
      <c r="V297" s="171"/>
      <c r="W297" s="181"/>
      <c r="X297" s="189"/>
    </row>
    <row r="298" spans="1:56" ht="24" customHeight="1" x14ac:dyDescent="0.25">
      <c r="A298" s="135"/>
      <c r="B298" s="188"/>
      <c r="C298" s="182"/>
      <c r="D298" s="182"/>
      <c r="E298" s="182"/>
      <c r="F298" s="182"/>
      <c r="G298" s="183" t="s">
        <v>303</v>
      </c>
      <c r="H298" s="184"/>
      <c r="I298" s="184"/>
      <c r="J298" s="184"/>
      <c r="K298" s="184"/>
      <c r="L298" s="184"/>
      <c r="M298" s="184"/>
      <c r="N298" s="184"/>
      <c r="O298" s="184"/>
      <c r="P298" s="184"/>
      <c r="Q298" s="184"/>
      <c r="R298" s="184"/>
      <c r="S298" s="184"/>
      <c r="T298" s="185"/>
      <c r="U298" s="185"/>
      <c r="V298" s="186" t="s">
        <v>238</v>
      </c>
      <c r="W298" s="187" t="s">
        <v>239</v>
      </c>
      <c r="X298" s="189"/>
    </row>
    <row r="299" spans="1:56" ht="12" hidden="1" customHeight="1" outlineLevel="1" x14ac:dyDescent="0.25">
      <c r="A299" s="135"/>
      <c r="B299" s="136"/>
      <c r="C299" s="136"/>
      <c r="D299" s="136"/>
      <c r="E299" s="136"/>
      <c r="F299" s="189"/>
      <c r="G299" s="189"/>
      <c r="H299" s="189"/>
      <c r="I299" s="189"/>
      <c r="J299" s="189"/>
      <c r="K299" s="189"/>
      <c r="L299" s="189"/>
      <c r="M299" s="189"/>
      <c r="N299" s="189"/>
      <c r="O299" s="189"/>
      <c r="P299" s="189"/>
      <c r="Q299" s="189"/>
      <c r="R299" s="189"/>
      <c r="S299" s="189"/>
      <c r="T299" s="189"/>
      <c r="U299" s="189"/>
      <c r="V299" s="189"/>
      <c r="W299" s="189"/>
      <c r="X299" s="189"/>
    </row>
    <row r="300" spans="1:56" s="212" customFormat="1" ht="12.75" hidden="1" customHeight="1" outlineLevel="1" x14ac:dyDescent="0.25">
      <c r="A300" s="210"/>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AE300" s="137"/>
      <c r="AF300" s="137"/>
      <c r="AG300" s="137"/>
      <c r="AH300" s="137"/>
      <c r="AI300" s="137"/>
      <c r="AJ300" s="137"/>
      <c r="AK300" s="137"/>
      <c r="AL300" s="137"/>
      <c r="AM300" s="137"/>
      <c r="AN300" s="137"/>
      <c r="AO300" s="137"/>
      <c r="AP300" s="137"/>
      <c r="AQ300" s="137"/>
      <c r="AR300" s="137"/>
      <c r="AS300" s="137"/>
      <c r="AT300" s="137"/>
      <c r="AU300" s="137"/>
      <c r="AV300" s="137"/>
      <c r="AW300" s="137"/>
      <c r="AX300" s="137"/>
      <c r="AY300" s="137"/>
      <c r="AZ300" s="137"/>
      <c r="BA300" s="137"/>
      <c r="BB300" s="137"/>
      <c r="BC300" s="137"/>
      <c r="BD300" s="137"/>
    </row>
    <row r="301" spans="1:56" s="212" customFormat="1" ht="5.0999999999999996" hidden="1" customHeight="1" outlineLevel="1" collapsed="1" thickBot="1" x14ac:dyDescent="0.3">
      <c r="A301" s="210"/>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AE301" s="137"/>
      <c r="AF301" s="137"/>
      <c r="AG301" s="137"/>
      <c r="AH301" s="137"/>
      <c r="AI301" s="137"/>
      <c r="AJ301" s="137"/>
      <c r="AK301" s="137"/>
      <c r="AL301" s="137"/>
      <c r="AM301" s="137"/>
      <c r="AN301" s="137"/>
      <c r="AO301" s="137"/>
      <c r="AP301" s="137"/>
      <c r="AQ301" s="137"/>
      <c r="AR301" s="137"/>
      <c r="AS301" s="137"/>
      <c r="AT301" s="137"/>
      <c r="AU301" s="137"/>
      <c r="AV301" s="137"/>
      <c r="AW301" s="137"/>
      <c r="AX301" s="137"/>
      <c r="AY301" s="137"/>
      <c r="AZ301" s="137"/>
      <c r="BA301" s="137"/>
      <c r="BB301" s="137"/>
      <c r="BC301" s="137"/>
      <c r="BD301" s="137"/>
    </row>
    <row r="302" spans="1:56" s="212" customFormat="1" ht="5.0999999999999996" hidden="1" customHeight="1" outlineLevel="1" collapsed="1" x14ac:dyDescent="0.25">
      <c r="A302" s="210"/>
      <c r="B302" s="188"/>
      <c r="C302" s="140" t="s">
        <v>0</v>
      </c>
      <c r="D302" s="140"/>
      <c r="E302" s="140"/>
      <c r="F302" s="140"/>
      <c r="G302" s="140"/>
      <c r="H302" s="140"/>
      <c r="I302" s="140"/>
      <c r="J302" s="140"/>
      <c r="K302" s="141"/>
      <c r="L302" s="141"/>
      <c r="M302" s="141"/>
      <c r="N302" s="141"/>
      <c r="O302" s="141"/>
      <c r="P302" s="141"/>
      <c r="Q302" s="141"/>
      <c r="R302" s="141"/>
      <c r="S302" s="141"/>
      <c r="T302" s="141"/>
      <c r="U302" s="141"/>
      <c r="V302" s="142" t="s">
        <v>229</v>
      </c>
      <c r="W302" s="143"/>
      <c r="X302" s="189"/>
      <c r="AE302" s="137"/>
      <c r="AF302" s="137"/>
      <c r="AG302" s="137"/>
      <c r="AH302" s="137"/>
      <c r="AI302" s="137"/>
      <c r="AJ302" s="137"/>
      <c r="AK302" s="137"/>
      <c r="AL302" s="137"/>
      <c r="AM302" s="137"/>
      <c r="AN302" s="137"/>
      <c r="AO302" s="137"/>
      <c r="AP302" s="137"/>
      <c r="AQ302" s="137"/>
      <c r="AR302" s="137"/>
      <c r="AS302" s="137"/>
      <c r="AT302" s="137"/>
      <c r="AU302" s="137"/>
      <c r="AV302" s="137"/>
      <c r="AW302" s="137"/>
      <c r="AX302" s="137"/>
      <c r="AY302" s="137"/>
      <c r="AZ302" s="137"/>
      <c r="BA302" s="137"/>
      <c r="BB302" s="137"/>
      <c r="BC302" s="137"/>
      <c r="BD302" s="137"/>
    </row>
    <row r="303" spans="1:56" s="212" customFormat="1" ht="12.9" hidden="1" customHeight="1" outlineLevel="1" collapsed="1" x14ac:dyDescent="0.25">
      <c r="A303" s="210"/>
      <c r="B303" s="188"/>
      <c r="C303" s="145"/>
      <c r="D303" s="145">
        <v>0</v>
      </c>
      <c r="E303" s="145" t="s">
        <v>1</v>
      </c>
      <c r="F303" s="146"/>
      <c r="G303" s="147" t="s">
        <v>315</v>
      </c>
      <c r="H303" s="148"/>
      <c r="I303" s="148"/>
      <c r="J303" s="148"/>
      <c r="K303" s="148"/>
      <c r="L303" s="148"/>
      <c r="M303" s="148"/>
      <c r="N303" s="241" t="s">
        <v>316</v>
      </c>
      <c r="O303" s="148"/>
      <c r="P303" s="148"/>
      <c r="Q303" s="148"/>
      <c r="R303" s="148"/>
      <c r="S303" s="149"/>
      <c r="T303" s="148"/>
      <c r="U303" s="150"/>
      <c r="V303" s="150"/>
      <c r="W303" s="151"/>
      <c r="X303" s="189"/>
      <c r="AE303" s="137"/>
      <c r="AF303" s="137"/>
      <c r="AG303" s="137"/>
      <c r="AH303" s="137"/>
      <c r="AI303" s="137"/>
      <c r="AJ303" s="137"/>
      <c r="AK303" s="137"/>
      <c r="AL303" s="137"/>
      <c r="AM303" s="137"/>
      <c r="AN303" s="137"/>
      <c r="AO303" s="137"/>
      <c r="AP303" s="137"/>
      <c r="AQ303" s="137"/>
      <c r="AR303" s="137"/>
      <c r="AS303" s="137"/>
      <c r="AT303" s="137"/>
      <c r="AU303" s="137"/>
      <c r="AV303" s="137"/>
      <c r="AW303" s="137"/>
      <c r="AX303" s="137"/>
      <c r="AY303" s="137"/>
      <c r="AZ303" s="137"/>
      <c r="BA303" s="137"/>
      <c r="BB303" s="137"/>
      <c r="BC303" s="137"/>
      <c r="BD303" s="137"/>
    </row>
    <row r="304" spans="1:56" s="212" customFormat="1" ht="12.9" hidden="1" customHeight="1" outlineLevel="1" x14ac:dyDescent="0.25">
      <c r="A304" s="210"/>
      <c r="B304" s="188"/>
      <c r="C304" s="145"/>
      <c r="D304" s="152"/>
      <c r="E304" s="153"/>
      <c r="F304" s="154"/>
      <c r="G304" s="155" t="s">
        <v>317</v>
      </c>
      <c r="H304" s="155"/>
      <c r="I304" s="155"/>
      <c r="J304" s="155"/>
      <c r="K304" s="155"/>
      <c r="L304" s="155"/>
      <c r="M304" s="155"/>
      <c r="N304" s="242" t="s">
        <v>318</v>
      </c>
      <c r="O304" s="155"/>
      <c r="P304" s="155"/>
      <c r="Q304" s="155"/>
      <c r="R304" s="155"/>
      <c r="S304" s="156"/>
      <c r="T304" s="157"/>
      <c r="U304" s="158"/>
      <c r="V304" s="158"/>
      <c r="W304" s="151"/>
      <c r="X304" s="189"/>
      <c r="AE304" s="137"/>
      <c r="AF304" s="137"/>
      <c r="AG304" s="137"/>
      <c r="AH304" s="137"/>
      <c r="AI304" s="137"/>
      <c r="AJ304" s="137"/>
      <c r="AK304" s="137"/>
      <c r="AL304" s="137"/>
      <c r="AM304" s="137"/>
      <c r="AN304" s="137"/>
      <c r="AO304" s="137"/>
      <c r="AP304" s="137"/>
      <c r="AQ304" s="137"/>
      <c r="AR304" s="137"/>
      <c r="AS304" s="137"/>
      <c r="AT304" s="137"/>
      <c r="AU304" s="137"/>
      <c r="AV304" s="137"/>
      <c r="AW304" s="137"/>
      <c r="AX304" s="137"/>
      <c r="AY304" s="137"/>
      <c r="AZ304" s="137"/>
      <c r="BA304" s="137"/>
      <c r="BB304" s="137"/>
      <c r="BC304" s="137"/>
      <c r="BD304" s="137"/>
    </row>
    <row r="305" spans="1:56" s="212" customFormat="1" ht="12.9" hidden="1" customHeight="1" outlineLevel="1" x14ac:dyDescent="0.25">
      <c r="A305" s="210"/>
      <c r="B305" s="188"/>
      <c r="C305" s="153"/>
      <c r="D305" s="145"/>
      <c r="E305" s="153"/>
      <c r="F305" s="154"/>
      <c r="G305" s="159">
        <v>38000.380104166667</v>
      </c>
      <c r="H305" s="160">
        <v>38000.380104166667</v>
      </c>
      <c r="I305" s="155"/>
      <c r="J305" s="155"/>
      <c r="K305" s="155"/>
      <c r="L305" s="155"/>
      <c r="M305" s="155"/>
      <c r="N305" s="155"/>
      <c r="O305" s="155"/>
      <c r="P305" s="155"/>
      <c r="Q305" s="155"/>
      <c r="R305" s="155"/>
      <c r="S305" s="156"/>
      <c r="T305" s="157"/>
      <c r="U305" s="158"/>
      <c r="V305" s="158"/>
      <c r="W305" s="151"/>
      <c r="X305" s="189"/>
      <c r="AE305" s="137"/>
      <c r="AF305" s="137"/>
      <c r="AG305" s="137"/>
      <c r="AH305" s="137"/>
      <c r="AI305" s="137"/>
      <c r="AJ305" s="137"/>
      <c r="AK305" s="137"/>
      <c r="AL305" s="137"/>
      <c r="AM305" s="137"/>
      <c r="AN305" s="137"/>
      <c r="AO305" s="137"/>
      <c r="AP305" s="137"/>
      <c r="AQ305" s="137"/>
      <c r="AR305" s="137"/>
      <c r="AS305" s="137"/>
      <c r="AT305" s="137"/>
      <c r="AU305" s="137"/>
      <c r="AV305" s="137"/>
      <c r="AW305" s="137"/>
      <c r="AX305" s="137"/>
      <c r="AY305" s="137"/>
      <c r="AZ305" s="137"/>
      <c r="BA305" s="137"/>
      <c r="BB305" s="137"/>
      <c r="BC305" s="137"/>
      <c r="BD305" s="137"/>
    </row>
    <row r="306" spans="1:56" s="212" customFormat="1" ht="12.9" hidden="1" customHeight="1" outlineLevel="1" x14ac:dyDescent="0.25">
      <c r="A306" s="210"/>
      <c r="B306" s="188"/>
      <c r="C306" s="153">
        <v>1</v>
      </c>
      <c r="D306" s="152"/>
      <c r="E306" s="153"/>
      <c r="F306" s="161"/>
      <c r="G306" s="162"/>
      <c r="H306" s="163"/>
      <c r="I306" s="163"/>
      <c r="J306" s="163"/>
      <c r="K306" s="163"/>
      <c r="L306" s="163"/>
      <c r="M306" s="163"/>
      <c r="N306" s="163"/>
      <c r="O306" s="163"/>
      <c r="P306" s="163"/>
      <c r="Q306" s="163"/>
      <c r="R306" s="163"/>
      <c r="S306" s="164"/>
      <c r="T306" s="165"/>
      <c r="U306" s="166"/>
      <c r="V306" s="166"/>
      <c r="W306" s="151"/>
      <c r="X306" s="189"/>
      <c r="AE306" s="137"/>
      <c r="AF306" s="137"/>
      <c r="AG306" s="137"/>
      <c r="AH306" s="137"/>
      <c r="AI306" s="137"/>
      <c r="AJ306" s="137"/>
      <c r="AK306" s="137"/>
      <c r="AL306" s="137"/>
      <c r="AM306" s="137"/>
      <c r="AN306" s="137"/>
      <c r="AO306" s="137"/>
      <c r="AP306" s="137"/>
      <c r="AQ306" s="137"/>
      <c r="AR306" s="137"/>
      <c r="AS306" s="137"/>
      <c r="AT306" s="137"/>
      <c r="AU306" s="137"/>
      <c r="AV306" s="137"/>
      <c r="AW306" s="137"/>
      <c r="AX306" s="137"/>
      <c r="AY306" s="137"/>
      <c r="AZ306" s="137"/>
      <c r="BA306" s="137"/>
      <c r="BB306" s="137"/>
      <c r="BC306" s="137"/>
      <c r="BD306" s="137"/>
    </row>
    <row r="307" spans="1:56" s="212" customFormat="1" ht="12.9" hidden="1" customHeight="1" outlineLevel="1" x14ac:dyDescent="0.25">
      <c r="A307" s="210"/>
      <c r="B307" s="188"/>
      <c r="C307" s="153"/>
      <c r="D307" s="153"/>
      <c r="E307" s="153"/>
      <c r="F307" s="153"/>
      <c r="G307" s="167"/>
      <c r="H307" s="167"/>
      <c r="I307" s="167"/>
      <c r="J307" s="167"/>
      <c r="K307" s="167"/>
      <c r="L307" s="167"/>
      <c r="M307" s="167"/>
      <c r="N307" s="167"/>
      <c r="O307" s="167"/>
      <c r="P307" s="167"/>
      <c r="Q307" s="167"/>
      <c r="R307" s="167"/>
      <c r="S307" s="167"/>
      <c r="T307" s="167"/>
      <c r="U307" s="167"/>
      <c r="V307" s="167"/>
      <c r="W307" s="151"/>
      <c r="X307" s="189"/>
      <c r="AE307" s="137"/>
      <c r="AF307" s="137"/>
      <c r="AG307" s="137"/>
      <c r="AH307" s="137"/>
      <c r="AI307" s="137"/>
      <c r="AJ307" s="137"/>
      <c r="AK307" s="137"/>
      <c r="AL307" s="137"/>
      <c r="AM307" s="137"/>
      <c r="AN307" s="137"/>
      <c r="AO307" s="137"/>
      <c r="AP307" s="137"/>
      <c r="AQ307" s="137"/>
      <c r="AR307" s="137"/>
      <c r="AS307" s="137"/>
      <c r="AT307" s="137"/>
      <c r="AU307" s="137"/>
      <c r="AV307" s="137"/>
      <c r="AW307" s="137"/>
      <c r="AX307" s="137"/>
      <c r="AY307" s="137"/>
      <c r="AZ307" s="137"/>
      <c r="BA307" s="137"/>
      <c r="BB307" s="137"/>
      <c r="BC307" s="137"/>
      <c r="BD307" s="137"/>
    </row>
    <row r="308" spans="1:56" s="212" customFormat="1" ht="12.9" hidden="1" customHeight="1" outlineLevel="1" x14ac:dyDescent="0.25">
      <c r="A308" s="210"/>
      <c r="B308" s="188"/>
      <c r="C308" s="153"/>
      <c r="D308" s="153"/>
      <c r="E308" s="153"/>
      <c r="F308" s="153"/>
      <c r="G308" s="153"/>
      <c r="H308" s="153"/>
      <c r="I308" s="153"/>
      <c r="J308" s="153"/>
      <c r="K308" s="153"/>
      <c r="L308" s="167"/>
      <c r="M308" s="167"/>
      <c r="N308" s="167"/>
      <c r="O308" s="167"/>
      <c r="P308" s="167"/>
      <c r="Q308" s="167"/>
      <c r="R308" s="167"/>
      <c r="S308" s="167"/>
      <c r="T308" s="167"/>
      <c r="U308" s="167"/>
      <c r="V308" s="167"/>
      <c r="W308" s="151"/>
      <c r="X308" s="189"/>
      <c r="AE308" s="137"/>
      <c r="AF308" s="137"/>
      <c r="AG308" s="137"/>
      <c r="AH308" s="137"/>
      <c r="AI308" s="137"/>
      <c r="AJ308" s="137"/>
      <c r="AK308" s="137"/>
      <c r="AL308" s="137"/>
      <c r="AM308" s="137"/>
      <c r="AN308" s="137"/>
      <c r="AO308" s="137"/>
      <c r="AP308" s="137"/>
      <c r="AQ308" s="137"/>
      <c r="AR308" s="137"/>
      <c r="AS308" s="137"/>
      <c r="AT308" s="137"/>
      <c r="AU308" s="137"/>
      <c r="AV308" s="137"/>
      <c r="AW308" s="137"/>
      <c r="AX308" s="137"/>
      <c r="AY308" s="137"/>
      <c r="AZ308" s="137"/>
      <c r="BA308" s="137"/>
      <c r="BB308" s="137"/>
      <c r="BC308" s="137"/>
      <c r="BD308" s="137"/>
    </row>
    <row r="309" spans="1:56" s="212" customFormat="1" ht="12.9" hidden="1" customHeight="1" outlineLevel="1" x14ac:dyDescent="0.25">
      <c r="A309" s="210"/>
      <c r="B309" s="188"/>
      <c r="C309" s="153"/>
      <c r="D309" s="153"/>
      <c r="E309" s="153"/>
      <c r="F309" s="153"/>
      <c r="G309" s="168"/>
      <c r="H309" s="168"/>
      <c r="I309" s="168"/>
      <c r="J309" s="168"/>
      <c r="K309" s="168"/>
      <c r="L309" s="168" t="s">
        <v>319</v>
      </c>
      <c r="M309" s="168" t="s">
        <v>320</v>
      </c>
      <c r="N309" s="168"/>
      <c r="O309" s="168"/>
      <c r="P309" s="168"/>
      <c r="Q309" s="168"/>
      <c r="R309" s="168"/>
      <c r="S309" s="168"/>
      <c r="T309" s="168"/>
      <c r="U309" s="168"/>
      <c r="V309" s="288"/>
      <c r="W309" s="151"/>
      <c r="X309" s="189"/>
      <c r="AE309" s="137"/>
      <c r="AF309" s="137"/>
      <c r="AG309" s="137"/>
      <c r="AH309" s="137"/>
      <c r="AI309" s="137"/>
      <c r="AJ309" s="137"/>
      <c r="AK309" s="137"/>
      <c r="AL309" s="137"/>
      <c r="AM309" s="137"/>
      <c r="AN309" s="137"/>
      <c r="AO309" s="137"/>
      <c r="AP309" s="137"/>
      <c r="AQ309" s="137"/>
      <c r="AR309" s="137"/>
      <c r="AS309" s="137"/>
      <c r="AT309" s="137"/>
      <c r="AU309" s="137"/>
      <c r="AV309" s="137"/>
      <c r="AW309" s="137"/>
      <c r="AX309" s="137"/>
      <c r="AY309" s="137"/>
      <c r="AZ309" s="137"/>
      <c r="BA309" s="137"/>
      <c r="BB309" s="137"/>
      <c r="BC309" s="137"/>
      <c r="BD309" s="137"/>
    </row>
    <row r="310" spans="1:56" s="212" customFormat="1" ht="12.9" hidden="1" customHeight="1" outlineLevel="1" x14ac:dyDescent="0.25">
      <c r="A310" s="210"/>
      <c r="B310" s="188"/>
      <c r="C310" s="169"/>
      <c r="D310" s="169"/>
      <c r="E310" s="169"/>
      <c r="F310" s="153"/>
      <c r="G310" s="168"/>
      <c r="H310" s="168"/>
      <c r="I310" s="168"/>
      <c r="J310" s="168" t="s">
        <v>321</v>
      </c>
      <c r="K310" s="168"/>
      <c r="L310" s="168" t="s">
        <v>322</v>
      </c>
      <c r="M310" s="168" t="s">
        <v>322</v>
      </c>
      <c r="N310" s="168"/>
      <c r="O310" s="168"/>
      <c r="P310" s="168"/>
      <c r="Q310" s="168"/>
      <c r="R310" s="168"/>
      <c r="S310" s="168"/>
      <c r="T310" s="168"/>
      <c r="U310" s="168"/>
      <c r="V310" s="288"/>
      <c r="W310" s="151"/>
      <c r="X310" s="189"/>
      <c r="AE310" s="137"/>
      <c r="AF310" s="137"/>
      <c r="AG310" s="137"/>
      <c r="AH310" s="137"/>
      <c r="AI310" s="137"/>
      <c r="AJ310" s="137"/>
      <c r="AK310" s="137"/>
      <c r="AL310" s="137"/>
      <c r="AM310" s="137"/>
      <c r="AN310" s="137"/>
      <c r="AO310" s="137"/>
      <c r="AP310" s="137"/>
      <c r="AQ310" s="137"/>
      <c r="AR310" s="137"/>
      <c r="AS310" s="137"/>
      <c r="AT310" s="137"/>
      <c r="AU310" s="137"/>
      <c r="AV310" s="137"/>
      <c r="AW310" s="137"/>
      <c r="AX310" s="137"/>
      <c r="AY310" s="137"/>
      <c r="AZ310" s="137"/>
      <c r="BA310" s="137"/>
      <c r="BB310" s="137"/>
      <c r="BC310" s="137"/>
      <c r="BD310" s="137"/>
    </row>
    <row r="311" spans="1:56" s="212" customFormat="1" ht="5.0999999999999996" hidden="1" customHeight="1" outlineLevel="1" x14ac:dyDescent="0.25">
      <c r="A311" s="210"/>
      <c r="B311" s="188"/>
      <c r="C311" s="152" t="s">
        <v>232</v>
      </c>
      <c r="D311" s="169"/>
      <c r="E311" s="169"/>
      <c r="F311" s="153"/>
      <c r="G311" s="168"/>
      <c r="H311" s="168"/>
      <c r="I311" s="168"/>
      <c r="J311" s="170" t="s">
        <v>233</v>
      </c>
      <c r="K311" s="168"/>
      <c r="L311" s="168"/>
      <c r="M311" s="168"/>
      <c r="N311" s="168"/>
      <c r="O311" s="168"/>
      <c r="P311" s="168"/>
      <c r="Q311" s="168"/>
      <c r="R311" s="168"/>
      <c r="S311" s="168"/>
      <c r="T311" s="168"/>
      <c r="U311" s="168"/>
      <c r="V311" s="288"/>
      <c r="W311" s="151"/>
      <c r="X311" s="189"/>
      <c r="AE311" s="137"/>
      <c r="AF311" s="137"/>
      <c r="AG311" s="137"/>
      <c r="AH311" s="137"/>
      <c r="AI311" s="137"/>
      <c r="AJ311" s="137"/>
      <c r="AK311" s="137"/>
      <c r="AL311" s="137"/>
      <c r="AM311" s="137"/>
      <c r="AN311" s="137"/>
      <c r="AO311" s="137"/>
      <c r="AP311" s="137"/>
      <c r="AQ311" s="137"/>
      <c r="AR311" s="137"/>
      <c r="AS311" s="137"/>
      <c r="AT311" s="137"/>
      <c r="AU311" s="137"/>
      <c r="AV311" s="137"/>
      <c r="AW311" s="137"/>
      <c r="AX311" s="137"/>
      <c r="AY311" s="137"/>
      <c r="AZ311" s="137"/>
      <c r="BA311" s="137"/>
      <c r="BB311" s="137"/>
      <c r="BC311" s="137"/>
      <c r="BD311" s="137"/>
    </row>
    <row r="312" spans="1:56" s="212" customFormat="1" ht="5.0999999999999996" hidden="1" customHeight="1" outlineLevel="1" x14ac:dyDescent="0.25">
      <c r="A312" s="210"/>
      <c r="B312" s="188"/>
      <c r="C312" s="169"/>
      <c r="D312" s="169"/>
      <c r="E312" s="169"/>
      <c r="F312" s="171"/>
      <c r="G312" s="172"/>
      <c r="H312" s="172"/>
      <c r="I312" s="172"/>
      <c r="J312" s="172"/>
      <c r="K312" s="172"/>
      <c r="L312" s="172"/>
      <c r="M312" s="172"/>
      <c r="N312" s="172"/>
      <c r="O312" s="172"/>
      <c r="P312" s="172"/>
      <c r="Q312" s="172"/>
      <c r="R312" s="172"/>
      <c r="S312" s="172"/>
      <c r="T312" s="172"/>
      <c r="U312" s="172"/>
      <c r="V312" s="171"/>
      <c r="W312" s="151"/>
      <c r="X312" s="189"/>
      <c r="AE312" s="137"/>
      <c r="AF312" s="137"/>
      <c r="AG312" s="137"/>
      <c r="AH312" s="137"/>
      <c r="AI312" s="137"/>
      <c r="AJ312" s="137"/>
      <c r="AK312" s="137"/>
      <c r="AL312" s="137"/>
      <c r="AM312" s="137"/>
      <c r="AN312" s="137"/>
      <c r="AO312" s="137"/>
      <c r="AP312" s="137"/>
      <c r="AQ312" s="137"/>
      <c r="AR312" s="137"/>
      <c r="AS312" s="137"/>
      <c r="AT312" s="137"/>
      <c r="AU312" s="137"/>
      <c r="AV312" s="137"/>
      <c r="AW312" s="137"/>
      <c r="AX312" s="137"/>
      <c r="AY312" s="137"/>
      <c r="AZ312" s="137"/>
      <c r="BA312" s="137"/>
      <c r="BB312" s="137"/>
      <c r="BC312" s="137"/>
      <c r="BD312" s="137"/>
    </row>
    <row r="313" spans="1:56" s="212" customFormat="1" ht="12.9" hidden="1" customHeight="1" outlineLevel="1" x14ac:dyDescent="0.25">
      <c r="A313" s="210"/>
      <c r="B313" s="188"/>
      <c r="C313" s="169"/>
      <c r="D313" s="169"/>
      <c r="E313" s="169"/>
      <c r="F313" s="171"/>
      <c r="G313" s="173"/>
      <c r="H313" s="173" t="s">
        <v>323</v>
      </c>
      <c r="I313" s="173"/>
      <c r="J313" s="243">
        <v>43716</v>
      </c>
      <c r="K313" s="173"/>
      <c r="L313" s="173"/>
      <c r="M313" s="173"/>
      <c r="N313" s="173"/>
      <c r="O313" s="173"/>
      <c r="P313" s="173"/>
      <c r="Q313" s="173"/>
      <c r="R313" s="173"/>
      <c r="S313" s="173"/>
      <c r="T313" s="173"/>
      <c r="U313" s="173"/>
      <c r="V313" s="171"/>
      <c r="W313" s="151"/>
      <c r="X313" s="189"/>
      <c r="AE313" s="137"/>
      <c r="AF313" s="137"/>
      <c r="AG313" s="137"/>
      <c r="AH313" s="137"/>
      <c r="AI313" s="137"/>
      <c r="AJ313" s="137"/>
      <c r="AK313" s="137"/>
      <c r="AL313" s="137"/>
      <c r="AM313" s="137"/>
      <c r="AN313" s="137"/>
      <c r="AO313" s="137"/>
      <c r="AP313" s="137"/>
      <c r="AQ313" s="137"/>
      <c r="AR313" s="137"/>
      <c r="AS313" s="137"/>
      <c r="AT313" s="137"/>
      <c r="AU313" s="137"/>
      <c r="AV313" s="137"/>
      <c r="AW313" s="137"/>
      <c r="AX313" s="137"/>
      <c r="AY313" s="137"/>
      <c r="AZ313" s="137"/>
      <c r="BA313" s="137"/>
      <c r="BB313" s="137"/>
      <c r="BC313" s="137"/>
      <c r="BD313" s="137"/>
    </row>
    <row r="314" spans="1:56" s="212" customFormat="1" ht="12.9" hidden="1" customHeight="1" outlineLevel="1" x14ac:dyDescent="0.25">
      <c r="A314" s="210"/>
      <c r="B314" s="188"/>
      <c r="C314" s="169"/>
      <c r="D314" s="169"/>
      <c r="E314" s="169"/>
      <c r="F314" s="171"/>
      <c r="G314" s="173"/>
      <c r="H314" s="173" t="s">
        <v>324</v>
      </c>
      <c r="I314" s="173"/>
      <c r="J314" s="243">
        <v>43730</v>
      </c>
      <c r="K314" s="173"/>
      <c r="L314" s="244"/>
      <c r="M314" s="244"/>
      <c r="N314" s="174" t="s">
        <v>325</v>
      </c>
      <c r="O314" s="173"/>
      <c r="P314" s="173"/>
      <c r="Q314" s="173"/>
      <c r="R314" s="173"/>
      <c r="S314" s="173"/>
      <c r="T314" s="173"/>
      <c r="U314" s="173"/>
      <c r="V314" s="171"/>
      <c r="W314" s="151"/>
      <c r="X314" s="189"/>
      <c r="AE314" s="137"/>
      <c r="AF314" s="137"/>
      <c r="AG314" s="137"/>
      <c r="AH314" s="137"/>
      <c r="AI314" s="137"/>
      <c r="AJ314" s="137"/>
      <c r="AK314" s="137"/>
      <c r="AL314" s="137"/>
      <c r="AM314" s="137"/>
      <c r="AN314" s="137"/>
      <c r="AO314" s="137"/>
      <c r="AP314" s="137"/>
      <c r="AQ314" s="137"/>
      <c r="AR314" s="137"/>
      <c r="AS314" s="137"/>
      <c r="AT314" s="137"/>
      <c r="AU314" s="137"/>
      <c r="AV314" s="137"/>
      <c r="AW314" s="137"/>
      <c r="AX314" s="137"/>
      <c r="AY314" s="137"/>
      <c r="AZ314" s="137"/>
      <c r="BA314" s="137"/>
      <c r="BB314" s="137"/>
      <c r="BC314" s="137"/>
      <c r="BD314" s="137"/>
    </row>
    <row r="315" spans="1:56" s="212" customFormat="1" ht="12.9" hidden="1" customHeight="1" outlineLevel="1" x14ac:dyDescent="0.25">
      <c r="A315" s="210"/>
      <c r="B315" s="188"/>
      <c r="C315" s="169"/>
      <c r="D315" s="169"/>
      <c r="E315" s="169"/>
      <c r="F315" s="171"/>
      <c r="G315" s="173"/>
      <c r="H315" s="173" t="s">
        <v>326</v>
      </c>
      <c r="I315" s="173"/>
      <c r="J315" s="243">
        <v>43753</v>
      </c>
      <c r="K315" s="173"/>
      <c r="L315" s="244"/>
      <c r="M315" s="173"/>
      <c r="N315" s="173" t="s">
        <v>327</v>
      </c>
      <c r="O315" s="173"/>
      <c r="P315" s="173"/>
      <c r="Q315" s="173"/>
      <c r="R315" s="173"/>
      <c r="S315" s="173"/>
      <c r="T315" s="173"/>
      <c r="U315" s="173"/>
      <c r="V315" s="171"/>
      <c r="W315" s="151"/>
      <c r="X315" s="189"/>
      <c r="AE315" s="137"/>
      <c r="AF315" s="137"/>
      <c r="AG315" s="137"/>
      <c r="AH315" s="137"/>
      <c r="AI315" s="137"/>
      <c r="AJ315" s="137"/>
      <c r="AK315" s="137"/>
      <c r="AL315" s="137"/>
      <c r="AM315" s="137"/>
      <c r="AN315" s="137"/>
      <c r="AO315" s="137"/>
      <c r="AP315" s="137"/>
      <c r="AQ315" s="137"/>
      <c r="AR315" s="137"/>
      <c r="AS315" s="137"/>
      <c r="AT315" s="137"/>
      <c r="AU315" s="137"/>
      <c r="AV315" s="137"/>
      <c r="AW315" s="137"/>
      <c r="AX315" s="137"/>
      <c r="AY315" s="137"/>
      <c r="AZ315" s="137"/>
      <c r="BA315" s="137"/>
      <c r="BB315" s="137"/>
      <c r="BC315" s="137"/>
      <c r="BD315" s="137"/>
    </row>
    <row r="316" spans="1:56" s="212" customFormat="1" ht="12.9" hidden="1" customHeight="1" outlineLevel="1" x14ac:dyDescent="0.25">
      <c r="A316" s="210"/>
      <c r="B316" s="188"/>
      <c r="C316" s="169"/>
      <c r="D316" s="169"/>
      <c r="E316" s="169"/>
      <c r="F316" s="171"/>
      <c r="G316" s="173"/>
      <c r="H316" s="173" t="s">
        <v>328</v>
      </c>
      <c r="I316" s="173"/>
      <c r="J316" s="193">
        <v>500</v>
      </c>
      <c r="K316" s="173"/>
      <c r="L316" s="173"/>
      <c r="M316" s="173"/>
      <c r="N316" s="173" t="s">
        <v>329</v>
      </c>
      <c r="O316" s="173"/>
      <c r="P316" s="173"/>
      <c r="Q316" s="173"/>
      <c r="R316" s="173"/>
      <c r="S316" s="173"/>
      <c r="T316" s="173"/>
      <c r="U316" s="173"/>
      <c r="V316" s="171"/>
      <c r="W316" s="151"/>
      <c r="X316" s="189"/>
      <c r="AE316" s="137"/>
      <c r="AF316" s="137"/>
      <c r="AG316" s="137"/>
      <c r="AH316" s="137"/>
      <c r="AI316" s="137"/>
      <c r="AJ316" s="137"/>
      <c r="AK316" s="137"/>
      <c r="AL316" s="137"/>
      <c r="AM316" s="137"/>
      <c r="AN316" s="137"/>
      <c r="AO316" s="137"/>
      <c r="AP316" s="137"/>
      <c r="AQ316" s="137"/>
      <c r="AR316" s="137"/>
      <c r="AS316" s="137"/>
      <c r="AT316" s="137"/>
      <c r="AU316" s="137"/>
      <c r="AV316" s="137"/>
      <c r="AW316" s="137"/>
      <c r="AX316" s="137"/>
      <c r="AY316" s="137"/>
      <c r="AZ316" s="137"/>
      <c r="BA316" s="137"/>
      <c r="BB316" s="137"/>
      <c r="BC316" s="137"/>
      <c r="BD316" s="137"/>
    </row>
    <row r="317" spans="1:56" s="212" customFormat="1" ht="12.9" hidden="1" customHeight="1" outlineLevel="1" x14ac:dyDescent="0.25">
      <c r="A317" s="210"/>
      <c r="B317" s="188"/>
      <c r="C317" s="169"/>
      <c r="D317" s="169"/>
      <c r="E317" s="169"/>
      <c r="F317" s="171"/>
      <c r="G317" s="173"/>
      <c r="H317" s="173"/>
      <c r="I317" s="173"/>
      <c r="J317" s="173"/>
      <c r="K317" s="173"/>
      <c r="L317" s="173"/>
      <c r="M317" s="173"/>
      <c r="N317" s="173"/>
      <c r="O317" s="173"/>
      <c r="P317" s="173"/>
      <c r="Q317" s="173"/>
      <c r="R317" s="173"/>
      <c r="S317" s="173"/>
      <c r="T317" s="173"/>
      <c r="U317" s="173"/>
      <c r="V317" s="171"/>
      <c r="W317" s="151"/>
      <c r="X317" s="189"/>
      <c r="AE317" s="137"/>
      <c r="AF317" s="137"/>
      <c r="AG317" s="137"/>
      <c r="AH317" s="137"/>
      <c r="AI317" s="137"/>
      <c r="AJ317" s="137"/>
      <c r="AK317" s="137"/>
      <c r="AL317" s="137"/>
      <c r="AM317" s="137"/>
      <c r="AN317" s="137"/>
      <c r="AO317" s="137"/>
      <c r="AP317" s="137"/>
      <c r="AQ317" s="137"/>
      <c r="AR317" s="137"/>
      <c r="AS317" s="137"/>
      <c r="AT317" s="137"/>
      <c r="AU317" s="137"/>
      <c r="AV317" s="137"/>
      <c r="AW317" s="137"/>
      <c r="AX317" s="137"/>
      <c r="AY317" s="137"/>
      <c r="AZ317" s="137"/>
      <c r="BA317" s="137"/>
      <c r="BB317" s="137"/>
      <c r="BC317" s="137"/>
      <c r="BD317" s="137"/>
    </row>
    <row r="318" spans="1:56" s="212" customFormat="1" ht="12.9" hidden="1" customHeight="1" outlineLevel="1" x14ac:dyDescent="0.25">
      <c r="A318" s="210"/>
      <c r="B318" s="188"/>
      <c r="C318" s="169"/>
      <c r="D318" s="169"/>
      <c r="E318" s="169"/>
      <c r="F318" s="171"/>
      <c r="G318" s="245" t="s">
        <v>330</v>
      </c>
      <c r="H318" s="173" t="s">
        <v>331</v>
      </c>
      <c r="I318" s="173"/>
      <c r="J318" s="173"/>
      <c r="K318" s="173"/>
      <c r="L318" s="173"/>
      <c r="M318" s="173"/>
      <c r="N318" s="173"/>
      <c r="O318" s="173"/>
      <c r="P318" s="173"/>
      <c r="Q318" s="173"/>
      <c r="R318" s="173"/>
      <c r="S318" s="173"/>
      <c r="T318" s="173"/>
      <c r="U318" s="173"/>
      <c r="V318" s="171"/>
      <c r="W318" s="151"/>
      <c r="X318" s="189"/>
      <c r="AE318" s="137"/>
      <c r="AF318" s="137"/>
      <c r="AG318" s="137"/>
      <c r="AH318" s="137"/>
      <c r="AI318" s="137"/>
      <c r="AJ318" s="137"/>
      <c r="AK318" s="137"/>
      <c r="AL318" s="137"/>
      <c r="AM318" s="137"/>
      <c r="AN318" s="137"/>
      <c r="AO318" s="137"/>
      <c r="AP318" s="137"/>
      <c r="AQ318" s="137"/>
      <c r="AR318" s="137"/>
      <c r="AS318" s="137"/>
      <c r="AT318" s="137"/>
      <c r="AU318" s="137"/>
      <c r="AV318" s="137"/>
      <c r="AW318" s="137"/>
      <c r="AX318" s="137"/>
      <c r="AY318" s="137"/>
      <c r="AZ318" s="137"/>
      <c r="BA318" s="137"/>
      <c r="BB318" s="137"/>
      <c r="BC318" s="137"/>
      <c r="BD318" s="137"/>
    </row>
    <row r="319" spans="1:56" s="212" customFormat="1" ht="12.9" hidden="1" customHeight="1" outlineLevel="1" x14ac:dyDescent="0.25">
      <c r="A319" s="210"/>
      <c r="B319" s="188"/>
      <c r="C319" s="169"/>
      <c r="D319" s="169"/>
      <c r="E319" s="169"/>
      <c r="F319" s="171"/>
      <c r="G319" s="173"/>
      <c r="H319" s="173" t="s">
        <v>332</v>
      </c>
      <c r="I319" s="173"/>
      <c r="J319" s="173"/>
      <c r="K319" s="173"/>
      <c r="L319" s="173"/>
      <c r="M319" s="173"/>
      <c r="N319" s="173"/>
      <c r="O319" s="173"/>
      <c r="P319" s="173"/>
      <c r="Q319" s="173"/>
      <c r="R319" s="173"/>
      <c r="S319" s="173"/>
      <c r="T319" s="173"/>
      <c r="U319" s="173"/>
      <c r="V319" s="171"/>
      <c r="W319" s="151"/>
      <c r="X319" s="189"/>
      <c r="AE319" s="137"/>
      <c r="AF319" s="137"/>
      <c r="AG319" s="137"/>
      <c r="AH319" s="137"/>
      <c r="AI319" s="137"/>
      <c r="AJ319" s="137"/>
      <c r="AK319" s="137"/>
      <c r="AL319" s="137"/>
      <c r="AM319" s="137"/>
      <c r="AN319" s="137"/>
      <c r="AO319" s="137"/>
      <c r="AP319" s="137"/>
      <c r="AQ319" s="137"/>
      <c r="AR319" s="137"/>
      <c r="AS319" s="137"/>
      <c r="AT319" s="137"/>
      <c r="AU319" s="137"/>
      <c r="AV319" s="137"/>
      <c r="AW319" s="137"/>
      <c r="AX319" s="137"/>
      <c r="AY319" s="137"/>
      <c r="AZ319" s="137"/>
      <c r="BA319" s="137"/>
      <c r="BB319" s="137"/>
      <c r="BC319" s="137"/>
      <c r="BD319" s="137"/>
    </row>
    <row r="320" spans="1:56" s="212" customFormat="1" ht="12.9" hidden="1" customHeight="1" outlineLevel="1" x14ac:dyDescent="0.25">
      <c r="A320" s="210"/>
      <c r="B320" s="188"/>
      <c r="C320" s="169"/>
      <c r="D320" s="169"/>
      <c r="E320" s="169"/>
      <c r="F320" s="171"/>
      <c r="G320" s="173"/>
      <c r="H320" s="173"/>
      <c r="I320" s="173"/>
      <c r="J320" s="173"/>
      <c r="K320" s="173"/>
      <c r="L320" s="173"/>
      <c r="M320" s="173"/>
      <c r="N320" s="173"/>
      <c r="O320" s="173"/>
      <c r="P320" s="173"/>
      <c r="Q320" s="173"/>
      <c r="R320" s="173"/>
      <c r="S320" s="173"/>
      <c r="T320" s="173"/>
      <c r="U320" s="173"/>
      <c r="V320" s="171"/>
      <c r="W320" s="151"/>
      <c r="X320" s="189"/>
      <c r="AE320" s="137"/>
      <c r="AF320" s="137"/>
      <c r="AG320" s="137"/>
      <c r="AH320" s="137"/>
      <c r="AI320" s="137"/>
      <c r="AJ320" s="137"/>
      <c r="AK320" s="137"/>
      <c r="AL320" s="137"/>
      <c r="AM320" s="137"/>
      <c r="AN320" s="137"/>
      <c r="AO320" s="137"/>
      <c r="AP320" s="137"/>
      <c r="AQ320" s="137"/>
      <c r="AR320" s="137"/>
      <c r="AS320" s="137"/>
      <c r="AT320" s="137"/>
      <c r="AU320" s="137"/>
      <c r="AV320" s="137"/>
      <c r="AW320" s="137"/>
      <c r="AX320" s="137"/>
      <c r="AY320" s="137"/>
      <c r="AZ320" s="137"/>
      <c r="BA320" s="137"/>
      <c r="BB320" s="137"/>
      <c r="BC320" s="137"/>
      <c r="BD320" s="137"/>
    </row>
    <row r="321" spans="1:56" s="212" customFormat="1" ht="12.9" hidden="1" customHeight="1" outlineLevel="1" x14ac:dyDescent="0.25">
      <c r="A321" s="210"/>
      <c r="B321" s="188"/>
      <c r="C321" s="169"/>
      <c r="D321" s="169"/>
      <c r="E321" s="169"/>
      <c r="F321" s="171"/>
      <c r="G321" s="173"/>
      <c r="H321" s="246"/>
      <c r="I321" s="246"/>
      <c r="J321" s="246"/>
      <c r="K321" s="246"/>
      <c r="L321" s="247" t="s">
        <v>299</v>
      </c>
      <c r="M321" s="248" t="s">
        <v>333</v>
      </c>
      <c r="N321" s="248"/>
      <c r="O321" s="248"/>
      <c r="P321" s="248"/>
      <c r="Q321" s="248"/>
      <c r="R321" s="248"/>
      <c r="S321" s="173"/>
      <c r="T321" s="173"/>
      <c r="U321" s="173"/>
      <c r="V321" s="171"/>
      <c r="W321" s="151"/>
      <c r="X321" s="189"/>
      <c r="AE321" s="137"/>
      <c r="AF321" s="137"/>
      <c r="AG321" s="137"/>
      <c r="AH321" s="137"/>
      <c r="AI321" s="137"/>
      <c r="AJ321" s="137"/>
      <c r="AK321" s="137"/>
      <c r="AL321" s="137"/>
      <c r="AM321" s="137"/>
      <c r="AN321" s="137"/>
      <c r="AO321" s="137"/>
      <c r="AP321" s="137"/>
      <c r="AQ321" s="137"/>
      <c r="AR321" s="137"/>
      <c r="AS321" s="137"/>
      <c r="AT321" s="137"/>
      <c r="AU321" s="137"/>
      <c r="AV321" s="137"/>
      <c r="AW321" s="137"/>
      <c r="AX321" s="137"/>
      <c r="AY321" s="137"/>
      <c r="AZ321" s="137"/>
      <c r="BA321" s="137"/>
      <c r="BB321" s="137"/>
      <c r="BC321" s="137"/>
      <c r="BD321" s="137"/>
    </row>
    <row r="322" spans="1:56" s="212" customFormat="1" ht="12.9" hidden="1" customHeight="1" outlineLevel="1" x14ac:dyDescent="0.25">
      <c r="A322" s="210"/>
      <c r="B322" s="188"/>
      <c r="C322" s="169"/>
      <c r="D322" s="169"/>
      <c r="E322" s="169"/>
      <c r="F322" s="171"/>
      <c r="G322" s="180"/>
      <c r="H322" s="249"/>
      <c r="I322" s="249"/>
      <c r="J322" s="249"/>
      <c r="K322" s="249"/>
      <c r="L322" s="250" t="s">
        <v>58</v>
      </c>
      <c r="M322" s="250" t="s">
        <v>28</v>
      </c>
      <c r="N322" s="250" t="s">
        <v>29</v>
      </c>
      <c r="O322" s="250" t="s">
        <v>30</v>
      </c>
      <c r="P322" s="250" t="s">
        <v>31</v>
      </c>
      <c r="Q322" s="250" t="s">
        <v>32</v>
      </c>
      <c r="R322" s="250" t="s">
        <v>33</v>
      </c>
      <c r="S322" s="180"/>
      <c r="T322" s="180"/>
      <c r="U322" s="180"/>
      <c r="V322" s="171"/>
      <c r="W322" s="151"/>
      <c r="X322" s="189"/>
      <c r="AE322" s="137"/>
      <c r="AF322" s="137"/>
      <c r="AG322" s="137"/>
      <c r="AH322" s="137"/>
      <c r="AI322" s="137"/>
      <c r="AJ322" s="137"/>
      <c r="AK322" s="137"/>
      <c r="AL322" s="137"/>
      <c r="AM322" s="137"/>
      <c r="AN322" s="137"/>
      <c r="AO322" s="137"/>
      <c r="AP322" s="137"/>
      <c r="AQ322" s="137"/>
      <c r="AR322" s="137"/>
      <c r="AS322" s="137"/>
      <c r="AT322" s="137"/>
      <c r="AU322" s="137"/>
      <c r="AV322" s="137"/>
      <c r="AW322" s="137"/>
      <c r="AX322" s="137"/>
      <c r="AY322" s="137"/>
      <c r="AZ322" s="137"/>
      <c r="BA322" s="137"/>
      <c r="BB322" s="137"/>
      <c r="BC322" s="137"/>
      <c r="BD322" s="137"/>
    </row>
    <row r="323" spans="1:56" s="212" customFormat="1" ht="12.9" hidden="1" customHeight="1" outlineLevel="1" x14ac:dyDescent="0.25">
      <c r="A323" s="210"/>
      <c r="B323" s="188"/>
      <c r="C323" s="169"/>
      <c r="D323" s="169"/>
      <c r="E323" s="169"/>
      <c r="F323" s="171"/>
      <c r="G323" s="180"/>
      <c r="H323" s="172" t="s">
        <v>334</v>
      </c>
      <c r="I323" s="172"/>
      <c r="J323" s="172"/>
      <c r="K323" s="172"/>
      <c r="L323" s="251">
        <v>600</v>
      </c>
      <c r="M323" s="252">
        <v>1</v>
      </c>
      <c r="N323" s="252">
        <v>1</v>
      </c>
      <c r="O323" s="252">
        <v>1</v>
      </c>
      <c r="P323" s="252">
        <v>1.1499999999999999</v>
      </c>
      <c r="Q323" s="252">
        <v>0.7</v>
      </c>
      <c r="R323" s="253"/>
      <c r="S323" s="180"/>
      <c r="T323" s="180"/>
      <c r="U323" s="180"/>
      <c r="V323" s="171"/>
      <c r="W323" s="151"/>
      <c r="X323" s="189"/>
      <c r="AE323" s="137"/>
      <c r="AF323" s="137"/>
      <c r="AG323" s="137"/>
      <c r="AH323" s="137"/>
      <c r="AI323" s="137"/>
      <c r="AJ323" s="137"/>
      <c r="AK323" s="137"/>
      <c r="AL323" s="137"/>
      <c r="AM323" s="137"/>
      <c r="AN323" s="137"/>
      <c r="AO323" s="137"/>
      <c r="AP323" s="137"/>
      <c r="AQ323" s="137"/>
      <c r="AR323" s="137"/>
      <c r="AS323" s="137"/>
      <c r="AT323" s="137"/>
      <c r="AU323" s="137"/>
      <c r="AV323" s="137"/>
      <c r="AW323" s="137"/>
      <c r="AX323" s="137"/>
      <c r="AY323" s="137"/>
      <c r="AZ323" s="137"/>
      <c r="BA323" s="137"/>
      <c r="BB323" s="137"/>
      <c r="BC323" s="137"/>
      <c r="BD323" s="137"/>
    </row>
    <row r="324" spans="1:56" s="212" customFormat="1" ht="12.9" hidden="1" customHeight="1" outlineLevel="1" x14ac:dyDescent="0.25">
      <c r="A324" s="210"/>
      <c r="B324" s="188"/>
      <c r="C324" s="169"/>
      <c r="D324" s="169"/>
      <c r="E324" s="169"/>
      <c r="F324" s="171"/>
      <c r="G324" s="180"/>
      <c r="H324" s="180" t="s">
        <v>335</v>
      </c>
      <c r="I324" s="180"/>
      <c r="J324" s="180"/>
      <c r="K324" s="180"/>
      <c r="L324" s="180"/>
      <c r="M324" s="254"/>
      <c r="N324" s="254"/>
      <c r="O324" s="254"/>
      <c r="P324" s="254"/>
      <c r="Q324" s="254"/>
      <c r="R324" s="255"/>
      <c r="S324" s="180"/>
      <c r="T324" s="180"/>
      <c r="U324" s="180"/>
      <c r="V324" s="171"/>
      <c r="W324" s="151"/>
      <c r="X324" s="189"/>
      <c r="AE324" s="137"/>
      <c r="AF324" s="137"/>
      <c r="AG324" s="137"/>
      <c r="AH324" s="137"/>
      <c r="AI324" s="137"/>
      <c r="AJ324" s="137"/>
      <c r="AK324" s="137"/>
      <c r="AL324" s="137"/>
      <c r="AM324" s="137"/>
      <c r="AN324" s="137"/>
      <c r="AO324" s="137"/>
      <c r="AP324" s="137"/>
      <c r="AQ324" s="137"/>
      <c r="AR324" s="137"/>
      <c r="AS324" s="137"/>
      <c r="AT324" s="137"/>
      <c r="AU324" s="137"/>
      <c r="AV324" s="137"/>
      <c r="AW324" s="137"/>
      <c r="AX324" s="137"/>
      <c r="AY324" s="137"/>
      <c r="AZ324" s="137"/>
      <c r="BA324" s="137"/>
      <c r="BB324" s="137"/>
      <c r="BC324" s="137"/>
      <c r="BD324" s="137"/>
    </row>
    <row r="325" spans="1:56" s="212" customFormat="1" ht="12.9" hidden="1" customHeight="1" outlineLevel="1" x14ac:dyDescent="0.25">
      <c r="A325" s="210"/>
      <c r="B325" s="188"/>
      <c r="C325" s="169"/>
      <c r="D325" s="169"/>
      <c r="E325" s="169"/>
      <c r="F325" s="171"/>
      <c r="G325" s="180"/>
      <c r="H325" s="180" t="s">
        <v>336</v>
      </c>
      <c r="I325" s="180"/>
      <c r="J325" s="180"/>
      <c r="K325" s="180"/>
      <c r="L325" s="192">
        <v>0.75</v>
      </c>
      <c r="M325" s="173"/>
      <c r="N325" s="173"/>
      <c r="O325" s="173"/>
      <c r="P325" s="173"/>
      <c r="Q325" s="173"/>
      <c r="R325" s="173"/>
      <c r="S325" s="256" t="s">
        <v>337</v>
      </c>
      <c r="T325" s="208"/>
      <c r="U325" s="208"/>
      <c r="V325" s="171"/>
      <c r="W325" s="151"/>
      <c r="X325" s="189"/>
      <c r="AE325" s="137"/>
      <c r="AF325" s="137"/>
      <c r="AG325" s="137"/>
      <c r="AH325" s="137"/>
      <c r="AI325" s="137"/>
      <c r="AJ325" s="137"/>
      <c r="AK325" s="137"/>
      <c r="AL325" s="137"/>
      <c r="AM325" s="137"/>
      <c r="AN325" s="137"/>
      <c r="AO325" s="137"/>
      <c r="AP325" s="137"/>
      <c r="AQ325" s="137"/>
      <c r="AR325" s="137"/>
      <c r="AS325" s="137"/>
      <c r="AT325" s="137"/>
      <c r="AU325" s="137"/>
      <c r="AV325" s="137"/>
      <c r="AW325" s="137"/>
      <c r="AX325" s="137"/>
      <c r="AY325" s="137"/>
      <c r="AZ325" s="137"/>
      <c r="BA325" s="137"/>
      <c r="BB325" s="137"/>
      <c r="BC325" s="137"/>
      <c r="BD325" s="137"/>
    </row>
    <row r="326" spans="1:56" s="212" customFormat="1" ht="12.9" hidden="1" customHeight="1" outlineLevel="1" x14ac:dyDescent="0.25">
      <c r="A326" s="210"/>
      <c r="B326" s="188"/>
      <c r="C326" s="169"/>
      <c r="D326" s="169"/>
      <c r="E326" s="169"/>
      <c r="F326" s="171"/>
      <c r="G326" s="180"/>
      <c r="H326" s="249" t="s">
        <v>338</v>
      </c>
      <c r="I326" s="249"/>
      <c r="J326" s="249"/>
      <c r="K326" s="249"/>
      <c r="L326" s="249"/>
      <c r="M326" s="257">
        <v>0.63</v>
      </c>
      <c r="N326" s="257">
        <v>0.65</v>
      </c>
      <c r="O326" s="257">
        <v>0.57999999999999996</v>
      </c>
      <c r="P326" s="257">
        <v>0.63</v>
      </c>
      <c r="Q326" s="257">
        <v>0.63</v>
      </c>
      <c r="R326" s="258"/>
      <c r="S326" s="256" t="s">
        <v>339</v>
      </c>
      <c r="T326" s="180"/>
      <c r="U326" s="180"/>
      <c r="V326" s="171"/>
      <c r="W326" s="151"/>
      <c r="X326" s="189"/>
      <c r="AE326" s="137"/>
      <c r="AF326" s="137"/>
      <c r="AG326" s="137"/>
      <c r="AH326" s="137"/>
      <c r="AI326" s="137"/>
      <c r="AJ326" s="137"/>
      <c r="AK326" s="137"/>
      <c r="AL326" s="137"/>
      <c r="AM326" s="137"/>
      <c r="AN326" s="137"/>
      <c r="AO326" s="137"/>
      <c r="AP326" s="137"/>
      <c r="AQ326" s="137"/>
      <c r="AR326" s="137"/>
      <c r="AS326" s="137"/>
      <c r="AT326" s="137"/>
      <c r="AU326" s="137"/>
      <c r="AV326" s="137"/>
      <c r="AW326" s="137"/>
      <c r="AX326" s="137"/>
      <c r="AY326" s="137"/>
      <c r="AZ326" s="137"/>
      <c r="BA326" s="137"/>
      <c r="BB326" s="137"/>
      <c r="BC326" s="137"/>
      <c r="BD326" s="137"/>
    </row>
    <row r="327" spans="1:56" s="212" customFormat="1" ht="5.0999999999999996" hidden="1" customHeight="1" outlineLevel="1" x14ac:dyDescent="0.25">
      <c r="A327" s="210"/>
      <c r="B327" s="188"/>
      <c r="C327" s="152" t="s">
        <v>237</v>
      </c>
      <c r="D327" s="169"/>
      <c r="E327" s="169"/>
      <c r="F327" s="179"/>
      <c r="G327" s="180"/>
      <c r="H327" s="172"/>
      <c r="I327" s="172"/>
      <c r="J327" s="172"/>
      <c r="K327" s="172"/>
      <c r="L327" s="172"/>
      <c r="M327" s="172"/>
      <c r="N327" s="172"/>
      <c r="O327" s="172"/>
      <c r="P327" s="172"/>
      <c r="Q327" s="172"/>
      <c r="R327" s="172"/>
      <c r="S327" s="180"/>
      <c r="T327" s="180"/>
      <c r="U327" s="180"/>
      <c r="V327" s="171"/>
      <c r="W327" s="181"/>
      <c r="X327" s="189"/>
      <c r="AE327" s="137"/>
      <c r="AF327" s="137"/>
      <c r="AG327" s="137"/>
      <c r="AH327" s="137"/>
      <c r="AI327" s="137"/>
      <c r="AJ327" s="137"/>
      <c r="AK327" s="137"/>
      <c r="AL327" s="137"/>
      <c r="AM327" s="137"/>
      <c r="AN327" s="137"/>
      <c r="AO327" s="137"/>
      <c r="AP327" s="137"/>
      <c r="AQ327" s="137"/>
      <c r="AR327" s="137"/>
      <c r="AS327" s="137"/>
      <c r="AT327" s="137"/>
      <c r="AU327" s="137"/>
      <c r="AV327" s="137"/>
      <c r="AW327" s="137"/>
      <c r="AX327" s="137"/>
      <c r="AY327" s="137"/>
      <c r="AZ327" s="137"/>
      <c r="BA327" s="137"/>
      <c r="BB327" s="137"/>
      <c r="BC327" s="137"/>
      <c r="BD327" s="137"/>
    </row>
    <row r="328" spans="1:56" s="212" customFormat="1" ht="24" customHeight="1" collapsed="1" x14ac:dyDescent="0.25">
      <c r="A328" s="210"/>
      <c r="B328" s="188"/>
      <c r="C328" s="182"/>
      <c r="D328" s="182"/>
      <c r="E328" s="182"/>
      <c r="F328" s="182"/>
      <c r="G328" s="183" t="s">
        <v>315</v>
      </c>
      <c r="H328" s="184"/>
      <c r="I328" s="184"/>
      <c r="J328" s="184"/>
      <c r="K328" s="184"/>
      <c r="L328" s="184"/>
      <c r="M328" s="259"/>
      <c r="N328" s="184"/>
      <c r="O328" s="184"/>
      <c r="P328" s="184"/>
      <c r="Q328" s="184"/>
      <c r="R328" s="184"/>
      <c r="S328" s="184"/>
      <c r="T328" s="185"/>
      <c r="U328" s="185"/>
      <c r="V328" s="186" t="s">
        <v>238</v>
      </c>
      <c r="W328" s="187" t="s">
        <v>239</v>
      </c>
      <c r="X328" s="189"/>
      <c r="AE328" s="137"/>
      <c r="AF328" s="137"/>
      <c r="AG328" s="137"/>
      <c r="AH328" s="137"/>
      <c r="AI328" s="137"/>
      <c r="AJ328" s="137"/>
      <c r="AK328" s="137"/>
      <c r="AL328" s="137"/>
      <c r="AM328" s="137"/>
      <c r="AN328" s="137"/>
      <c r="AO328" s="137"/>
      <c r="AP328" s="137"/>
      <c r="AQ328" s="137"/>
      <c r="AR328" s="137"/>
      <c r="AS328" s="137"/>
      <c r="AT328" s="137"/>
      <c r="AU328" s="137"/>
      <c r="AV328" s="137"/>
      <c r="AW328" s="137"/>
      <c r="AX328" s="137"/>
      <c r="AY328" s="137"/>
      <c r="AZ328" s="137"/>
      <c r="BA328" s="137"/>
      <c r="BB328" s="137"/>
      <c r="BC328" s="137"/>
      <c r="BD328" s="137"/>
    </row>
    <row r="329" spans="1:56" s="212" customFormat="1" ht="12.75" hidden="1" customHeight="1" outlineLevel="1" x14ac:dyDescent="0.25">
      <c r="A329" s="210"/>
      <c r="B329" s="136"/>
      <c r="C329" s="136"/>
      <c r="D329" s="136"/>
      <c r="E329" s="136"/>
      <c r="F329" s="189"/>
      <c r="G329" s="189"/>
      <c r="H329" s="189"/>
      <c r="I329" s="189"/>
      <c r="J329" s="189"/>
      <c r="K329" s="189"/>
      <c r="L329" s="189"/>
      <c r="M329" s="189"/>
      <c r="N329" s="189"/>
      <c r="O329" s="189"/>
      <c r="P329" s="189"/>
      <c r="Q329" s="189"/>
      <c r="R329" s="189"/>
      <c r="S329" s="189"/>
      <c r="T329" s="189"/>
      <c r="U329" s="189"/>
      <c r="V329" s="189"/>
      <c r="W329" s="189"/>
      <c r="X329" s="189"/>
      <c r="AE329" s="137"/>
      <c r="AF329" s="137"/>
      <c r="AG329" s="137"/>
      <c r="AH329" s="137"/>
      <c r="AI329" s="137"/>
      <c r="AJ329" s="137"/>
      <c r="AK329" s="137"/>
      <c r="AL329" s="137"/>
      <c r="AM329" s="137"/>
      <c r="AN329" s="137"/>
      <c r="AO329" s="137"/>
      <c r="AP329" s="137"/>
      <c r="AQ329" s="137"/>
      <c r="AR329" s="137"/>
      <c r="AS329" s="137"/>
      <c r="AT329" s="137"/>
      <c r="AU329" s="137"/>
      <c r="AV329" s="137"/>
      <c r="AW329" s="137"/>
      <c r="AX329" s="137"/>
      <c r="AY329" s="137"/>
      <c r="AZ329" s="137"/>
      <c r="BA329" s="137"/>
      <c r="BB329" s="137"/>
      <c r="BC329" s="137"/>
      <c r="BD329" s="137"/>
    </row>
    <row r="330" spans="1:56" s="212" customFormat="1" ht="12.75" hidden="1" customHeight="1" outlineLevel="1" x14ac:dyDescent="0.25">
      <c r="A330" s="210"/>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7"/>
      <c r="AF330" s="137"/>
      <c r="AG330" s="137"/>
      <c r="AH330" s="137"/>
      <c r="AI330" s="137"/>
      <c r="AJ330" s="137"/>
      <c r="AK330" s="137"/>
      <c r="AL330" s="137"/>
      <c r="AM330" s="137"/>
      <c r="AN330" s="137"/>
      <c r="AO330" s="137"/>
      <c r="AP330" s="137"/>
      <c r="AQ330" s="137"/>
      <c r="AR330" s="137"/>
      <c r="AS330" s="137"/>
      <c r="AT330" s="137"/>
      <c r="AU330" s="137"/>
      <c r="AV330" s="137"/>
      <c r="AW330" s="137"/>
      <c r="AX330" s="137"/>
      <c r="AY330" s="137"/>
      <c r="AZ330" s="137"/>
      <c r="BA330" s="137"/>
      <c r="BB330" s="137"/>
      <c r="BC330" s="137"/>
      <c r="BD330" s="137"/>
    </row>
    <row r="331" spans="1:56" s="212" customFormat="1" ht="5.0999999999999996" hidden="1" customHeight="1" outlineLevel="1" collapsed="1" thickBot="1" x14ac:dyDescent="0.3">
      <c r="A331" s="210"/>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7"/>
      <c r="AF331" s="137"/>
      <c r="AG331" s="137"/>
      <c r="AH331" s="137"/>
      <c r="AI331" s="137"/>
      <c r="AJ331" s="137"/>
      <c r="AK331" s="137"/>
      <c r="AL331" s="137"/>
      <c r="AM331" s="137"/>
      <c r="AN331" s="137"/>
      <c r="AO331" s="137"/>
      <c r="AP331" s="137"/>
      <c r="AQ331" s="137"/>
      <c r="AR331" s="137"/>
      <c r="AS331" s="137"/>
      <c r="AT331" s="137"/>
      <c r="AU331" s="137"/>
      <c r="AV331" s="137"/>
      <c r="AW331" s="137"/>
      <c r="AX331" s="137"/>
      <c r="AY331" s="137"/>
      <c r="AZ331" s="137"/>
      <c r="BA331" s="137"/>
      <c r="BB331" s="137"/>
      <c r="BC331" s="137"/>
      <c r="BD331" s="137"/>
    </row>
    <row r="332" spans="1:56" s="212" customFormat="1" ht="5.0999999999999996" hidden="1" customHeight="1" outlineLevel="1" x14ac:dyDescent="0.25">
      <c r="A332" s="210"/>
      <c r="B332" s="188"/>
      <c r="C332" s="140" t="s">
        <v>0</v>
      </c>
      <c r="D332" s="140"/>
      <c r="E332" s="140"/>
      <c r="F332" s="140"/>
      <c r="G332" s="140"/>
      <c r="H332" s="140"/>
      <c r="I332" s="140"/>
      <c r="J332" s="140"/>
      <c r="K332" s="141"/>
      <c r="L332" s="141"/>
      <c r="M332" s="141"/>
      <c r="N332" s="141"/>
      <c r="O332" s="141"/>
      <c r="P332" s="141"/>
      <c r="Q332" s="141"/>
      <c r="R332" s="141"/>
      <c r="S332" s="141"/>
      <c r="T332" s="141"/>
      <c r="U332" s="141"/>
      <c r="V332" s="141"/>
      <c r="W332" s="141"/>
      <c r="X332" s="141"/>
      <c r="Y332" s="141"/>
      <c r="Z332" s="141"/>
      <c r="AA332" s="141"/>
      <c r="AB332" s="142" t="s">
        <v>229</v>
      </c>
      <c r="AC332" s="143"/>
      <c r="AD332" s="189"/>
      <c r="AE332" s="137"/>
      <c r="AF332" s="137"/>
      <c r="AG332" s="137"/>
      <c r="AH332" s="137"/>
      <c r="AI332" s="137"/>
      <c r="AJ332" s="137"/>
      <c r="AK332" s="137"/>
      <c r="AL332" s="137"/>
      <c r="AM332" s="137"/>
      <c r="AN332" s="137"/>
      <c r="AO332" s="137"/>
      <c r="AP332" s="137"/>
      <c r="AQ332" s="137"/>
      <c r="AR332" s="137"/>
      <c r="AS332" s="137"/>
      <c r="AT332" s="137"/>
      <c r="AU332" s="137"/>
      <c r="AV332" s="137"/>
      <c r="AW332" s="137"/>
      <c r="AX332" s="137"/>
      <c r="AY332" s="137"/>
      <c r="AZ332" s="137"/>
      <c r="BA332" s="137"/>
      <c r="BB332" s="137"/>
      <c r="BC332" s="137"/>
      <c r="BD332" s="137"/>
    </row>
    <row r="333" spans="1:56" s="212" customFormat="1" ht="12.9" hidden="1" customHeight="1" outlineLevel="1" collapsed="1" x14ac:dyDescent="0.25">
      <c r="A333" s="210"/>
      <c r="B333" s="188"/>
      <c r="C333" s="145"/>
      <c r="D333" s="145">
        <v>0</v>
      </c>
      <c r="E333" s="145" t="s">
        <v>1</v>
      </c>
      <c r="F333" s="146"/>
      <c r="G333" s="147" t="s">
        <v>340</v>
      </c>
      <c r="H333" s="148"/>
      <c r="I333" s="148"/>
      <c r="J333" s="148"/>
      <c r="K333" s="148"/>
      <c r="L333" s="148"/>
      <c r="M333" s="148"/>
      <c r="N333" s="148"/>
      <c r="O333" s="148"/>
      <c r="P333" s="148"/>
      <c r="Q333" s="148"/>
      <c r="R333" s="148"/>
      <c r="S333" s="148"/>
      <c r="T333" s="148"/>
      <c r="U333" s="150"/>
      <c r="V333" s="150"/>
      <c r="W333" s="150"/>
      <c r="X333" s="150"/>
      <c r="Y333" s="150"/>
      <c r="Z333" s="150"/>
      <c r="AA333" s="150"/>
      <c r="AB333" s="150"/>
      <c r="AC333" s="151"/>
      <c r="AD333" s="189"/>
      <c r="AE333" s="137"/>
      <c r="AF333" s="137"/>
      <c r="AG333" s="137"/>
      <c r="AH333" s="137"/>
      <c r="AI333" s="137"/>
      <c r="AJ333" s="137"/>
      <c r="AK333" s="137"/>
      <c r="AL333" s="137"/>
      <c r="AM333" s="137"/>
      <c r="AN333" s="137"/>
      <c r="AO333" s="137"/>
      <c r="AP333" s="137"/>
      <c r="AQ333" s="137"/>
      <c r="AR333" s="137"/>
      <c r="AS333" s="137"/>
      <c r="AT333" s="137"/>
      <c r="AU333" s="137"/>
      <c r="AV333" s="137"/>
      <c r="AW333" s="137"/>
      <c r="AX333" s="137"/>
      <c r="AY333" s="137"/>
      <c r="AZ333" s="137"/>
      <c r="BA333" s="137"/>
      <c r="BB333" s="137"/>
      <c r="BC333" s="137"/>
      <c r="BD333" s="137"/>
    </row>
    <row r="334" spans="1:56" s="212" customFormat="1" ht="12.9" hidden="1" customHeight="1" outlineLevel="1" x14ac:dyDescent="0.25">
      <c r="A334" s="210"/>
      <c r="B334" s="188"/>
      <c r="C334" s="145"/>
      <c r="D334" s="152"/>
      <c r="E334" s="153"/>
      <c r="F334" s="154"/>
      <c r="G334" s="155" t="s">
        <v>341</v>
      </c>
      <c r="H334" s="155"/>
      <c r="I334" s="155"/>
      <c r="J334" s="155"/>
      <c r="K334" s="155"/>
      <c r="L334" s="155"/>
      <c r="M334" s="155"/>
      <c r="N334" s="155"/>
      <c r="O334" s="155"/>
      <c r="P334" s="155"/>
      <c r="Q334" s="155"/>
      <c r="R334" s="156"/>
      <c r="S334" s="156"/>
      <c r="T334" s="156"/>
      <c r="U334" s="158"/>
      <c r="V334" s="158"/>
      <c r="W334" s="158"/>
      <c r="X334" s="158"/>
      <c r="Y334" s="158"/>
      <c r="Z334" s="158"/>
      <c r="AA334" s="158"/>
      <c r="AB334" s="158"/>
      <c r="AC334" s="151"/>
      <c r="AD334" s="189"/>
      <c r="AE334" s="137"/>
      <c r="AF334" s="137"/>
      <c r="AG334" s="137"/>
      <c r="AH334" s="137"/>
      <c r="AI334" s="137"/>
      <c r="AJ334" s="137"/>
      <c r="AK334" s="137"/>
      <c r="AL334" s="137"/>
      <c r="AM334" s="137"/>
      <c r="AN334" s="137"/>
      <c r="AO334" s="137"/>
      <c r="AP334" s="137"/>
      <c r="AQ334" s="137"/>
      <c r="AR334" s="137"/>
      <c r="AS334" s="137"/>
      <c r="AT334" s="137"/>
      <c r="AU334" s="137"/>
      <c r="AV334" s="137"/>
      <c r="AW334" s="137"/>
      <c r="AX334" s="137"/>
      <c r="AY334" s="137"/>
      <c r="AZ334" s="137"/>
      <c r="BA334" s="137"/>
      <c r="BB334" s="137"/>
      <c r="BC334" s="137"/>
      <c r="BD334" s="137"/>
    </row>
    <row r="335" spans="1:56" s="212" customFormat="1" ht="12.9" hidden="1" customHeight="1" outlineLevel="1" x14ac:dyDescent="0.25">
      <c r="A335" s="210"/>
      <c r="B335" s="188"/>
      <c r="C335" s="153"/>
      <c r="D335" s="145"/>
      <c r="E335" s="153"/>
      <c r="F335" s="154"/>
      <c r="G335" s="159">
        <v>38000.710787037038</v>
      </c>
      <c r="H335" s="160">
        <v>38000.710787037038</v>
      </c>
      <c r="I335" s="155"/>
      <c r="J335" s="155"/>
      <c r="K335" s="155"/>
      <c r="L335" s="155"/>
      <c r="M335" s="155"/>
      <c r="N335" s="155"/>
      <c r="O335" s="155"/>
      <c r="P335" s="155"/>
      <c r="Q335" s="155"/>
      <c r="R335" s="155"/>
      <c r="S335" s="155"/>
      <c r="T335" s="155"/>
      <c r="U335" s="158"/>
      <c r="V335" s="158"/>
      <c r="W335" s="158"/>
      <c r="X335" s="158"/>
      <c r="Y335" s="158"/>
      <c r="Z335" s="158"/>
      <c r="AA335" s="158"/>
      <c r="AB335" s="158"/>
      <c r="AC335" s="151"/>
      <c r="AD335" s="189"/>
      <c r="AE335" s="137"/>
      <c r="AF335" s="137"/>
      <c r="AG335" s="137"/>
      <c r="AH335" s="137"/>
      <c r="AI335" s="137"/>
      <c r="AJ335" s="137"/>
      <c r="AK335" s="137"/>
      <c r="AL335" s="137"/>
      <c r="AM335" s="137"/>
      <c r="AN335" s="137"/>
      <c r="AO335" s="137"/>
      <c r="AP335" s="137"/>
      <c r="AQ335" s="137"/>
      <c r="AR335" s="137"/>
      <c r="AS335" s="137"/>
      <c r="AT335" s="137"/>
      <c r="AU335" s="137"/>
      <c r="AV335" s="137"/>
      <c r="AW335" s="137"/>
      <c r="AX335" s="137"/>
      <c r="AY335" s="137"/>
      <c r="AZ335" s="137"/>
      <c r="BA335" s="137"/>
      <c r="BB335" s="137"/>
      <c r="BC335" s="137"/>
      <c r="BD335" s="137"/>
    </row>
    <row r="336" spans="1:56" s="212" customFormat="1" ht="12.9" hidden="1" customHeight="1" outlineLevel="1" x14ac:dyDescent="0.25">
      <c r="A336" s="210"/>
      <c r="B336" s="188"/>
      <c r="C336" s="153">
        <v>1</v>
      </c>
      <c r="D336" s="152"/>
      <c r="E336" s="153"/>
      <c r="F336" s="161"/>
      <c r="G336" s="162"/>
      <c r="H336" s="163"/>
      <c r="I336" s="163"/>
      <c r="J336" s="163"/>
      <c r="K336" s="163"/>
      <c r="L336" s="163"/>
      <c r="M336" s="163"/>
      <c r="N336" s="163"/>
      <c r="O336" s="163"/>
      <c r="P336" s="163"/>
      <c r="Q336" s="163"/>
      <c r="R336" s="163"/>
      <c r="S336" s="163"/>
      <c r="T336" s="163"/>
      <c r="U336" s="166"/>
      <c r="V336" s="166"/>
      <c r="W336" s="166"/>
      <c r="X336" s="166"/>
      <c r="Y336" s="166"/>
      <c r="Z336" s="166"/>
      <c r="AA336" s="166"/>
      <c r="AB336" s="166"/>
      <c r="AC336" s="151"/>
      <c r="AD336" s="189"/>
      <c r="AE336" s="137"/>
      <c r="AF336" s="137"/>
      <c r="AG336" s="137"/>
      <c r="AH336" s="137"/>
      <c r="AI336" s="137"/>
      <c r="AJ336" s="137"/>
      <c r="AK336" s="137"/>
      <c r="AL336" s="137"/>
      <c r="AM336" s="137"/>
      <c r="AN336" s="137"/>
      <c r="AO336" s="137"/>
      <c r="AP336" s="137"/>
      <c r="AQ336" s="137"/>
      <c r="AR336" s="137"/>
      <c r="AS336" s="137"/>
      <c r="AT336" s="137"/>
      <c r="AU336" s="137"/>
      <c r="AV336" s="137"/>
      <c r="AW336" s="137"/>
      <c r="AX336" s="137"/>
      <c r="AY336" s="137"/>
      <c r="AZ336" s="137"/>
      <c r="BA336" s="137"/>
      <c r="BB336" s="137"/>
      <c r="BC336" s="137"/>
      <c r="BD336" s="137"/>
    </row>
    <row r="337" spans="1:56" s="212" customFormat="1" ht="12.9" hidden="1" customHeight="1" outlineLevel="1" x14ac:dyDescent="0.25">
      <c r="A337" s="210"/>
      <c r="B337" s="188"/>
      <c r="C337" s="153"/>
      <c r="D337" s="153"/>
      <c r="E337" s="153"/>
      <c r="F337" s="153"/>
      <c r="G337" s="167"/>
      <c r="H337" s="167"/>
      <c r="I337" s="167"/>
      <c r="J337" s="167"/>
      <c r="K337" s="260" t="s">
        <v>342</v>
      </c>
      <c r="L337" s="167"/>
      <c r="M337" s="167"/>
      <c r="N337" s="167"/>
      <c r="O337" s="167"/>
      <c r="P337" s="167"/>
      <c r="Q337" s="167"/>
      <c r="R337" s="167"/>
      <c r="S337" s="167"/>
      <c r="T337" s="167"/>
      <c r="U337" s="167"/>
      <c r="V337" s="167"/>
      <c r="W337" s="167"/>
      <c r="X337" s="167"/>
      <c r="Y337" s="167"/>
      <c r="Z337" s="167"/>
      <c r="AA337" s="167"/>
      <c r="AB337" s="167"/>
      <c r="AC337" s="151"/>
      <c r="AD337" s="189"/>
      <c r="AE337" s="137"/>
      <c r="AF337" s="137"/>
      <c r="AG337" s="137"/>
      <c r="AH337" s="137"/>
      <c r="AI337" s="137"/>
      <c r="AJ337" s="137"/>
      <c r="AK337" s="137"/>
      <c r="AL337" s="137"/>
      <c r="AM337" s="137"/>
      <c r="AN337" s="137"/>
      <c r="AO337" s="137"/>
      <c r="AP337" s="137"/>
      <c r="AQ337" s="137"/>
      <c r="AR337" s="137"/>
      <c r="AS337" s="137"/>
      <c r="AT337" s="137"/>
      <c r="AU337" s="137"/>
      <c r="AV337" s="137"/>
      <c r="AW337" s="137"/>
      <c r="AX337" s="137"/>
      <c r="AY337" s="137"/>
      <c r="AZ337" s="137"/>
      <c r="BA337" s="137"/>
      <c r="BB337" s="137"/>
      <c r="BC337" s="137"/>
      <c r="BD337" s="137"/>
    </row>
    <row r="338" spans="1:56" s="212" customFormat="1" ht="12.9" hidden="1" customHeight="1" outlineLevel="1" x14ac:dyDescent="0.25">
      <c r="A338" s="210"/>
      <c r="B338" s="188"/>
      <c r="C338" s="153"/>
      <c r="D338" s="153"/>
      <c r="E338" s="153"/>
      <c r="F338" s="153"/>
      <c r="G338" s="153"/>
      <c r="H338" s="153"/>
      <c r="I338" s="153"/>
      <c r="J338" s="153"/>
      <c r="K338" s="153"/>
      <c r="L338" s="167"/>
      <c r="M338" s="167"/>
      <c r="N338" s="167"/>
      <c r="O338" s="167"/>
      <c r="P338" s="167"/>
      <c r="Q338" s="167"/>
      <c r="R338" s="167"/>
      <c r="S338" s="167"/>
      <c r="T338" s="167"/>
      <c r="U338" s="167"/>
      <c r="V338" s="167"/>
      <c r="W338" s="261">
        <v>1</v>
      </c>
      <c r="X338" s="167"/>
      <c r="Y338" s="167"/>
      <c r="Z338" s="167"/>
      <c r="AA338" s="167"/>
      <c r="AB338" s="167"/>
      <c r="AC338" s="151"/>
      <c r="AD338" s="189"/>
      <c r="AE338" s="137"/>
      <c r="AF338" s="137"/>
      <c r="AG338" s="137"/>
      <c r="AH338" s="137"/>
      <c r="AI338" s="137"/>
      <c r="AJ338" s="137"/>
      <c r="AK338" s="137"/>
      <c r="AL338" s="137"/>
      <c r="AM338" s="137"/>
      <c r="AN338" s="137"/>
      <c r="AO338" s="137"/>
      <c r="AP338" s="137"/>
      <c r="AQ338" s="137"/>
      <c r="AR338" s="137"/>
      <c r="AS338" s="137"/>
      <c r="AT338" s="137"/>
      <c r="AU338" s="137"/>
      <c r="AV338" s="137"/>
      <c r="AW338" s="137"/>
      <c r="AX338" s="137"/>
      <c r="AY338" s="137"/>
      <c r="AZ338" s="137"/>
      <c r="BA338" s="137"/>
      <c r="BB338" s="137"/>
      <c r="BC338" s="137"/>
      <c r="BD338" s="137"/>
    </row>
    <row r="339" spans="1:56" s="212" customFormat="1" ht="12.9" hidden="1" customHeight="1" outlineLevel="1" x14ac:dyDescent="0.25">
      <c r="A339" s="210"/>
      <c r="B339" s="188"/>
      <c r="C339" s="153"/>
      <c r="D339" s="153"/>
      <c r="E339" s="153"/>
      <c r="F339" s="153"/>
      <c r="G339" s="168"/>
      <c r="H339" s="168"/>
      <c r="I339" s="168"/>
      <c r="J339" s="168"/>
      <c r="K339" s="196" t="s">
        <v>343</v>
      </c>
      <c r="L339" s="196"/>
      <c r="M339" s="168"/>
      <c r="N339" s="168"/>
      <c r="O339" s="168"/>
      <c r="P339" s="168"/>
      <c r="Q339" s="168"/>
      <c r="R339" s="196" t="s">
        <v>344</v>
      </c>
      <c r="S339" s="196"/>
      <c r="T339" s="168"/>
      <c r="U339" s="168"/>
      <c r="V339" s="168"/>
      <c r="W339" s="168"/>
      <c r="X339" s="168"/>
      <c r="Y339" s="168"/>
      <c r="Z339" s="168"/>
      <c r="AA339" s="168"/>
      <c r="AB339" s="168"/>
      <c r="AC339" s="151"/>
      <c r="AD339" s="189"/>
      <c r="AE339" s="137"/>
      <c r="AF339" s="137"/>
      <c r="AG339" s="137"/>
      <c r="AH339" s="137"/>
      <c r="AI339" s="137"/>
      <c r="AJ339" s="137"/>
      <c r="AK339" s="137"/>
      <c r="AL339" s="137"/>
      <c r="AM339" s="137"/>
      <c r="AN339" s="137"/>
      <c r="AO339" s="137"/>
      <c r="AP339" s="137"/>
      <c r="AQ339" s="137"/>
      <c r="AR339" s="137"/>
      <c r="AS339" s="137"/>
      <c r="AT339" s="137"/>
      <c r="AU339" s="137"/>
      <c r="AV339" s="137"/>
      <c r="AW339" s="137"/>
      <c r="AX339" s="137"/>
      <c r="AY339" s="137"/>
      <c r="AZ339" s="137"/>
      <c r="BA339" s="137"/>
      <c r="BB339" s="137"/>
      <c r="BC339" s="137"/>
      <c r="BD339" s="137"/>
    </row>
    <row r="340" spans="1:56" s="212" customFormat="1" ht="12.9" hidden="1" customHeight="1" outlineLevel="1" x14ac:dyDescent="0.25">
      <c r="A340" s="210"/>
      <c r="B340" s="188"/>
      <c r="C340" s="169"/>
      <c r="D340" s="169"/>
      <c r="E340" s="169"/>
      <c r="F340" s="153"/>
      <c r="G340" s="168"/>
      <c r="H340" s="168"/>
      <c r="I340" s="168"/>
      <c r="J340" s="168"/>
      <c r="K340" s="168" t="s">
        <v>28</v>
      </c>
      <c r="L340" s="168" t="s">
        <v>29</v>
      </c>
      <c r="M340" s="168" t="s">
        <v>30</v>
      </c>
      <c r="N340" s="168" t="s">
        <v>31</v>
      </c>
      <c r="O340" s="168" t="s">
        <v>32</v>
      </c>
      <c r="P340" s="168"/>
      <c r="Q340" s="168"/>
      <c r="R340" s="168" t="s">
        <v>28</v>
      </c>
      <c r="S340" s="168" t="s">
        <v>29</v>
      </c>
      <c r="T340" s="168" t="s">
        <v>30</v>
      </c>
      <c r="U340" s="168" t="s">
        <v>31</v>
      </c>
      <c r="V340" s="168" t="s">
        <v>32</v>
      </c>
      <c r="W340" s="168"/>
      <c r="X340" s="168"/>
      <c r="Y340" s="168"/>
      <c r="Z340" s="168"/>
      <c r="AA340" s="168"/>
      <c r="AB340" s="168"/>
      <c r="AC340" s="151"/>
      <c r="AD340" s="189"/>
      <c r="AE340" s="137"/>
      <c r="AF340" s="137"/>
      <c r="AG340" s="137"/>
      <c r="AH340" s="137"/>
      <c r="AI340" s="137"/>
      <c r="AJ340" s="137"/>
      <c r="AK340" s="137"/>
      <c r="AL340" s="137"/>
      <c r="AM340" s="137"/>
      <c r="AN340" s="137"/>
      <c r="AO340" s="137"/>
      <c r="AP340" s="137"/>
      <c r="AQ340" s="137"/>
      <c r="AR340" s="137"/>
      <c r="AS340" s="137"/>
      <c r="AT340" s="137"/>
      <c r="AU340" s="137"/>
      <c r="AV340" s="137"/>
      <c r="AW340" s="137"/>
      <c r="AX340" s="137"/>
      <c r="AY340" s="137"/>
      <c r="AZ340" s="137"/>
      <c r="BA340" s="137"/>
      <c r="BB340" s="137"/>
      <c r="BC340" s="137"/>
      <c r="BD340" s="137"/>
    </row>
    <row r="341" spans="1:56" s="212" customFormat="1" ht="12.9" hidden="1" customHeight="1" outlineLevel="1" x14ac:dyDescent="0.25">
      <c r="A341" s="210"/>
      <c r="B341" s="188"/>
      <c r="C341" s="169"/>
      <c r="D341" s="169"/>
      <c r="E341" s="169"/>
      <c r="F341" s="171"/>
      <c r="G341" s="173"/>
      <c r="H341" s="173"/>
      <c r="I341" s="199"/>
      <c r="J341" s="199" t="s">
        <v>265</v>
      </c>
      <c r="K341" s="262">
        <v>213</v>
      </c>
      <c r="L341" s="262">
        <v>10</v>
      </c>
      <c r="M341" s="262">
        <v>10</v>
      </c>
      <c r="N341" s="262">
        <v>10</v>
      </c>
      <c r="O341" s="262">
        <v>10</v>
      </c>
      <c r="P341" s="173"/>
      <c r="Q341" s="199" t="s">
        <v>265</v>
      </c>
      <c r="R341" s="263">
        <v>0</v>
      </c>
      <c r="S341" s="263">
        <v>0</v>
      </c>
      <c r="T341" s="263">
        <v>0</v>
      </c>
      <c r="U341" s="263">
        <v>0</v>
      </c>
      <c r="V341" s="263">
        <v>0</v>
      </c>
      <c r="W341" s="173"/>
      <c r="X341" s="173"/>
      <c r="Y341" s="173"/>
      <c r="Z341" s="173"/>
      <c r="AA341" s="173"/>
      <c r="AB341" s="173"/>
      <c r="AC341" s="151"/>
      <c r="AD341" s="189"/>
      <c r="AE341" s="137"/>
      <c r="AF341" s="137"/>
      <c r="AG341" s="137"/>
      <c r="AH341" s="137"/>
      <c r="AI341" s="137"/>
      <c r="AJ341" s="137"/>
      <c r="AK341" s="137"/>
      <c r="AL341" s="137"/>
      <c r="AM341" s="137"/>
      <c r="AN341" s="137"/>
      <c r="AO341" s="137"/>
      <c r="AP341" s="137"/>
      <c r="AQ341" s="137"/>
      <c r="AR341" s="137"/>
      <c r="AS341" s="137"/>
      <c r="AT341" s="137"/>
      <c r="AU341" s="137"/>
      <c r="AV341" s="137"/>
      <c r="AW341" s="137"/>
      <c r="AX341" s="137"/>
      <c r="AY341" s="137"/>
      <c r="AZ341" s="137"/>
      <c r="BA341" s="137"/>
      <c r="BB341" s="137"/>
      <c r="BC341" s="137"/>
      <c r="BD341" s="137"/>
    </row>
    <row r="342" spans="1:56" s="212" customFormat="1" ht="12.9" hidden="1" customHeight="1" outlineLevel="1" x14ac:dyDescent="0.25">
      <c r="A342" s="210"/>
      <c r="B342" s="188"/>
      <c r="C342" s="169"/>
      <c r="D342" s="169"/>
      <c r="E342" s="169"/>
      <c r="F342" s="171"/>
      <c r="G342" s="173"/>
      <c r="H342" s="173"/>
      <c r="I342" s="199"/>
      <c r="J342" s="199" t="s">
        <v>266</v>
      </c>
      <c r="K342" s="262">
        <v>213</v>
      </c>
      <c r="L342" s="262">
        <v>24</v>
      </c>
      <c r="M342" s="262">
        <v>19</v>
      </c>
      <c r="N342" s="262">
        <v>10</v>
      </c>
      <c r="O342" s="262">
        <v>17</v>
      </c>
      <c r="P342" s="173"/>
      <c r="Q342" s="199" t="s">
        <v>266</v>
      </c>
      <c r="R342" s="263">
        <v>10.595000000000001</v>
      </c>
      <c r="S342" s="263">
        <v>15</v>
      </c>
      <c r="T342" s="263">
        <v>14.75</v>
      </c>
      <c r="U342" s="263">
        <v>10.75</v>
      </c>
      <c r="V342" s="263">
        <v>14.5</v>
      </c>
      <c r="W342" s="173"/>
      <c r="X342" s="173"/>
      <c r="Y342" s="173"/>
      <c r="Z342" s="173"/>
      <c r="AA342" s="173"/>
      <c r="AB342" s="173"/>
      <c r="AC342" s="151"/>
      <c r="AD342" s="189"/>
      <c r="AE342" s="137"/>
      <c r="AF342" s="137"/>
      <c r="AG342" s="137"/>
      <c r="AH342" s="137"/>
      <c r="AI342" s="137"/>
      <c r="AJ342" s="137"/>
      <c r="AK342" s="137"/>
      <c r="AL342" s="137"/>
      <c r="AM342" s="137"/>
      <c r="AN342" s="137"/>
      <c r="AO342" s="137"/>
      <c r="AP342" s="137"/>
      <c r="AQ342" s="137"/>
      <c r="AR342" s="137"/>
      <c r="AS342" s="137"/>
      <c r="AT342" s="137"/>
      <c r="AU342" s="137"/>
      <c r="AV342" s="137"/>
      <c r="AW342" s="137"/>
      <c r="AX342" s="137"/>
      <c r="AY342" s="137"/>
      <c r="AZ342" s="137"/>
      <c r="BA342" s="137"/>
      <c r="BB342" s="137"/>
      <c r="BC342" s="137"/>
      <c r="BD342" s="137"/>
    </row>
    <row r="343" spans="1:56" s="212" customFormat="1" ht="12.9" hidden="1" customHeight="1" outlineLevel="1" x14ac:dyDescent="0.25">
      <c r="A343" s="210"/>
      <c r="B343" s="188"/>
      <c r="C343" s="169"/>
      <c r="D343" s="169"/>
      <c r="E343" s="169"/>
      <c r="F343" s="171"/>
      <c r="G343" s="173"/>
      <c r="H343" s="173"/>
      <c r="I343" s="199"/>
      <c r="J343" s="199" t="s">
        <v>267</v>
      </c>
      <c r="K343" s="262">
        <v>575.35121012826289</v>
      </c>
      <c r="L343" s="262">
        <v>60</v>
      </c>
      <c r="M343" s="262">
        <v>50</v>
      </c>
      <c r="N343" s="262">
        <v>35</v>
      </c>
      <c r="O343" s="262">
        <v>50</v>
      </c>
      <c r="P343" s="173"/>
      <c r="Q343" s="199" t="s">
        <v>267</v>
      </c>
      <c r="R343" s="263">
        <v>11.339999999999998</v>
      </c>
      <c r="S343" s="263">
        <v>21.332799999999999</v>
      </c>
      <c r="T343" s="263">
        <v>20.5</v>
      </c>
      <c r="U343" s="263">
        <v>16</v>
      </c>
      <c r="V343" s="263">
        <v>20</v>
      </c>
      <c r="W343" s="173"/>
      <c r="X343" s="173"/>
      <c r="Y343" s="173"/>
      <c r="Z343" s="173"/>
      <c r="AA343" s="173"/>
      <c r="AB343" s="173"/>
      <c r="AC343" s="151"/>
      <c r="AD343" s="189"/>
      <c r="AE343" s="137"/>
      <c r="AF343" s="137"/>
      <c r="AG343" s="137"/>
      <c r="AH343" s="137"/>
      <c r="AI343" s="137"/>
      <c r="AJ343" s="137"/>
      <c r="AK343" s="137"/>
      <c r="AL343" s="137"/>
      <c r="AM343" s="137"/>
      <c r="AN343" s="137"/>
      <c r="AO343" s="137"/>
      <c r="AP343" s="137"/>
      <c r="AQ343" s="137"/>
      <c r="AR343" s="137"/>
      <c r="AS343" s="137"/>
      <c r="AT343" s="137"/>
      <c r="AU343" s="137"/>
      <c r="AV343" s="137"/>
      <c r="AW343" s="137"/>
      <c r="AX343" s="137"/>
      <c r="AY343" s="137"/>
      <c r="AZ343" s="137"/>
      <c r="BA343" s="137"/>
      <c r="BB343" s="137"/>
      <c r="BC343" s="137"/>
      <c r="BD343" s="137"/>
    </row>
    <row r="344" spans="1:56" s="212" customFormat="1" ht="12.9" hidden="1" customHeight="1" outlineLevel="1" x14ac:dyDescent="0.25">
      <c r="A344" s="210"/>
      <c r="B344" s="188"/>
      <c r="C344" s="169"/>
      <c r="D344" s="169"/>
      <c r="E344" s="169"/>
      <c r="F344" s="171"/>
      <c r="G344" s="173"/>
      <c r="H344" s="173"/>
      <c r="I344" s="199"/>
      <c r="J344" s="199" t="s">
        <v>268</v>
      </c>
      <c r="K344" s="262">
        <v>819.11062780224847</v>
      </c>
      <c r="L344" s="262">
        <v>100</v>
      </c>
      <c r="M344" s="262">
        <v>100</v>
      </c>
      <c r="N344" s="262">
        <v>75</v>
      </c>
      <c r="O344" s="262">
        <v>100</v>
      </c>
      <c r="P344" s="173"/>
      <c r="Q344" s="199" t="s">
        <v>268</v>
      </c>
      <c r="R344" s="263">
        <v>23.799999999999997</v>
      </c>
      <c r="S344" s="263">
        <v>30</v>
      </c>
      <c r="T344" s="263">
        <v>26</v>
      </c>
      <c r="U344" s="263">
        <v>19.5</v>
      </c>
      <c r="V344" s="263">
        <v>25</v>
      </c>
      <c r="W344" s="173"/>
      <c r="X344" s="173"/>
      <c r="Y344" s="173"/>
      <c r="Z344" s="173"/>
      <c r="AA344" s="173"/>
      <c r="AB344" s="173"/>
      <c r="AC344" s="151"/>
      <c r="AD344" s="189"/>
      <c r="AE344" s="137"/>
      <c r="AF344" s="137"/>
      <c r="AG344" s="137"/>
      <c r="AH344" s="137"/>
      <c r="AI344" s="137"/>
      <c r="AJ344" s="137"/>
      <c r="AK344" s="137"/>
      <c r="AL344" s="137"/>
      <c r="AM344" s="137"/>
      <c r="AN344" s="137"/>
      <c r="AO344" s="137"/>
      <c r="AP344" s="137"/>
      <c r="AQ344" s="137"/>
      <c r="AR344" s="137"/>
      <c r="AS344" s="137"/>
      <c r="AT344" s="137"/>
      <c r="AU344" s="137"/>
      <c r="AV344" s="137"/>
      <c r="AW344" s="137"/>
      <c r="AX344" s="137"/>
      <c r="AY344" s="137"/>
      <c r="AZ344" s="137"/>
      <c r="BA344" s="137"/>
      <c r="BB344" s="137"/>
      <c r="BC344" s="137"/>
      <c r="BD344" s="137"/>
    </row>
    <row r="345" spans="1:56" s="212" customFormat="1" ht="12.9" hidden="1" customHeight="1" outlineLevel="1" x14ac:dyDescent="0.25">
      <c r="A345" s="210"/>
      <c r="B345" s="188"/>
      <c r="C345" s="169"/>
      <c r="D345" s="169"/>
      <c r="E345" s="169"/>
      <c r="F345" s="171"/>
      <c r="G345" s="173"/>
      <c r="H345" s="173"/>
      <c r="I345" s="199"/>
      <c r="J345" s="199" t="s">
        <v>269</v>
      </c>
      <c r="K345" s="262">
        <v>904.8679313790899</v>
      </c>
      <c r="L345" s="262">
        <v>23</v>
      </c>
      <c r="M345" s="262">
        <v>270</v>
      </c>
      <c r="N345" s="262">
        <v>150</v>
      </c>
      <c r="O345" s="262">
        <v>300</v>
      </c>
      <c r="P345" s="173"/>
      <c r="Q345" s="199" t="s">
        <v>269</v>
      </c>
      <c r="R345" s="263">
        <v>43.84</v>
      </c>
      <c r="S345" s="263">
        <v>9.375</v>
      </c>
      <c r="T345" s="263">
        <v>15</v>
      </c>
      <c r="U345" s="263">
        <v>11</v>
      </c>
      <c r="V345" s="263">
        <v>17</v>
      </c>
      <c r="W345" s="173"/>
      <c r="X345" s="173"/>
      <c r="Y345" s="173"/>
      <c r="Z345" s="173"/>
      <c r="AA345" s="173"/>
      <c r="AB345" s="173"/>
      <c r="AC345" s="151"/>
      <c r="AD345" s="189"/>
      <c r="AE345" s="137"/>
      <c r="AF345" s="137"/>
      <c r="AG345" s="137"/>
      <c r="AH345" s="137"/>
      <c r="AI345" s="137"/>
      <c r="AJ345" s="137"/>
      <c r="AK345" s="137"/>
      <c r="AL345" s="137"/>
      <c r="AM345" s="137"/>
      <c r="AN345" s="137"/>
      <c r="AO345" s="137"/>
      <c r="AP345" s="137"/>
      <c r="AQ345" s="137"/>
      <c r="AR345" s="137"/>
      <c r="AS345" s="137"/>
      <c r="AT345" s="137"/>
      <c r="AU345" s="137"/>
      <c r="AV345" s="137"/>
      <c r="AW345" s="137"/>
      <c r="AX345" s="137"/>
      <c r="AY345" s="137"/>
      <c r="AZ345" s="137"/>
      <c r="BA345" s="137"/>
      <c r="BB345" s="137"/>
      <c r="BC345" s="137"/>
      <c r="BD345" s="137"/>
    </row>
    <row r="346" spans="1:56" s="212" customFormat="1" ht="12.9" hidden="1" customHeight="1" outlineLevel="1" x14ac:dyDescent="0.25">
      <c r="A346" s="210"/>
      <c r="B346" s="188"/>
      <c r="C346" s="169"/>
      <c r="D346" s="169"/>
      <c r="E346" s="169"/>
      <c r="F346" s="171"/>
      <c r="G346" s="173"/>
      <c r="H346" s="173"/>
      <c r="I346" s="199"/>
      <c r="J346" s="199" t="s">
        <v>270</v>
      </c>
      <c r="K346" s="262">
        <v>1037.338484234423</v>
      </c>
      <c r="L346" s="262">
        <v>300</v>
      </c>
      <c r="M346" s="262">
        <v>300</v>
      </c>
      <c r="N346" s="262">
        <v>300</v>
      </c>
      <c r="O346" s="262">
        <v>300</v>
      </c>
      <c r="P346" s="173"/>
      <c r="Q346" s="199" t="s">
        <v>270</v>
      </c>
      <c r="R346" s="263">
        <v>64.89</v>
      </c>
      <c r="S346" s="263">
        <v>12</v>
      </c>
      <c r="T346" s="263">
        <v>12</v>
      </c>
      <c r="U346" s="263">
        <v>12</v>
      </c>
      <c r="V346" s="263">
        <v>12</v>
      </c>
      <c r="W346" s="173"/>
      <c r="X346" s="173"/>
      <c r="Y346" s="173"/>
      <c r="Z346" s="173"/>
      <c r="AA346" s="173"/>
      <c r="AB346" s="173"/>
      <c r="AC346" s="151"/>
      <c r="AD346" s="189"/>
      <c r="AE346" s="137"/>
      <c r="AF346" s="137"/>
      <c r="AG346" s="137"/>
      <c r="AH346" s="137"/>
      <c r="AI346" s="137"/>
      <c r="AJ346" s="137"/>
      <c r="AK346" s="137"/>
      <c r="AL346" s="137"/>
      <c r="AM346" s="137"/>
      <c r="AN346" s="137"/>
      <c r="AO346" s="137"/>
      <c r="AP346" s="137"/>
      <c r="AQ346" s="137"/>
      <c r="AR346" s="137"/>
      <c r="AS346" s="137"/>
      <c r="AT346" s="137"/>
      <c r="AU346" s="137"/>
      <c r="AV346" s="137"/>
      <c r="AW346" s="137"/>
      <c r="AX346" s="137"/>
      <c r="AY346" s="137"/>
      <c r="AZ346" s="137"/>
      <c r="BA346" s="137"/>
      <c r="BB346" s="137"/>
      <c r="BC346" s="137"/>
      <c r="BD346" s="137"/>
    </row>
    <row r="347" spans="1:56" s="212" customFormat="1" ht="12.9" hidden="1" customHeight="1" outlineLevel="1" x14ac:dyDescent="0.25">
      <c r="A347" s="210"/>
      <c r="B347" s="188"/>
      <c r="C347" s="169"/>
      <c r="D347" s="169"/>
      <c r="E347" s="169"/>
      <c r="F347" s="171"/>
      <c r="G347" s="173"/>
      <c r="H347" s="173"/>
      <c r="I347" s="199"/>
      <c r="J347" s="199" t="s">
        <v>271</v>
      </c>
      <c r="K347" s="262">
        <v>1268.1701128904979</v>
      </c>
      <c r="L347" s="262">
        <v>300</v>
      </c>
      <c r="M347" s="262">
        <v>300</v>
      </c>
      <c r="N347" s="262">
        <v>300</v>
      </c>
      <c r="O347" s="262">
        <v>300</v>
      </c>
      <c r="P347" s="173"/>
      <c r="Q347" s="199" t="s">
        <v>271</v>
      </c>
      <c r="R347" s="263">
        <v>50.940000000000005</v>
      </c>
      <c r="S347" s="263">
        <v>6</v>
      </c>
      <c r="T347" s="263">
        <v>6</v>
      </c>
      <c r="U347" s="263">
        <v>6</v>
      </c>
      <c r="V347" s="263">
        <v>6</v>
      </c>
      <c r="W347" s="173"/>
      <c r="X347" s="173"/>
      <c r="Y347" s="173"/>
      <c r="Z347" s="173"/>
      <c r="AA347" s="173"/>
      <c r="AB347" s="173"/>
      <c r="AC347" s="151"/>
      <c r="AD347" s="189"/>
      <c r="AE347" s="137"/>
      <c r="AF347" s="137"/>
      <c r="AG347" s="137"/>
      <c r="AH347" s="137"/>
      <c r="AI347" s="137"/>
      <c r="AJ347" s="137"/>
      <c r="AK347" s="137"/>
      <c r="AL347" s="137"/>
      <c r="AM347" s="137"/>
      <c r="AN347" s="137"/>
      <c r="AO347" s="137"/>
      <c r="AP347" s="137"/>
      <c r="AQ347" s="137"/>
      <c r="AR347" s="137"/>
      <c r="AS347" s="137"/>
      <c r="AT347" s="137"/>
      <c r="AU347" s="137"/>
      <c r="AV347" s="137"/>
      <c r="AW347" s="137"/>
      <c r="AX347" s="137"/>
      <c r="AY347" s="137"/>
      <c r="AZ347" s="137"/>
      <c r="BA347" s="137"/>
      <c r="BB347" s="137"/>
      <c r="BC347" s="137"/>
      <c r="BD347" s="137"/>
    </row>
    <row r="348" spans="1:56" s="212" customFormat="1" ht="12.9" hidden="1" customHeight="1" outlineLevel="1" x14ac:dyDescent="0.25">
      <c r="A348" s="210"/>
      <c r="B348" s="188"/>
      <c r="C348" s="169"/>
      <c r="D348" s="169"/>
      <c r="E348" s="169"/>
      <c r="F348" s="171"/>
      <c r="G348" s="173"/>
      <c r="H348" s="173"/>
      <c r="I348" s="199"/>
      <c r="J348" s="199" t="s">
        <v>272</v>
      </c>
      <c r="K348" s="262">
        <v>100</v>
      </c>
      <c r="L348" s="262">
        <v>300</v>
      </c>
      <c r="M348" s="262">
        <v>300</v>
      </c>
      <c r="N348" s="262">
        <v>300</v>
      </c>
      <c r="O348" s="262">
        <v>300</v>
      </c>
      <c r="P348" s="173"/>
      <c r="Q348" s="199" t="s">
        <v>272</v>
      </c>
      <c r="R348" s="263">
        <v>21.9</v>
      </c>
      <c r="S348" s="263">
        <v>3</v>
      </c>
      <c r="T348" s="263">
        <v>3</v>
      </c>
      <c r="U348" s="263">
        <v>3</v>
      </c>
      <c r="V348" s="263">
        <v>3</v>
      </c>
      <c r="W348" s="173"/>
      <c r="X348" s="173"/>
      <c r="Y348" s="173"/>
      <c r="Z348" s="173"/>
      <c r="AA348" s="173"/>
      <c r="AB348" s="173"/>
      <c r="AC348" s="151"/>
      <c r="AD348" s="189"/>
      <c r="AE348" s="137"/>
      <c r="AF348" s="137"/>
      <c r="AG348" s="137"/>
      <c r="AH348" s="137"/>
      <c r="AI348" s="137"/>
      <c r="AJ348" s="137"/>
      <c r="AK348" s="137"/>
      <c r="AL348" s="137"/>
      <c r="AM348" s="137"/>
      <c r="AN348" s="137"/>
      <c r="AO348" s="137"/>
      <c r="AP348" s="137"/>
      <c r="AQ348" s="137"/>
      <c r="AR348" s="137"/>
      <c r="AS348" s="137"/>
      <c r="AT348" s="137"/>
      <c r="AU348" s="137"/>
      <c r="AV348" s="137"/>
      <c r="AW348" s="137"/>
      <c r="AX348" s="137"/>
      <c r="AY348" s="137"/>
      <c r="AZ348" s="137"/>
      <c r="BA348" s="137"/>
      <c r="BB348" s="137"/>
      <c r="BC348" s="137"/>
      <c r="BD348" s="137"/>
    </row>
    <row r="349" spans="1:56" s="212" customFormat="1" ht="12.9" hidden="1" customHeight="1" outlineLevel="1" x14ac:dyDescent="0.25">
      <c r="A349" s="210"/>
      <c r="B349" s="188"/>
      <c r="C349" s="169"/>
      <c r="D349" s="169"/>
      <c r="E349" s="169"/>
      <c r="F349" s="171"/>
      <c r="G349" s="173"/>
      <c r="H349" s="173"/>
      <c r="I349" s="199"/>
      <c r="J349" s="199" t="s">
        <v>273</v>
      </c>
      <c r="K349" s="262">
        <v>100</v>
      </c>
      <c r="L349" s="262">
        <v>300</v>
      </c>
      <c r="M349" s="262">
        <v>300</v>
      </c>
      <c r="N349" s="262">
        <v>300</v>
      </c>
      <c r="O349" s="262">
        <v>300</v>
      </c>
      <c r="P349" s="173"/>
      <c r="Q349" s="199" t="s">
        <v>273</v>
      </c>
      <c r="R349" s="263">
        <v>4.9000000000000004</v>
      </c>
      <c r="S349" s="263">
        <v>3</v>
      </c>
      <c r="T349" s="263">
        <v>3</v>
      </c>
      <c r="U349" s="263">
        <v>3</v>
      </c>
      <c r="V349" s="263">
        <v>3</v>
      </c>
      <c r="W349" s="173"/>
      <c r="X349" s="173"/>
      <c r="Y349" s="173"/>
      <c r="Z349" s="173"/>
      <c r="AA349" s="173"/>
      <c r="AB349" s="173"/>
      <c r="AC349" s="151"/>
      <c r="AD349" s="189"/>
      <c r="AE349" s="137"/>
      <c r="AF349" s="137"/>
      <c r="AG349" s="137"/>
      <c r="AH349" s="137"/>
      <c r="AI349" s="137"/>
      <c r="AJ349" s="137"/>
      <c r="AK349" s="137"/>
      <c r="AL349" s="137"/>
      <c r="AM349" s="137"/>
      <c r="AN349" s="137"/>
      <c r="AO349" s="137"/>
      <c r="AP349" s="137"/>
      <c r="AQ349" s="137"/>
      <c r="AR349" s="137"/>
      <c r="AS349" s="137"/>
      <c r="AT349" s="137"/>
      <c r="AU349" s="137"/>
      <c r="AV349" s="137"/>
      <c r="AW349" s="137"/>
      <c r="AX349" s="137"/>
      <c r="AY349" s="137"/>
      <c r="AZ349" s="137"/>
      <c r="BA349" s="137"/>
      <c r="BB349" s="137"/>
      <c r="BC349" s="137"/>
      <c r="BD349" s="137"/>
    </row>
    <row r="350" spans="1:56" s="212" customFormat="1" ht="12.9" hidden="1" customHeight="1" outlineLevel="1" x14ac:dyDescent="0.25">
      <c r="A350" s="210"/>
      <c r="B350" s="188"/>
      <c r="C350" s="169"/>
      <c r="D350" s="169"/>
      <c r="E350" s="169"/>
      <c r="F350" s="171"/>
      <c r="G350" s="173"/>
      <c r="H350" s="173"/>
      <c r="I350" s="199"/>
      <c r="J350" s="199" t="s">
        <v>274</v>
      </c>
      <c r="K350" s="262">
        <v>100</v>
      </c>
      <c r="L350" s="262">
        <v>300</v>
      </c>
      <c r="M350" s="262">
        <v>300</v>
      </c>
      <c r="N350" s="262">
        <v>300</v>
      </c>
      <c r="O350" s="262">
        <v>300</v>
      </c>
      <c r="P350" s="173"/>
      <c r="Q350" s="199" t="s">
        <v>274</v>
      </c>
      <c r="R350" s="263">
        <v>5.5</v>
      </c>
      <c r="S350" s="263">
        <v>6</v>
      </c>
      <c r="T350" s="263">
        <v>6</v>
      </c>
      <c r="U350" s="263">
        <v>6</v>
      </c>
      <c r="V350" s="263">
        <v>6</v>
      </c>
      <c r="W350" s="173"/>
      <c r="X350" s="173"/>
      <c r="Y350" s="173"/>
      <c r="Z350" s="173"/>
      <c r="AA350" s="173"/>
      <c r="AB350" s="173"/>
      <c r="AC350" s="151"/>
      <c r="AD350" s="189"/>
      <c r="AE350" s="137"/>
      <c r="AF350" s="137"/>
      <c r="AG350" s="137"/>
      <c r="AH350" s="137"/>
      <c r="AI350" s="137"/>
      <c r="AJ350" s="137"/>
      <c r="AK350" s="137"/>
      <c r="AL350" s="137"/>
      <c r="AM350" s="137"/>
      <c r="AN350" s="137"/>
      <c r="AO350" s="137"/>
      <c r="AP350" s="137"/>
      <c r="AQ350" s="137"/>
      <c r="AR350" s="137"/>
      <c r="AS350" s="137"/>
      <c r="AT350" s="137"/>
      <c r="AU350" s="137"/>
      <c r="AV350" s="137"/>
      <c r="AW350" s="137"/>
      <c r="AX350" s="137"/>
      <c r="AY350" s="137"/>
      <c r="AZ350" s="137"/>
      <c r="BA350" s="137"/>
      <c r="BB350" s="137"/>
      <c r="BC350" s="137"/>
      <c r="BD350" s="137"/>
    </row>
    <row r="351" spans="1:56" s="212" customFormat="1" ht="5.0999999999999996" hidden="1" customHeight="1" outlineLevel="1" x14ac:dyDescent="0.25">
      <c r="A351" s="210"/>
      <c r="B351" s="188"/>
      <c r="C351" s="152" t="s">
        <v>237</v>
      </c>
      <c r="D351" s="169"/>
      <c r="E351" s="169"/>
      <c r="F351" s="179"/>
      <c r="G351" s="180"/>
      <c r="H351" s="180"/>
      <c r="I351" s="180"/>
      <c r="J351" s="180"/>
      <c r="K351" s="180"/>
      <c r="L351" s="180"/>
      <c r="M351" s="180"/>
      <c r="N351" s="180"/>
      <c r="O351" s="180"/>
      <c r="P351" s="180"/>
      <c r="Q351" s="180"/>
      <c r="R351" s="180"/>
      <c r="S351" s="180"/>
      <c r="T351" s="180"/>
      <c r="U351" s="180"/>
      <c r="V351" s="180"/>
      <c r="W351" s="180"/>
      <c r="X351" s="180"/>
      <c r="Y351" s="180"/>
      <c r="Z351" s="180"/>
      <c r="AA351" s="180"/>
      <c r="AB351" s="180"/>
      <c r="AC351" s="181"/>
      <c r="AD351" s="189"/>
      <c r="AE351" s="137"/>
      <c r="AF351" s="137"/>
      <c r="AG351" s="137"/>
      <c r="AH351" s="137"/>
      <c r="AI351" s="137"/>
      <c r="AJ351" s="137"/>
      <c r="AK351" s="137"/>
      <c r="AL351" s="137"/>
      <c r="AM351" s="137"/>
      <c r="AN351" s="137"/>
      <c r="AO351" s="137"/>
      <c r="AP351" s="137"/>
      <c r="AQ351" s="137"/>
      <c r="AR351" s="137"/>
      <c r="AS351" s="137"/>
      <c r="AT351" s="137"/>
      <c r="AU351" s="137"/>
      <c r="AV351" s="137"/>
      <c r="AW351" s="137"/>
      <c r="AX351" s="137"/>
      <c r="AY351" s="137"/>
      <c r="AZ351" s="137"/>
      <c r="BA351" s="137"/>
      <c r="BB351" s="137"/>
      <c r="BC351" s="137"/>
      <c r="BD351" s="137"/>
    </row>
    <row r="352" spans="1:56" s="212" customFormat="1" ht="24" customHeight="1" collapsed="1" x14ac:dyDescent="0.25">
      <c r="A352" s="210"/>
      <c r="B352" s="188"/>
      <c r="C352" s="182"/>
      <c r="D352" s="182"/>
      <c r="E352" s="182"/>
      <c r="F352" s="182"/>
      <c r="G352" s="183" t="s">
        <v>340</v>
      </c>
      <c r="H352" s="184"/>
      <c r="I352" s="184"/>
      <c r="J352" s="184"/>
      <c r="K352" s="184"/>
      <c r="L352" s="184"/>
      <c r="M352" s="184"/>
      <c r="N352" s="184"/>
      <c r="O352" s="184"/>
      <c r="P352" s="184"/>
      <c r="Q352" s="184"/>
      <c r="R352" s="184"/>
      <c r="S352" s="184"/>
      <c r="T352" s="184"/>
      <c r="U352" s="184"/>
      <c r="V352" s="184"/>
      <c r="W352" s="184"/>
      <c r="X352" s="184"/>
      <c r="Y352" s="184"/>
      <c r="Z352" s="184"/>
      <c r="AA352" s="184"/>
      <c r="AB352" s="184"/>
      <c r="AC352" s="187" t="s">
        <v>239</v>
      </c>
      <c r="AD352" s="189"/>
      <c r="AE352" s="137"/>
      <c r="AF352" s="137"/>
      <c r="AG352" s="137"/>
      <c r="AH352" s="137"/>
      <c r="AI352" s="137"/>
      <c r="AJ352" s="137"/>
      <c r="AK352" s="137"/>
      <c r="AL352" s="137"/>
      <c r="AM352" s="137"/>
      <c r="AN352" s="137"/>
      <c r="AO352" s="137"/>
      <c r="AP352" s="137"/>
      <c r="AQ352" s="137"/>
      <c r="AR352" s="137"/>
      <c r="AS352" s="137"/>
      <c r="AT352" s="137"/>
      <c r="AU352" s="137"/>
      <c r="AV352" s="137"/>
      <c r="AW352" s="137"/>
      <c r="AX352" s="137"/>
      <c r="AY352" s="137"/>
      <c r="AZ352" s="137"/>
      <c r="BA352" s="137"/>
      <c r="BB352" s="137"/>
      <c r="BC352" s="137"/>
      <c r="BD352" s="137"/>
    </row>
    <row r="353" spans="1:56" s="212" customFormat="1" ht="12.75" hidden="1" customHeight="1" outlineLevel="1" x14ac:dyDescent="0.25">
      <c r="A353" s="210"/>
      <c r="B353" s="136"/>
      <c r="C353" s="136"/>
      <c r="D353" s="136"/>
      <c r="E353" s="136"/>
      <c r="F353" s="189"/>
      <c r="G353" s="189"/>
      <c r="H353" s="189"/>
      <c r="I353" s="189"/>
      <c r="J353" s="189"/>
      <c r="K353" s="189"/>
      <c r="L353" s="189"/>
      <c r="M353" s="189"/>
      <c r="N353" s="189"/>
      <c r="O353" s="189"/>
      <c r="P353" s="189"/>
      <c r="Q353" s="189"/>
      <c r="R353" s="189"/>
      <c r="S353" s="189"/>
      <c r="T353" s="189"/>
      <c r="U353" s="189"/>
      <c r="V353" s="189"/>
      <c r="W353" s="189"/>
      <c r="X353" s="189"/>
      <c r="Y353" s="189"/>
      <c r="Z353" s="189"/>
      <c r="AA353" s="189"/>
      <c r="AB353" s="189"/>
      <c r="AC353" s="189"/>
      <c r="AD353" s="189"/>
      <c r="AE353" s="137"/>
      <c r="AF353" s="137"/>
      <c r="AG353" s="137"/>
      <c r="AH353" s="137"/>
      <c r="AI353" s="137"/>
      <c r="AJ353" s="137"/>
      <c r="AK353" s="137"/>
      <c r="AL353" s="137"/>
      <c r="AM353" s="137"/>
      <c r="AN353" s="137"/>
      <c r="AO353" s="137"/>
      <c r="AP353" s="137"/>
      <c r="AQ353" s="137"/>
      <c r="AR353" s="137"/>
      <c r="AS353" s="137"/>
      <c r="AT353" s="137"/>
      <c r="AU353" s="137"/>
      <c r="AV353" s="137"/>
      <c r="AW353" s="137"/>
      <c r="AX353" s="137"/>
      <c r="AY353" s="137"/>
      <c r="AZ353" s="137"/>
      <c r="BA353" s="137"/>
      <c r="BB353" s="137"/>
      <c r="BC353" s="137"/>
      <c r="BD353" s="137"/>
    </row>
    <row r="354" spans="1:56" s="212" customFormat="1" ht="12.75" hidden="1" customHeight="1" outlineLevel="1" x14ac:dyDescent="0.25">
      <c r="A354" s="210"/>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7"/>
      <c r="AF354" s="137"/>
      <c r="AG354" s="137"/>
      <c r="AH354" s="137"/>
      <c r="AI354" s="137"/>
      <c r="AJ354" s="137"/>
      <c r="AK354" s="137"/>
      <c r="AL354" s="137"/>
      <c r="AM354" s="137"/>
      <c r="AN354" s="137"/>
      <c r="AO354" s="137"/>
      <c r="AP354" s="137"/>
      <c r="AQ354" s="137"/>
      <c r="AR354" s="137"/>
      <c r="AS354" s="137"/>
      <c r="AT354" s="137"/>
      <c r="AU354" s="137"/>
      <c r="AV354" s="137"/>
      <c r="AW354" s="137"/>
      <c r="AX354" s="137"/>
      <c r="AY354" s="137"/>
      <c r="AZ354" s="137"/>
      <c r="BA354" s="137"/>
      <c r="BB354" s="137"/>
      <c r="BC354" s="137"/>
      <c r="BD354" s="137"/>
    </row>
    <row r="355" spans="1:56" s="212" customFormat="1" ht="5.0999999999999996" hidden="1" customHeight="1" outlineLevel="1" collapsed="1" thickBot="1" x14ac:dyDescent="0.3">
      <c r="A355" s="210"/>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7"/>
      <c r="AF355" s="137"/>
      <c r="AG355" s="137"/>
      <c r="AH355" s="137"/>
      <c r="AI355" s="137"/>
      <c r="AJ355" s="137"/>
      <c r="AK355" s="137"/>
      <c r="AL355" s="137"/>
      <c r="AM355" s="137"/>
      <c r="AN355" s="137"/>
      <c r="AO355" s="137"/>
      <c r="AP355" s="137"/>
      <c r="AQ355" s="137"/>
      <c r="AR355" s="137"/>
      <c r="AS355" s="137"/>
      <c r="AT355" s="137"/>
      <c r="AU355" s="137"/>
      <c r="AV355" s="137"/>
      <c r="AW355" s="137"/>
      <c r="AX355" s="137"/>
      <c r="AY355" s="137"/>
      <c r="AZ355" s="137"/>
      <c r="BA355" s="137"/>
      <c r="BB355" s="137"/>
      <c r="BC355" s="137"/>
      <c r="BD355" s="137"/>
    </row>
    <row r="356" spans="1:56" s="212" customFormat="1" ht="5.0999999999999996" hidden="1" customHeight="1" outlineLevel="1" x14ac:dyDescent="0.25">
      <c r="A356" s="210"/>
      <c r="B356" s="188"/>
      <c r="C356" s="140" t="s">
        <v>0</v>
      </c>
      <c r="D356" s="140"/>
      <c r="E356" s="140"/>
      <c r="F356" s="140"/>
      <c r="G356" s="140"/>
      <c r="H356" s="140"/>
      <c r="I356" s="140"/>
      <c r="J356" s="140"/>
      <c r="K356" s="141"/>
      <c r="L356" s="141"/>
      <c r="M356" s="141"/>
      <c r="N356" s="141"/>
      <c r="O356" s="141"/>
      <c r="P356" s="141"/>
      <c r="Q356" s="141"/>
      <c r="R356" s="141"/>
      <c r="S356" s="141"/>
      <c r="T356" s="141"/>
      <c r="U356" s="141"/>
      <c r="V356" s="141"/>
      <c r="W356" s="141"/>
      <c r="X356" s="141"/>
      <c r="Y356" s="141"/>
      <c r="Z356" s="141"/>
      <c r="AA356" s="141"/>
      <c r="AB356" s="141"/>
      <c r="AC356" s="143"/>
      <c r="AD356" s="189"/>
      <c r="AE356" s="137"/>
      <c r="AF356" s="137"/>
      <c r="AG356" s="137"/>
      <c r="AH356" s="137"/>
      <c r="AI356" s="137"/>
      <c r="AJ356" s="137"/>
      <c r="AK356" s="137"/>
      <c r="AL356" s="137"/>
      <c r="AM356" s="137"/>
      <c r="AN356" s="137"/>
      <c r="AO356" s="137"/>
      <c r="AP356" s="137"/>
      <c r="AQ356" s="137"/>
      <c r="AR356" s="137"/>
      <c r="AS356" s="137"/>
      <c r="AT356" s="137"/>
      <c r="AU356" s="137"/>
      <c r="AV356" s="137"/>
      <c r="AW356" s="137"/>
      <c r="AX356" s="137"/>
      <c r="AY356" s="137"/>
      <c r="AZ356" s="137"/>
      <c r="BA356" s="137"/>
      <c r="BB356" s="137"/>
      <c r="BC356" s="137"/>
      <c r="BD356" s="137"/>
    </row>
    <row r="357" spans="1:56" s="212" customFormat="1" ht="12.9" hidden="1" customHeight="1" outlineLevel="1" collapsed="1" x14ac:dyDescent="0.25">
      <c r="A357" s="210"/>
      <c r="B357" s="188"/>
      <c r="C357" s="145"/>
      <c r="D357" s="145">
        <v>0</v>
      </c>
      <c r="E357" s="145" t="s">
        <v>1</v>
      </c>
      <c r="F357" s="146"/>
      <c r="G357" s="147" t="s">
        <v>345</v>
      </c>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51"/>
      <c r="AD357" s="189"/>
      <c r="AE357" s="137"/>
      <c r="AF357" s="137"/>
      <c r="AG357" s="137"/>
      <c r="AH357" s="137"/>
      <c r="AI357" s="137"/>
      <c r="AJ357" s="137"/>
      <c r="AK357" s="137"/>
      <c r="AL357" s="137"/>
      <c r="AM357" s="137"/>
      <c r="AN357" s="137"/>
      <c r="AO357" s="137"/>
      <c r="AP357" s="137"/>
      <c r="AQ357" s="137"/>
      <c r="AR357" s="137"/>
      <c r="AS357" s="137"/>
      <c r="AT357" s="137"/>
      <c r="AU357" s="137"/>
      <c r="AV357" s="137"/>
      <c r="AW357" s="137"/>
      <c r="AX357" s="137"/>
      <c r="AY357" s="137"/>
      <c r="AZ357" s="137"/>
      <c r="BA357" s="137"/>
      <c r="BB357" s="137"/>
      <c r="BC357" s="137"/>
      <c r="BD357" s="137"/>
    </row>
    <row r="358" spans="1:56" s="212" customFormat="1" ht="12.9" hidden="1" customHeight="1" outlineLevel="1" x14ac:dyDescent="0.25">
      <c r="A358" s="210"/>
      <c r="B358" s="188"/>
      <c r="C358" s="145"/>
      <c r="D358" s="152"/>
      <c r="E358" s="153"/>
      <c r="F358" s="154"/>
      <c r="G358" s="155" t="s">
        <v>341</v>
      </c>
      <c r="H358" s="155"/>
      <c r="I358" s="155"/>
      <c r="J358" s="155"/>
      <c r="K358" s="155"/>
      <c r="L358" s="155"/>
      <c r="M358" s="155"/>
      <c r="N358" s="155"/>
      <c r="O358" s="155"/>
      <c r="P358" s="155"/>
      <c r="Q358" s="155"/>
      <c r="R358" s="155"/>
      <c r="S358" s="155"/>
      <c r="T358" s="155"/>
      <c r="U358" s="155"/>
      <c r="V358" s="155"/>
      <c r="W358" s="155"/>
      <c r="X358" s="155"/>
      <c r="Y358" s="155"/>
      <c r="Z358" s="155"/>
      <c r="AA358" s="155"/>
      <c r="AB358" s="155"/>
      <c r="AC358" s="151"/>
      <c r="AD358" s="189"/>
      <c r="AE358" s="137"/>
      <c r="AF358" s="137"/>
      <c r="AG358" s="137"/>
      <c r="AH358" s="137"/>
      <c r="AI358" s="137"/>
      <c r="AJ358" s="137"/>
      <c r="AK358" s="137"/>
      <c r="AL358" s="137"/>
      <c r="AM358" s="137"/>
      <c r="AN358" s="137"/>
      <c r="AO358" s="137"/>
      <c r="AP358" s="137"/>
      <c r="AQ358" s="137"/>
      <c r="AR358" s="137"/>
      <c r="AS358" s="137"/>
      <c r="AT358" s="137"/>
      <c r="AU358" s="137"/>
      <c r="AV358" s="137"/>
      <c r="AW358" s="137"/>
      <c r="AX358" s="137"/>
      <c r="AY358" s="137"/>
      <c r="AZ358" s="137"/>
      <c r="BA358" s="137"/>
      <c r="BB358" s="137"/>
      <c r="BC358" s="137"/>
      <c r="BD358" s="137"/>
    </row>
    <row r="359" spans="1:56" s="212" customFormat="1" ht="12.9" hidden="1" customHeight="1" outlineLevel="1" x14ac:dyDescent="0.25">
      <c r="A359" s="210"/>
      <c r="B359" s="188"/>
      <c r="C359" s="153"/>
      <c r="D359" s="145"/>
      <c r="E359" s="153"/>
      <c r="F359" s="154"/>
      <c r="G359" s="159">
        <v>38000.710787037038</v>
      </c>
      <c r="H359" s="160">
        <v>38000.710787037038</v>
      </c>
      <c r="I359" s="155"/>
      <c r="J359" s="155"/>
      <c r="K359" s="155"/>
      <c r="L359" s="155"/>
      <c r="M359" s="155"/>
      <c r="N359" s="155"/>
      <c r="O359" s="155"/>
      <c r="P359" s="155"/>
      <c r="Q359" s="155"/>
      <c r="R359" s="155"/>
      <c r="S359" s="155"/>
      <c r="T359" s="155"/>
      <c r="U359" s="155"/>
      <c r="V359" s="155"/>
      <c r="W359" s="155"/>
      <c r="X359" s="155"/>
      <c r="Y359" s="155"/>
      <c r="Z359" s="155"/>
      <c r="AA359" s="155"/>
      <c r="AB359" s="155"/>
      <c r="AC359" s="151"/>
      <c r="AD359" s="189"/>
      <c r="AE359" s="137"/>
      <c r="AF359" s="137"/>
      <c r="AG359" s="137"/>
      <c r="AH359" s="137"/>
      <c r="AI359" s="137"/>
      <c r="AJ359" s="137"/>
      <c r="AK359" s="137"/>
      <c r="AL359" s="137"/>
      <c r="AM359" s="137"/>
      <c r="AN359" s="137"/>
      <c r="AO359" s="137"/>
      <c r="AP359" s="137"/>
      <c r="AQ359" s="137"/>
      <c r="AR359" s="137"/>
      <c r="AS359" s="137"/>
      <c r="AT359" s="137"/>
      <c r="AU359" s="137"/>
      <c r="AV359" s="137"/>
      <c r="AW359" s="137"/>
      <c r="AX359" s="137"/>
      <c r="AY359" s="137"/>
      <c r="AZ359" s="137"/>
      <c r="BA359" s="137"/>
      <c r="BB359" s="137"/>
      <c r="BC359" s="137"/>
      <c r="BD359" s="137"/>
    </row>
    <row r="360" spans="1:56" s="212" customFormat="1" ht="12.9" hidden="1" customHeight="1" outlineLevel="1" x14ac:dyDescent="0.25">
      <c r="A360" s="210"/>
      <c r="B360" s="188"/>
      <c r="C360" s="153">
        <v>1</v>
      </c>
      <c r="D360" s="152"/>
      <c r="E360" s="153"/>
      <c r="F360" s="161"/>
      <c r="G360" s="162"/>
      <c r="H360" s="163"/>
      <c r="I360" s="163"/>
      <c r="J360" s="163"/>
      <c r="K360" s="163"/>
      <c r="L360" s="163"/>
      <c r="M360" s="163"/>
      <c r="N360" s="163"/>
      <c r="O360" s="163"/>
      <c r="P360" s="163"/>
      <c r="Q360" s="163"/>
      <c r="R360" s="163"/>
      <c r="S360" s="163"/>
      <c r="T360" s="163"/>
      <c r="U360" s="163"/>
      <c r="V360" s="163"/>
      <c r="W360" s="163"/>
      <c r="X360" s="163"/>
      <c r="Y360" s="163"/>
      <c r="Z360" s="163"/>
      <c r="AA360" s="163"/>
      <c r="AB360" s="163"/>
      <c r="AC360" s="151"/>
      <c r="AD360" s="189"/>
      <c r="AE360" s="137"/>
      <c r="AF360" s="137"/>
      <c r="AG360" s="137"/>
      <c r="AH360" s="137"/>
      <c r="AI360" s="137"/>
      <c r="AJ360" s="137"/>
      <c r="AK360" s="137"/>
      <c r="AL360" s="137"/>
      <c r="AM360" s="137"/>
      <c r="AN360" s="137"/>
      <c r="AO360" s="137"/>
      <c r="AP360" s="137"/>
      <c r="AQ360" s="137"/>
      <c r="AR360" s="137"/>
      <c r="AS360" s="137"/>
      <c r="AT360" s="137"/>
      <c r="AU360" s="137"/>
      <c r="AV360" s="137"/>
      <c r="AW360" s="137"/>
      <c r="AX360" s="137"/>
      <c r="AY360" s="137"/>
      <c r="AZ360" s="137"/>
      <c r="BA360" s="137"/>
      <c r="BB360" s="137"/>
      <c r="BC360" s="137"/>
      <c r="BD360" s="137"/>
    </row>
    <row r="361" spans="1:56" s="212" customFormat="1" ht="12.9" hidden="1" customHeight="1" outlineLevel="1" x14ac:dyDescent="0.25">
      <c r="A361" s="210"/>
      <c r="B361" s="188"/>
      <c r="C361" s="153"/>
      <c r="D361" s="153"/>
      <c r="E361" s="153"/>
      <c r="F361" s="153"/>
      <c r="G361" s="167"/>
      <c r="H361" s="167"/>
      <c r="I361" s="167"/>
      <c r="J361" s="167"/>
      <c r="K361" s="260" t="s">
        <v>342</v>
      </c>
      <c r="L361" s="167"/>
      <c r="M361" s="167"/>
      <c r="N361" s="167"/>
      <c r="O361" s="167"/>
      <c r="P361" s="167"/>
      <c r="Q361" s="167"/>
      <c r="R361" s="167"/>
      <c r="S361" s="167"/>
      <c r="T361" s="167"/>
      <c r="U361" s="167"/>
      <c r="V361" s="167"/>
      <c r="W361" s="167"/>
      <c r="X361" s="167"/>
      <c r="Y361" s="167"/>
      <c r="Z361" s="167"/>
      <c r="AA361" s="167"/>
      <c r="AB361" s="167"/>
      <c r="AC361" s="151"/>
      <c r="AD361" s="189"/>
      <c r="AE361" s="137"/>
      <c r="AF361" s="137"/>
      <c r="AG361" s="137"/>
      <c r="AH361" s="137"/>
      <c r="AI361" s="137"/>
      <c r="AJ361" s="137"/>
      <c r="AK361" s="137"/>
      <c r="AL361" s="137"/>
      <c r="AM361" s="137"/>
      <c r="AN361" s="137"/>
      <c r="AO361" s="137"/>
      <c r="AP361" s="137"/>
      <c r="AQ361" s="137"/>
      <c r="AR361" s="137"/>
      <c r="AS361" s="137"/>
      <c r="AT361" s="137"/>
      <c r="AU361" s="137"/>
      <c r="AV361" s="137"/>
      <c r="AW361" s="137"/>
      <c r="AX361" s="137"/>
      <c r="AY361" s="137"/>
      <c r="AZ361" s="137"/>
      <c r="BA361" s="137"/>
      <c r="BB361" s="137"/>
      <c r="BC361" s="137"/>
      <c r="BD361" s="137"/>
    </row>
    <row r="362" spans="1:56" s="212" customFormat="1" ht="12.9" hidden="1" customHeight="1" outlineLevel="1" x14ac:dyDescent="0.25">
      <c r="A362" s="210"/>
      <c r="B362" s="188"/>
      <c r="C362" s="153"/>
      <c r="D362" s="153"/>
      <c r="E362" s="153"/>
      <c r="F362" s="153"/>
      <c r="G362" s="153"/>
      <c r="H362" s="153"/>
      <c r="I362" s="153"/>
      <c r="J362" s="153"/>
      <c r="K362" s="153"/>
      <c r="L362" s="167"/>
      <c r="M362" s="167"/>
      <c r="N362" s="167"/>
      <c r="O362" s="167"/>
      <c r="P362" s="167"/>
      <c r="Q362" s="167"/>
      <c r="R362" s="167"/>
      <c r="S362" s="167"/>
      <c r="T362" s="167"/>
      <c r="U362" s="167"/>
      <c r="V362" s="167"/>
      <c r="W362" s="167"/>
      <c r="X362" s="167"/>
      <c r="Y362" s="167"/>
      <c r="Z362" s="167"/>
      <c r="AA362" s="167"/>
      <c r="AB362" s="167"/>
      <c r="AC362" s="151"/>
      <c r="AD362" s="189"/>
      <c r="AE362" s="137"/>
      <c r="AF362" s="137"/>
      <c r="AG362" s="137"/>
      <c r="AH362" s="137"/>
      <c r="AI362" s="137"/>
      <c r="AJ362" s="137"/>
      <c r="AK362" s="137"/>
      <c r="AL362" s="137"/>
      <c r="AM362" s="137"/>
      <c r="AN362" s="137"/>
      <c r="AO362" s="137"/>
      <c r="AP362" s="137"/>
      <c r="AQ362" s="137"/>
      <c r="AR362" s="137"/>
      <c r="AS362" s="137"/>
      <c r="AT362" s="137"/>
      <c r="AU362" s="137"/>
      <c r="AV362" s="137"/>
      <c r="AW362" s="137"/>
      <c r="AX362" s="137"/>
      <c r="AY362" s="137"/>
      <c r="AZ362" s="137"/>
      <c r="BA362" s="137"/>
      <c r="BB362" s="137"/>
      <c r="BC362" s="137"/>
      <c r="BD362" s="137"/>
    </row>
    <row r="363" spans="1:56" s="212" customFormat="1" ht="12.9" hidden="1" customHeight="1" outlineLevel="1" x14ac:dyDescent="0.25">
      <c r="A363" s="210"/>
      <c r="B363" s="188"/>
      <c r="C363" s="153"/>
      <c r="D363" s="153"/>
      <c r="E363" s="153"/>
      <c r="F363" s="153"/>
      <c r="G363" s="168"/>
      <c r="H363" s="168"/>
      <c r="I363" s="168"/>
      <c r="J363" s="168"/>
      <c r="K363" s="196" t="s">
        <v>346</v>
      </c>
      <c r="L363" s="196"/>
      <c r="M363" s="168"/>
      <c r="N363" s="168"/>
      <c r="O363" s="168"/>
      <c r="P363" s="168"/>
      <c r="Q363" s="168"/>
      <c r="R363" s="196" t="s">
        <v>347</v>
      </c>
      <c r="S363" s="196"/>
      <c r="T363" s="168"/>
      <c r="U363" s="168"/>
      <c r="V363" s="168"/>
      <c r="W363" s="168"/>
      <c r="X363" s="168"/>
      <c r="Y363" s="168"/>
      <c r="Z363" s="168"/>
      <c r="AA363" s="168"/>
      <c r="AB363" s="168"/>
      <c r="AC363" s="151"/>
      <c r="AD363" s="189"/>
      <c r="AE363" s="137"/>
      <c r="AF363" s="137"/>
      <c r="AG363" s="137"/>
      <c r="AH363" s="137"/>
      <c r="AI363" s="137"/>
      <c r="AJ363" s="137"/>
      <c r="AK363" s="137"/>
      <c r="AL363" s="137"/>
      <c r="AM363" s="137"/>
      <c r="AN363" s="137"/>
      <c r="AO363" s="137"/>
      <c r="AP363" s="137"/>
      <c r="AQ363" s="137"/>
      <c r="AR363" s="137"/>
      <c r="AS363" s="137"/>
      <c r="AT363" s="137"/>
      <c r="AU363" s="137"/>
      <c r="AV363" s="137"/>
      <c r="AW363" s="137"/>
      <c r="AX363" s="137"/>
      <c r="AY363" s="137"/>
      <c r="AZ363" s="137"/>
      <c r="BA363" s="137"/>
      <c r="BB363" s="137"/>
      <c r="BC363" s="137"/>
      <c r="BD363" s="137"/>
    </row>
    <row r="364" spans="1:56" s="212" customFormat="1" ht="12.9" hidden="1" customHeight="1" outlineLevel="1" x14ac:dyDescent="0.25">
      <c r="A364" s="210"/>
      <c r="B364" s="188"/>
      <c r="C364" s="169"/>
      <c r="D364" s="169"/>
      <c r="E364" s="169"/>
      <c r="F364" s="153"/>
      <c r="G364" s="168"/>
      <c r="H364" s="168"/>
      <c r="I364" s="168"/>
      <c r="J364" s="168"/>
      <c r="K364" s="168" t="s">
        <v>28</v>
      </c>
      <c r="L364" s="168" t="s">
        <v>29</v>
      </c>
      <c r="M364" s="168" t="s">
        <v>30</v>
      </c>
      <c r="N364" s="168" t="s">
        <v>31</v>
      </c>
      <c r="O364" s="168" t="s">
        <v>32</v>
      </c>
      <c r="P364" s="168"/>
      <c r="Q364" s="168"/>
      <c r="R364" s="168" t="s">
        <v>28</v>
      </c>
      <c r="S364" s="168" t="s">
        <v>29</v>
      </c>
      <c r="T364" s="168" t="s">
        <v>30</v>
      </c>
      <c r="U364" s="168" t="s">
        <v>31</v>
      </c>
      <c r="V364" s="168" t="s">
        <v>32</v>
      </c>
      <c r="W364" s="168"/>
      <c r="X364" s="168"/>
      <c r="Y364" s="168"/>
      <c r="Z364" s="168"/>
      <c r="AA364" s="168"/>
      <c r="AB364" s="168"/>
      <c r="AC364" s="151"/>
      <c r="AD364" s="189"/>
      <c r="AE364" s="137"/>
      <c r="AF364" s="137"/>
      <c r="AG364" s="137"/>
      <c r="AH364" s="137"/>
      <c r="AI364" s="137"/>
      <c r="AJ364" s="137"/>
      <c r="AK364" s="137"/>
      <c r="AL364" s="137"/>
      <c r="AM364" s="137"/>
      <c r="AN364" s="137"/>
      <c r="AO364" s="137"/>
      <c r="AP364" s="137"/>
      <c r="AQ364" s="137"/>
      <c r="AR364" s="137"/>
      <c r="AS364" s="137"/>
      <c r="AT364" s="137"/>
      <c r="AU364" s="137"/>
      <c r="AV364" s="137"/>
      <c r="AW364" s="137"/>
      <c r="AX364" s="137"/>
      <c r="AY364" s="137"/>
      <c r="AZ364" s="137"/>
      <c r="BA364" s="137"/>
      <c r="BB364" s="137"/>
      <c r="BC364" s="137"/>
      <c r="BD364" s="137"/>
    </row>
    <row r="365" spans="1:56" s="212" customFormat="1" ht="12.9" hidden="1" customHeight="1" outlineLevel="1" x14ac:dyDescent="0.25">
      <c r="A365" s="210"/>
      <c r="B365" s="188"/>
      <c r="C365" s="169"/>
      <c r="D365" s="169"/>
      <c r="E365" s="169"/>
      <c r="F365" s="171"/>
      <c r="G365" s="173"/>
      <c r="H365" s="173"/>
      <c r="I365" s="199"/>
      <c r="J365" s="199" t="s">
        <v>265</v>
      </c>
      <c r="K365" s="262">
        <v>319.5</v>
      </c>
      <c r="L365" s="262">
        <v>100</v>
      </c>
      <c r="M365" s="262">
        <v>100</v>
      </c>
      <c r="N365" s="262">
        <v>100</v>
      </c>
      <c r="O365" s="262">
        <v>100</v>
      </c>
      <c r="P365" s="173"/>
      <c r="Q365" s="199" t="s">
        <v>265</v>
      </c>
      <c r="R365" s="263">
        <v>0</v>
      </c>
      <c r="S365" s="263">
        <v>0</v>
      </c>
      <c r="T365" s="263">
        <v>0</v>
      </c>
      <c r="U365" s="263">
        <v>0</v>
      </c>
      <c r="V365" s="263">
        <v>0</v>
      </c>
      <c r="W365" s="173"/>
      <c r="X365" s="173"/>
      <c r="Y365" s="173"/>
      <c r="Z365" s="173"/>
      <c r="AA365" s="173"/>
      <c r="AB365" s="173"/>
      <c r="AC365" s="151"/>
      <c r="AD365" s="189"/>
      <c r="AE365" s="137"/>
      <c r="AF365" s="137"/>
      <c r="AG365" s="137"/>
      <c r="AH365" s="137"/>
      <c r="AI365" s="137"/>
      <c r="AJ365" s="137"/>
      <c r="AK365" s="137"/>
      <c r="AL365" s="137"/>
      <c r="AM365" s="137"/>
      <c r="AN365" s="137"/>
      <c r="AO365" s="137"/>
      <c r="AP365" s="137"/>
      <c r="AQ365" s="137"/>
      <c r="AR365" s="137"/>
      <c r="AS365" s="137"/>
      <c r="AT365" s="137"/>
      <c r="AU365" s="137"/>
      <c r="AV365" s="137"/>
      <c r="AW365" s="137"/>
      <c r="AX365" s="137"/>
      <c r="AY365" s="137"/>
      <c r="AZ365" s="137"/>
      <c r="BA365" s="137"/>
      <c r="BB365" s="137"/>
      <c r="BC365" s="137"/>
      <c r="BD365" s="137"/>
    </row>
    <row r="366" spans="1:56" s="212" customFormat="1" ht="12.9" hidden="1" customHeight="1" outlineLevel="1" x14ac:dyDescent="0.25">
      <c r="A366" s="210"/>
      <c r="B366" s="188"/>
      <c r="C366" s="169"/>
      <c r="D366" s="169"/>
      <c r="E366" s="169"/>
      <c r="F366" s="171"/>
      <c r="G366" s="173"/>
      <c r="H366" s="173"/>
      <c r="I366" s="199"/>
      <c r="J366" s="199" t="s">
        <v>266</v>
      </c>
      <c r="K366" s="262">
        <v>319.5</v>
      </c>
      <c r="L366" s="262">
        <v>360</v>
      </c>
      <c r="M366" s="262">
        <v>250</v>
      </c>
      <c r="N366" s="262">
        <v>70</v>
      </c>
      <c r="O366" s="262">
        <v>225</v>
      </c>
      <c r="P366" s="173"/>
      <c r="Q366" s="199" t="s">
        <v>266</v>
      </c>
      <c r="R366" s="263">
        <v>16.3</v>
      </c>
      <c r="S366" s="263">
        <v>23</v>
      </c>
      <c r="T366" s="263">
        <v>20.5</v>
      </c>
      <c r="U366" s="263">
        <v>13</v>
      </c>
      <c r="V366" s="263">
        <v>20</v>
      </c>
      <c r="W366" s="173"/>
      <c r="X366" s="173"/>
      <c r="Y366" s="173"/>
      <c r="Z366" s="173"/>
      <c r="AA366" s="173"/>
      <c r="AB366" s="173"/>
      <c r="AC366" s="151"/>
      <c r="AD366" s="189"/>
      <c r="AE366" s="137"/>
      <c r="AF366" s="137"/>
      <c r="AG366" s="137"/>
      <c r="AH366" s="137"/>
      <c r="AI366" s="137"/>
      <c r="AJ366" s="137"/>
      <c r="AK366" s="137"/>
      <c r="AL366" s="137"/>
      <c r="AM366" s="137"/>
      <c r="AN366" s="137"/>
      <c r="AO366" s="137"/>
      <c r="AP366" s="137"/>
      <c r="AQ366" s="137"/>
      <c r="AR366" s="137"/>
      <c r="AS366" s="137"/>
      <c r="AT366" s="137"/>
      <c r="AU366" s="137"/>
      <c r="AV366" s="137"/>
      <c r="AW366" s="137"/>
      <c r="AX366" s="137"/>
      <c r="AY366" s="137"/>
      <c r="AZ366" s="137"/>
      <c r="BA366" s="137"/>
      <c r="BB366" s="137"/>
      <c r="BC366" s="137"/>
      <c r="BD366" s="137"/>
    </row>
    <row r="367" spans="1:56" s="212" customFormat="1" ht="12.9" hidden="1" customHeight="1" outlineLevel="1" x14ac:dyDescent="0.25">
      <c r="A367" s="210"/>
      <c r="B367" s="188"/>
      <c r="C367" s="169"/>
      <c r="D367" s="169"/>
      <c r="E367" s="169"/>
      <c r="F367" s="171"/>
      <c r="G367" s="173"/>
      <c r="H367" s="173"/>
      <c r="I367" s="199"/>
      <c r="J367" s="199" t="s">
        <v>267</v>
      </c>
      <c r="K367" s="262">
        <v>863.02681519239434</v>
      </c>
      <c r="L367" s="262">
        <v>650</v>
      </c>
      <c r="M367" s="262">
        <v>550</v>
      </c>
      <c r="N367" s="262">
        <v>250</v>
      </c>
      <c r="O367" s="262">
        <v>500</v>
      </c>
      <c r="P367" s="173"/>
      <c r="Q367" s="199" t="s">
        <v>267</v>
      </c>
      <c r="R367" s="263">
        <v>16.2</v>
      </c>
      <c r="S367" s="263">
        <v>33.99915</v>
      </c>
      <c r="T367" s="263">
        <v>31</v>
      </c>
      <c r="U367" s="263">
        <v>21</v>
      </c>
      <c r="V367" s="263">
        <v>29.5</v>
      </c>
      <c r="W367" s="173"/>
      <c r="X367" s="173"/>
      <c r="Y367" s="173"/>
      <c r="Z367" s="173"/>
      <c r="AA367" s="173"/>
      <c r="AB367" s="173"/>
      <c r="AC367" s="151"/>
      <c r="AD367" s="189"/>
      <c r="AE367" s="137"/>
      <c r="AF367" s="137"/>
      <c r="AG367" s="137"/>
      <c r="AH367" s="137"/>
      <c r="AI367" s="137"/>
      <c r="AJ367" s="137"/>
      <c r="AK367" s="137"/>
      <c r="AL367" s="137"/>
      <c r="AM367" s="137"/>
      <c r="AN367" s="137"/>
      <c r="AO367" s="137"/>
      <c r="AP367" s="137"/>
      <c r="AQ367" s="137"/>
      <c r="AR367" s="137"/>
      <c r="AS367" s="137"/>
      <c r="AT367" s="137"/>
      <c r="AU367" s="137"/>
      <c r="AV367" s="137"/>
      <c r="AW367" s="137"/>
      <c r="AX367" s="137"/>
      <c r="AY367" s="137"/>
      <c r="AZ367" s="137"/>
      <c r="BA367" s="137"/>
      <c r="BB367" s="137"/>
      <c r="BC367" s="137"/>
      <c r="BD367" s="137"/>
    </row>
    <row r="368" spans="1:56" s="212" customFormat="1" ht="12.9" hidden="1" customHeight="1" outlineLevel="1" x14ac:dyDescent="0.25">
      <c r="A368" s="210"/>
      <c r="B368" s="188"/>
      <c r="C368" s="169"/>
      <c r="D368" s="169"/>
      <c r="E368" s="169"/>
      <c r="F368" s="171"/>
      <c r="G368" s="173"/>
      <c r="H368" s="173"/>
      <c r="I368" s="199"/>
      <c r="J368" s="199" t="s">
        <v>268</v>
      </c>
      <c r="K368" s="262">
        <v>1535.8324271292158</v>
      </c>
      <c r="L368" s="262">
        <v>1000</v>
      </c>
      <c r="M368" s="262">
        <v>900</v>
      </c>
      <c r="N368" s="262">
        <v>750</v>
      </c>
      <c r="O368" s="262">
        <v>1000</v>
      </c>
      <c r="P368" s="173"/>
      <c r="Q368" s="199" t="s">
        <v>268</v>
      </c>
      <c r="R368" s="263">
        <v>34</v>
      </c>
      <c r="S368" s="263">
        <v>50.18181818181818</v>
      </c>
      <c r="T368" s="263">
        <v>41.5</v>
      </c>
      <c r="U368" s="263">
        <v>34</v>
      </c>
      <c r="V368" s="263">
        <v>39.5</v>
      </c>
      <c r="W368" s="173"/>
      <c r="X368" s="173"/>
      <c r="Y368" s="173"/>
      <c r="Z368" s="173"/>
      <c r="AA368" s="173"/>
      <c r="AB368" s="173"/>
      <c r="AC368" s="151"/>
      <c r="AD368" s="189"/>
      <c r="AE368" s="137"/>
      <c r="AF368" s="137"/>
      <c r="AG368" s="137"/>
      <c r="AH368" s="137"/>
      <c r="AI368" s="137"/>
      <c r="AJ368" s="137"/>
      <c r="AK368" s="137"/>
      <c r="AL368" s="137"/>
      <c r="AM368" s="137"/>
      <c r="AN368" s="137"/>
      <c r="AO368" s="137"/>
      <c r="AP368" s="137"/>
      <c r="AQ368" s="137"/>
      <c r="AR368" s="137"/>
      <c r="AS368" s="137"/>
      <c r="AT368" s="137"/>
      <c r="AU368" s="137"/>
      <c r="AV368" s="137"/>
      <c r="AW368" s="137"/>
      <c r="AX368" s="137"/>
      <c r="AY368" s="137"/>
      <c r="AZ368" s="137"/>
      <c r="BA368" s="137"/>
      <c r="BB368" s="137"/>
      <c r="BC368" s="137"/>
      <c r="BD368" s="137"/>
    </row>
    <row r="369" spans="1:56" s="212" customFormat="1" ht="12.9" hidden="1" customHeight="1" outlineLevel="1" x14ac:dyDescent="0.25">
      <c r="A369" s="210"/>
      <c r="B369" s="188"/>
      <c r="C369" s="169"/>
      <c r="D369" s="169"/>
      <c r="E369" s="169"/>
      <c r="F369" s="171"/>
      <c r="G369" s="173"/>
      <c r="H369" s="173"/>
      <c r="I369" s="199"/>
      <c r="J369" s="199" t="s">
        <v>269</v>
      </c>
      <c r="K369" s="262">
        <v>2262.1698284477247</v>
      </c>
      <c r="L369" s="262">
        <v>1500</v>
      </c>
      <c r="M369" s="262">
        <v>900</v>
      </c>
      <c r="N369" s="262">
        <v>750</v>
      </c>
      <c r="O369" s="262">
        <v>900</v>
      </c>
      <c r="P369" s="173"/>
      <c r="Q369" s="199" t="s">
        <v>269</v>
      </c>
      <c r="R369" s="263">
        <v>54.8</v>
      </c>
      <c r="S369" s="263">
        <v>27.5</v>
      </c>
      <c r="T369" s="263">
        <v>24.5</v>
      </c>
      <c r="U369" s="263">
        <v>18</v>
      </c>
      <c r="V369" s="263">
        <v>23.5</v>
      </c>
      <c r="W369" s="173"/>
      <c r="X369" s="173"/>
      <c r="Y369" s="173"/>
      <c r="Z369" s="173"/>
      <c r="AA369" s="173"/>
      <c r="AB369" s="173"/>
      <c r="AC369" s="151"/>
      <c r="AD369" s="189"/>
      <c r="AE369" s="137"/>
      <c r="AF369" s="137"/>
      <c r="AG369" s="137"/>
      <c r="AH369" s="137"/>
      <c r="AI369" s="137"/>
      <c r="AJ369" s="137"/>
      <c r="AK369" s="137"/>
      <c r="AL369" s="137"/>
      <c r="AM369" s="137"/>
      <c r="AN369" s="137"/>
      <c r="AO369" s="137"/>
      <c r="AP369" s="137"/>
      <c r="AQ369" s="137"/>
      <c r="AR369" s="137"/>
      <c r="AS369" s="137"/>
      <c r="AT369" s="137"/>
      <c r="AU369" s="137"/>
      <c r="AV369" s="137"/>
      <c r="AW369" s="137"/>
      <c r="AX369" s="137"/>
      <c r="AY369" s="137"/>
      <c r="AZ369" s="137"/>
      <c r="BA369" s="137"/>
      <c r="BB369" s="137"/>
      <c r="BC369" s="137"/>
      <c r="BD369" s="137"/>
    </row>
    <row r="370" spans="1:56" s="212" customFormat="1" ht="12.9" hidden="1" customHeight="1" outlineLevel="1" x14ac:dyDescent="0.25">
      <c r="A370" s="210"/>
      <c r="B370" s="188"/>
      <c r="C370" s="169"/>
      <c r="D370" s="169"/>
      <c r="E370" s="169"/>
      <c r="F370" s="171"/>
      <c r="G370" s="173"/>
      <c r="H370" s="173"/>
      <c r="I370" s="199"/>
      <c r="J370" s="199" t="s">
        <v>270</v>
      </c>
      <c r="K370" s="262">
        <v>3112.0154527032691</v>
      </c>
      <c r="L370" s="262">
        <v>1500</v>
      </c>
      <c r="M370" s="262">
        <v>1500</v>
      </c>
      <c r="N370" s="262">
        <v>1500</v>
      </c>
      <c r="O370" s="262">
        <v>1500</v>
      </c>
      <c r="P370" s="173"/>
      <c r="Q370" s="199" t="s">
        <v>270</v>
      </c>
      <c r="R370" s="263">
        <v>72.099999999999994</v>
      </c>
      <c r="S370" s="263">
        <v>20</v>
      </c>
      <c r="T370" s="263">
        <v>20</v>
      </c>
      <c r="U370" s="263">
        <v>20</v>
      </c>
      <c r="V370" s="263">
        <v>20</v>
      </c>
      <c r="W370" s="173"/>
      <c r="X370" s="173"/>
      <c r="Y370" s="173"/>
      <c r="Z370" s="173"/>
      <c r="AA370" s="173"/>
      <c r="AB370" s="173"/>
      <c r="AC370" s="151"/>
      <c r="AD370" s="189"/>
      <c r="AE370" s="137"/>
      <c r="AF370" s="137"/>
      <c r="AG370" s="137"/>
      <c r="AH370" s="137"/>
      <c r="AI370" s="137"/>
      <c r="AJ370" s="137"/>
      <c r="AK370" s="137"/>
      <c r="AL370" s="137"/>
      <c r="AM370" s="137"/>
      <c r="AN370" s="137"/>
      <c r="AO370" s="137"/>
      <c r="AP370" s="137"/>
      <c r="AQ370" s="137"/>
      <c r="AR370" s="137"/>
      <c r="AS370" s="137"/>
      <c r="AT370" s="137"/>
      <c r="AU370" s="137"/>
      <c r="AV370" s="137"/>
      <c r="AW370" s="137"/>
      <c r="AX370" s="137"/>
      <c r="AY370" s="137"/>
      <c r="AZ370" s="137"/>
      <c r="BA370" s="137"/>
      <c r="BB370" s="137"/>
      <c r="BC370" s="137"/>
      <c r="BD370" s="137"/>
    </row>
    <row r="371" spans="1:56" s="212" customFormat="1" ht="12.9" hidden="1" customHeight="1" outlineLevel="1" x14ac:dyDescent="0.25">
      <c r="A371" s="210"/>
      <c r="B371" s="188"/>
      <c r="C371" s="169"/>
      <c r="D371" s="169"/>
      <c r="E371" s="169"/>
      <c r="F371" s="171"/>
      <c r="G371" s="173"/>
      <c r="H371" s="173"/>
      <c r="I371" s="199"/>
      <c r="J371" s="199" t="s">
        <v>271</v>
      </c>
      <c r="K371" s="262">
        <v>3804.5103386714936</v>
      </c>
      <c r="L371" s="262">
        <v>1500</v>
      </c>
      <c r="M371" s="262">
        <v>1500</v>
      </c>
      <c r="N371" s="262">
        <v>1500</v>
      </c>
      <c r="O371" s="262">
        <v>1500</v>
      </c>
      <c r="P371" s="173"/>
      <c r="Q371" s="199" t="s">
        <v>271</v>
      </c>
      <c r="R371" s="263">
        <v>56.6</v>
      </c>
      <c r="S371" s="263">
        <v>10</v>
      </c>
      <c r="T371" s="263">
        <v>10</v>
      </c>
      <c r="U371" s="263">
        <v>10</v>
      </c>
      <c r="V371" s="263">
        <v>10</v>
      </c>
      <c r="W371" s="173"/>
      <c r="X371" s="173"/>
      <c r="Y371" s="173"/>
      <c r="Z371" s="173"/>
      <c r="AA371" s="173"/>
      <c r="AB371" s="173"/>
      <c r="AC371" s="151"/>
      <c r="AD371" s="189"/>
      <c r="AE371" s="137"/>
      <c r="AF371" s="137"/>
      <c r="AG371" s="137"/>
      <c r="AH371" s="137"/>
      <c r="AI371" s="137"/>
      <c r="AJ371" s="137"/>
      <c r="AK371" s="137"/>
      <c r="AL371" s="137"/>
      <c r="AM371" s="137"/>
      <c r="AN371" s="137"/>
      <c r="AO371" s="137"/>
      <c r="AP371" s="137"/>
      <c r="AQ371" s="137"/>
      <c r="AR371" s="137"/>
      <c r="AS371" s="137"/>
      <c r="AT371" s="137"/>
      <c r="AU371" s="137"/>
      <c r="AV371" s="137"/>
      <c r="AW371" s="137"/>
      <c r="AX371" s="137"/>
      <c r="AY371" s="137"/>
      <c r="AZ371" s="137"/>
      <c r="BA371" s="137"/>
      <c r="BB371" s="137"/>
      <c r="BC371" s="137"/>
      <c r="BD371" s="137"/>
    </row>
    <row r="372" spans="1:56" s="212" customFormat="1" ht="12.9" hidden="1" customHeight="1" outlineLevel="1" x14ac:dyDescent="0.25">
      <c r="A372" s="210"/>
      <c r="B372" s="188"/>
      <c r="C372" s="169"/>
      <c r="D372" s="169"/>
      <c r="E372" s="169"/>
      <c r="F372" s="171"/>
      <c r="G372" s="173"/>
      <c r="H372" s="173"/>
      <c r="I372" s="199"/>
      <c r="J372" s="199" t="s">
        <v>272</v>
      </c>
      <c r="K372" s="262">
        <v>3804.5103386714936</v>
      </c>
      <c r="L372" s="262">
        <v>1500</v>
      </c>
      <c r="M372" s="262">
        <v>1500</v>
      </c>
      <c r="N372" s="262">
        <v>1500</v>
      </c>
      <c r="O372" s="262">
        <v>1500</v>
      </c>
      <c r="P372" s="173"/>
      <c r="Q372" s="199" t="s">
        <v>272</v>
      </c>
      <c r="R372" s="263">
        <v>21.9</v>
      </c>
      <c r="S372" s="263">
        <v>5</v>
      </c>
      <c r="T372" s="263">
        <v>5</v>
      </c>
      <c r="U372" s="263">
        <v>5</v>
      </c>
      <c r="V372" s="263">
        <v>5</v>
      </c>
      <c r="W372" s="173"/>
      <c r="X372" s="173"/>
      <c r="Y372" s="173"/>
      <c r="Z372" s="173"/>
      <c r="AA372" s="173"/>
      <c r="AB372" s="173"/>
      <c r="AC372" s="151"/>
      <c r="AD372" s="189"/>
      <c r="AE372" s="137"/>
      <c r="AF372" s="137"/>
      <c r="AG372" s="137"/>
      <c r="AH372" s="137"/>
      <c r="AI372" s="137"/>
      <c r="AJ372" s="137"/>
      <c r="AK372" s="137"/>
      <c r="AL372" s="137"/>
      <c r="AM372" s="137"/>
      <c r="AN372" s="137"/>
      <c r="AO372" s="137"/>
      <c r="AP372" s="137"/>
      <c r="AQ372" s="137"/>
      <c r="AR372" s="137"/>
      <c r="AS372" s="137"/>
      <c r="AT372" s="137"/>
      <c r="AU372" s="137"/>
      <c r="AV372" s="137"/>
      <c r="AW372" s="137"/>
      <c r="AX372" s="137"/>
      <c r="AY372" s="137"/>
      <c r="AZ372" s="137"/>
      <c r="BA372" s="137"/>
      <c r="BB372" s="137"/>
      <c r="BC372" s="137"/>
      <c r="BD372" s="137"/>
    </row>
    <row r="373" spans="1:56" s="212" customFormat="1" ht="12.9" hidden="1" customHeight="1" outlineLevel="1" x14ac:dyDescent="0.25">
      <c r="A373" s="210"/>
      <c r="B373" s="188"/>
      <c r="C373" s="169"/>
      <c r="D373" s="169"/>
      <c r="E373" s="169"/>
      <c r="F373" s="171"/>
      <c r="G373" s="173"/>
      <c r="H373" s="173"/>
      <c r="I373" s="199"/>
      <c r="J373" s="199" t="s">
        <v>273</v>
      </c>
      <c r="K373" s="262">
        <v>3804.5103386714936</v>
      </c>
      <c r="L373" s="262">
        <v>1500</v>
      </c>
      <c r="M373" s="262">
        <v>1500</v>
      </c>
      <c r="N373" s="262">
        <v>1500</v>
      </c>
      <c r="O373" s="262">
        <v>1500</v>
      </c>
      <c r="P373" s="173"/>
      <c r="Q373" s="199" t="s">
        <v>273</v>
      </c>
      <c r="R373" s="263">
        <v>4.9000000000000004</v>
      </c>
      <c r="S373" s="263">
        <v>5</v>
      </c>
      <c r="T373" s="263">
        <v>5</v>
      </c>
      <c r="U373" s="263">
        <v>5</v>
      </c>
      <c r="V373" s="263">
        <v>5</v>
      </c>
      <c r="W373" s="173"/>
      <c r="X373" s="173"/>
      <c r="Y373" s="173"/>
      <c r="Z373" s="173"/>
      <c r="AA373" s="173"/>
      <c r="AB373" s="173"/>
      <c r="AC373" s="151"/>
      <c r="AD373" s="189"/>
      <c r="AE373" s="137"/>
      <c r="AF373" s="137"/>
      <c r="AG373" s="137"/>
      <c r="AH373" s="137"/>
      <c r="AI373" s="137"/>
      <c r="AJ373" s="137"/>
      <c r="AK373" s="137"/>
      <c r="AL373" s="137"/>
      <c r="AM373" s="137"/>
      <c r="AN373" s="137"/>
      <c r="AO373" s="137"/>
      <c r="AP373" s="137"/>
      <c r="AQ373" s="137"/>
      <c r="AR373" s="137"/>
      <c r="AS373" s="137"/>
      <c r="AT373" s="137"/>
      <c r="AU373" s="137"/>
      <c r="AV373" s="137"/>
      <c r="AW373" s="137"/>
      <c r="AX373" s="137"/>
      <c r="AY373" s="137"/>
      <c r="AZ373" s="137"/>
      <c r="BA373" s="137"/>
      <c r="BB373" s="137"/>
      <c r="BC373" s="137"/>
      <c r="BD373" s="137"/>
    </row>
    <row r="374" spans="1:56" s="212" customFormat="1" ht="12.9" hidden="1" customHeight="1" outlineLevel="1" x14ac:dyDescent="0.25">
      <c r="A374" s="210"/>
      <c r="B374" s="188"/>
      <c r="C374" s="169"/>
      <c r="D374" s="169"/>
      <c r="E374" s="169"/>
      <c r="F374" s="171"/>
      <c r="G374" s="173"/>
      <c r="H374" s="173"/>
      <c r="I374" s="199"/>
      <c r="J374" s="199" t="s">
        <v>274</v>
      </c>
      <c r="K374" s="262">
        <v>3804.5103386714936</v>
      </c>
      <c r="L374" s="262">
        <v>1500</v>
      </c>
      <c r="M374" s="262">
        <v>1500</v>
      </c>
      <c r="N374" s="262">
        <v>1500</v>
      </c>
      <c r="O374" s="262">
        <v>1500</v>
      </c>
      <c r="P374" s="173"/>
      <c r="Q374" s="199" t="s">
        <v>274</v>
      </c>
      <c r="R374" s="263">
        <v>5.5</v>
      </c>
      <c r="S374" s="263">
        <v>10</v>
      </c>
      <c r="T374" s="263">
        <v>10</v>
      </c>
      <c r="U374" s="263">
        <v>10</v>
      </c>
      <c r="V374" s="263">
        <v>10</v>
      </c>
      <c r="W374" s="173"/>
      <c r="X374" s="173"/>
      <c r="Y374" s="173"/>
      <c r="Z374" s="173"/>
      <c r="AA374" s="173"/>
      <c r="AB374" s="173"/>
      <c r="AC374" s="151"/>
      <c r="AD374" s="189"/>
      <c r="AE374" s="137"/>
      <c r="AF374" s="137"/>
      <c r="AG374" s="137"/>
      <c r="AH374" s="137"/>
      <c r="AI374" s="137"/>
      <c r="AJ374" s="137"/>
      <c r="AK374" s="137"/>
      <c r="AL374" s="137"/>
      <c r="AM374" s="137"/>
      <c r="AN374" s="137"/>
      <c r="AO374" s="137"/>
      <c r="AP374" s="137"/>
      <c r="AQ374" s="137"/>
      <c r="AR374" s="137"/>
      <c r="AS374" s="137"/>
      <c r="AT374" s="137"/>
      <c r="AU374" s="137"/>
      <c r="AV374" s="137"/>
      <c r="AW374" s="137"/>
      <c r="AX374" s="137"/>
      <c r="AY374" s="137"/>
      <c r="AZ374" s="137"/>
      <c r="BA374" s="137"/>
      <c r="BB374" s="137"/>
      <c r="BC374" s="137"/>
      <c r="BD374" s="137"/>
    </row>
    <row r="375" spans="1:56" s="212" customFormat="1" ht="5.0999999999999996" hidden="1" customHeight="1" outlineLevel="1" x14ac:dyDescent="0.25">
      <c r="A375" s="210"/>
      <c r="B375" s="188"/>
      <c r="C375" s="152" t="s">
        <v>237</v>
      </c>
      <c r="D375" s="169"/>
      <c r="E375" s="169"/>
      <c r="F375" s="179"/>
      <c r="G375" s="180"/>
      <c r="H375" s="180"/>
      <c r="I375" s="180"/>
      <c r="J375" s="180"/>
      <c r="K375" s="180"/>
      <c r="L375" s="180"/>
      <c r="M375" s="180"/>
      <c r="N375" s="180"/>
      <c r="O375" s="180"/>
      <c r="P375" s="180"/>
      <c r="Q375" s="180"/>
      <c r="R375" s="180"/>
      <c r="S375" s="180"/>
      <c r="T375" s="180"/>
      <c r="U375" s="180"/>
      <c r="V375" s="180"/>
      <c r="W375" s="180"/>
      <c r="X375" s="180"/>
      <c r="Y375" s="180"/>
      <c r="Z375" s="180"/>
      <c r="AA375" s="180"/>
      <c r="AB375" s="180"/>
      <c r="AC375" s="181"/>
      <c r="AD375" s="189"/>
      <c r="AE375" s="137"/>
      <c r="AF375" s="137"/>
      <c r="AG375" s="137"/>
      <c r="AH375" s="137"/>
      <c r="AI375" s="137"/>
      <c r="AJ375" s="137"/>
      <c r="AK375" s="137"/>
      <c r="AL375" s="137"/>
      <c r="AM375" s="137"/>
      <c r="AN375" s="137"/>
      <c r="AO375" s="137"/>
      <c r="AP375" s="137"/>
      <c r="AQ375" s="137"/>
      <c r="AR375" s="137"/>
      <c r="AS375" s="137"/>
      <c r="AT375" s="137"/>
      <c r="AU375" s="137"/>
      <c r="AV375" s="137"/>
      <c r="AW375" s="137"/>
      <c r="AX375" s="137"/>
      <c r="AY375" s="137"/>
      <c r="AZ375" s="137"/>
      <c r="BA375" s="137"/>
      <c r="BB375" s="137"/>
      <c r="BC375" s="137"/>
      <c r="BD375" s="137"/>
    </row>
    <row r="376" spans="1:56" s="212" customFormat="1" ht="24" customHeight="1" collapsed="1" x14ac:dyDescent="0.25">
      <c r="A376" s="210"/>
      <c r="B376" s="188"/>
      <c r="C376" s="182"/>
      <c r="D376" s="182"/>
      <c r="E376" s="182"/>
      <c r="F376" s="182"/>
      <c r="G376" s="183" t="s">
        <v>345</v>
      </c>
      <c r="H376" s="184"/>
      <c r="I376" s="184"/>
      <c r="J376" s="184"/>
      <c r="K376" s="184"/>
      <c r="L376" s="184"/>
      <c r="M376" s="184"/>
      <c r="N376" s="184"/>
      <c r="O376" s="184"/>
      <c r="P376" s="184"/>
      <c r="Q376" s="184"/>
      <c r="R376" s="184"/>
      <c r="S376" s="184"/>
      <c r="T376" s="184"/>
      <c r="U376" s="184"/>
      <c r="V376" s="184"/>
      <c r="W376" s="184"/>
      <c r="X376" s="184"/>
      <c r="Y376" s="184"/>
      <c r="Z376" s="184"/>
      <c r="AA376" s="184"/>
      <c r="AB376" s="184"/>
      <c r="AC376" s="187" t="s">
        <v>239</v>
      </c>
      <c r="AD376" s="189"/>
      <c r="AE376" s="137"/>
      <c r="AF376" s="137"/>
      <c r="AG376" s="137"/>
      <c r="AH376" s="137"/>
      <c r="AI376" s="137"/>
      <c r="AJ376" s="137"/>
      <c r="AK376" s="137"/>
      <c r="AL376" s="137"/>
      <c r="AM376" s="137"/>
      <c r="AN376" s="137"/>
      <c r="AO376" s="137"/>
      <c r="AP376" s="137"/>
      <c r="AQ376" s="137"/>
      <c r="AR376" s="137"/>
      <c r="AS376" s="137"/>
      <c r="AT376" s="137"/>
      <c r="AU376" s="137"/>
      <c r="AV376" s="137"/>
      <c r="AW376" s="137"/>
      <c r="AX376" s="137"/>
      <c r="AY376" s="137"/>
      <c r="AZ376" s="137"/>
      <c r="BA376" s="137"/>
      <c r="BB376" s="137"/>
      <c r="BC376" s="137"/>
      <c r="BD376" s="137"/>
    </row>
    <row r="377" spans="1:56" s="212" customFormat="1" ht="12.75" hidden="1" customHeight="1" outlineLevel="1" x14ac:dyDescent="0.25">
      <c r="A377" s="210"/>
      <c r="B377" s="136"/>
      <c r="C377" s="136"/>
      <c r="D377" s="136"/>
      <c r="E377" s="136"/>
      <c r="F377" s="189"/>
      <c r="G377" s="189"/>
      <c r="H377" s="189"/>
      <c r="I377" s="189"/>
      <c r="J377" s="189"/>
      <c r="K377" s="189"/>
      <c r="L377" s="189"/>
      <c r="M377" s="189"/>
      <c r="N377" s="189"/>
      <c r="O377" s="189"/>
      <c r="P377" s="189"/>
      <c r="Q377" s="189"/>
      <c r="R377" s="189"/>
      <c r="S377" s="189"/>
      <c r="T377" s="189"/>
      <c r="U377" s="189"/>
      <c r="V377" s="189"/>
      <c r="W377" s="189"/>
      <c r="X377" s="189"/>
      <c r="Y377" s="189"/>
      <c r="Z377" s="189"/>
      <c r="AA377" s="189"/>
      <c r="AB377" s="189"/>
      <c r="AC377" s="189"/>
      <c r="AD377" s="189"/>
      <c r="AE377" s="137"/>
      <c r="AF377" s="137"/>
      <c r="AG377" s="137"/>
      <c r="AH377" s="137"/>
      <c r="AI377" s="137"/>
      <c r="AJ377" s="137"/>
      <c r="AK377" s="137"/>
      <c r="AL377" s="137"/>
      <c r="AM377" s="137"/>
      <c r="AN377" s="137"/>
      <c r="AO377" s="137"/>
      <c r="AP377" s="137"/>
      <c r="AQ377" s="137"/>
      <c r="AR377" s="137"/>
      <c r="AS377" s="137"/>
      <c r="AT377" s="137"/>
      <c r="AU377" s="137"/>
      <c r="AV377" s="137"/>
      <c r="AW377" s="137"/>
      <c r="AX377" s="137"/>
      <c r="AY377" s="137"/>
      <c r="AZ377" s="137"/>
      <c r="BA377" s="137"/>
      <c r="BB377" s="137"/>
      <c r="BC377" s="137"/>
      <c r="BD377" s="137"/>
    </row>
    <row r="378" spans="1:56" s="212" customFormat="1" ht="12.75" hidden="1" customHeight="1" outlineLevel="1" x14ac:dyDescent="0.25">
      <c r="A378" s="210"/>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AE378" s="137"/>
      <c r="AF378" s="137"/>
      <c r="AG378" s="137"/>
      <c r="AH378" s="137"/>
      <c r="AI378" s="137"/>
      <c r="AJ378" s="137"/>
      <c r="AK378" s="137"/>
      <c r="AL378" s="137"/>
      <c r="AM378" s="137"/>
      <c r="AN378" s="137"/>
      <c r="AO378" s="137"/>
      <c r="AP378" s="137"/>
      <c r="AQ378" s="137"/>
      <c r="AR378" s="137"/>
      <c r="AS378" s="137"/>
      <c r="AT378" s="137"/>
      <c r="AU378" s="137"/>
      <c r="AV378" s="137"/>
      <c r="AW378" s="137"/>
      <c r="AX378" s="137"/>
      <c r="AY378" s="137"/>
      <c r="AZ378" s="137"/>
      <c r="BA378" s="137"/>
      <c r="BB378" s="137"/>
      <c r="BC378" s="137"/>
      <c r="BD378" s="137"/>
    </row>
    <row r="379" spans="1:56" s="212" customFormat="1" ht="5.0999999999999996" hidden="1" customHeight="1" outlineLevel="1" collapsed="1" thickBot="1" x14ac:dyDescent="0.3">
      <c r="A379" s="210"/>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AE379" s="137"/>
      <c r="AF379" s="137"/>
      <c r="AG379" s="137"/>
      <c r="AH379" s="137"/>
      <c r="AI379" s="137"/>
      <c r="AJ379" s="137"/>
      <c r="AK379" s="137"/>
      <c r="AL379" s="137"/>
      <c r="AM379" s="137"/>
      <c r="AN379" s="137"/>
      <c r="AO379" s="137"/>
      <c r="AP379" s="137"/>
      <c r="AQ379" s="137"/>
      <c r="AR379" s="137"/>
      <c r="AS379" s="137"/>
      <c r="AT379" s="137"/>
      <c r="AU379" s="137"/>
      <c r="AV379" s="137"/>
      <c r="AW379" s="137"/>
      <c r="AX379" s="137"/>
      <c r="AY379" s="137"/>
      <c r="AZ379" s="137"/>
      <c r="BA379" s="137"/>
      <c r="BB379" s="137"/>
      <c r="BC379" s="137"/>
      <c r="BD379" s="137"/>
    </row>
    <row r="380" spans="1:56" s="212" customFormat="1" ht="5.0999999999999996" hidden="1" customHeight="1" outlineLevel="1" x14ac:dyDescent="0.25">
      <c r="A380" s="210"/>
      <c r="B380" s="188"/>
      <c r="C380" s="140" t="s">
        <v>0</v>
      </c>
      <c r="D380" s="140"/>
      <c r="E380" s="140"/>
      <c r="F380" s="140"/>
      <c r="G380" s="140"/>
      <c r="H380" s="140"/>
      <c r="I380" s="140"/>
      <c r="J380" s="140"/>
      <c r="K380" s="141"/>
      <c r="L380" s="141"/>
      <c r="M380" s="141"/>
      <c r="N380" s="141"/>
      <c r="O380" s="141"/>
      <c r="P380" s="141"/>
      <c r="Q380" s="141"/>
      <c r="R380" s="141"/>
      <c r="S380" s="141"/>
      <c r="T380" s="141"/>
      <c r="U380" s="141"/>
      <c r="V380" s="142" t="s">
        <v>229</v>
      </c>
      <c r="W380" s="143"/>
      <c r="X380" s="189"/>
      <c r="AE380" s="137"/>
      <c r="AF380" s="137"/>
      <c r="AG380" s="137"/>
      <c r="AH380" s="137"/>
      <c r="AI380" s="137"/>
      <c r="AJ380" s="137"/>
      <c r="AK380" s="137"/>
      <c r="AL380" s="137"/>
      <c r="AM380" s="137"/>
      <c r="AN380" s="137"/>
      <c r="AO380" s="137"/>
      <c r="AP380" s="137"/>
      <c r="AQ380" s="137"/>
      <c r="AR380" s="137"/>
      <c r="AS380" s="137"/>
      <c r="AT380" s="137"/>
      <c r="AU380" s="137"/>
      <c r="AV380" s="137"/>
      <c r="AW380" s="137"/>
      <c r="AX380" s="137"/>
      <c r="AY380" s="137"/>
      <c r="AZ380" s="137"/>
      <c r="BA380" s="137"/>
      <c r="BB380" s="137"/>
      <c r="BC380" s="137"/>
      <c r="BD380" s="137"/>
    </row>
    <row r="381" spans="1:56" s="212" customFormat="1" ht="12.9" hidden="1" customHeight="1" outlineLevel="1" collapsed="1" x14ac:dyDescent="0.25">
      <c r="A381" s="210"/>
      <c r="B381" s="188"/>
      <c r="C381" s="145"/>
      <c r="D381" s="145">
        <v>0</v>
      </c>
      <c r="E381" s="145" t="s">
        <v>1</v>
      </c>
      <c r="F381" s="146"/>
      <c r="G381" s="147" t="s">
        <v>348</v>
      </c>
      <c r="H381" s="148"/>
      <c r="I381" s="148"/>
      <c r="J381" s="148"/>
      <c r="K381" s="148"/>
      <c r="L381" s="148"/>
      <c r="M381" s="148"/>
      <c r="N381" s="148"/>
      <c r="O381" s="148"/>
      <c r="P381" s="148"/>
      <c r="Q381" s="148"/>
      <c r="R381" s="148"/>
      <c r="S381" s="149"/>
      <c r="T381" s="148"/>
      <c r="U381" s="150"/>
      <c r="V381" s="150"/>
      <c r="W381" s="151"/>
      <c r="X381" s="189"/>
      <c r="AE381" s="137"/>
      <c r="AF381" s="137"/>
      <c r="AG381" s="137"/>
      <c r="AH381" s="137"/>
      <c r="AI381" s="137"/>
      <c r="AJ381" s="137"/>
      <c r="AK381" s="137"/>
      <c r="AL381" s="137"/>
      <c r="AM381" s="137"/>
      <c r="AN381" s="137"/>
      <c r="AO381" s="137"/>
      <c r="AP381" s="137"/>
      <c r="AQ381" s="137"/>
      <c r="AR381" s="137"/>
      <c r="AS381" s="137"/>
      <c r="AT381" s="137"/>
      <c r="AU381" s="137"/>
      <c r="AV381" s="137"/>
      <c r="AW381" s="137"/>
      <c r="AX381" s="137"/>
      <c r="AY381" s="137"/>
      <c r="AZ381" s="137"/>
      <c r="BA381" s="137"/>
      <c r="BB381" s="137"/>
      <c r="BC381" s="137"/>
      <c r="BD381" s="137"/>
    </row>
    <row r="382" spans="1:56" s="212" customFormat="1" ht="12.9" hidden="1" customHeight="1" outlineLevel="1" x14ac:dyDescent="0.25">
      <c r="A382" s="210"/>
      <c r="B382" s="188"/>
      <c r="C382" s="145"/>
      <c r="D382" s="152"/>
      <c r="E382" s="153"/>
      <c r="F382" s="154"/>
      <c r="G382" s="155" t="s">
        <v>349</v>
      </c>
      <c r="H382" s="155"/>
      <c r="I382" s="155"/>
      <c r="J382" s="155"/>
      <c r="K382" s="155"/>
      <c r="L382" s="155"/>
      <c r="M382" s="155"/>
      <c r="N382" s="155"/>
      <c r="O382" s="155"/>
      <c r="P382" s="155"/>
      <c r="Q382" s="155"/>
      <c r="R382" s="155"/>
      <c r="S382" s="156"/>
      <c r="T382" s="157"/>
      <c r="U382" s="158"/>
      <c r="V382" s="158"/>
      <c r="W382" s="151"/>
      <c r="X382" s="189"/>
      <c r="AE382" s="137"/>
      <c r="AF382" s="137"/>
      <c r="AG382" s="137"/>
      <c r="AH382" s="137"/>
      <c r="AI382" s="137"/>
      <c r="AJ382" s="137"/>
      <c r="AK382" s="137"/>
      <c r="AL382" s="137"/>
      <c r="AM382" s="137"/>
      <c r="AN382" s="137"/>
      <c r="AO382" s="137"/>
      <c r="AP382" s="137"/>
      <c r="AQ382" s="137"/>
      <c r="AR382" s="137"/>
      <c r="AS382" s="137"/>
      <c r="AT382" s="137"/>
      <c r="AU382" s="137"/>
      <c r="AV382" s="137"/>
      <c r="AW382" s="137"/>
      <c r="AX382" s="137"/>
      <c r="AY382" s="137"/>
      <c r="AZ382" s="137"/>
      <c r="BA382" s="137"/>
      <c r="BB382" s="137"/>
      <c r="BC382" s="137"/>
      <c r="BD382" s="137"/>
    </row>
    <row r="383" spans="1:56" s="212" customFormat="1" ht="12.9" hidden="1" customHeight="1" outlineLevel="1" x14ac:dyDescent="0.25">
      <c r="A383" s="210"/>
      <c r="B383" s="188"/>
      <c r="C383" s="153"/>
      <c r="D383" s="145"/>
      <c r="E383" s="153"/>
      <c r="F383" s="154"/>
      <c r="G383" s="159">
        <v>38000.710787037038</v>
      </c>
      <c r="H383" s="160">
        <v>38000.710787037038</v>
      </c>
      <c r="I383" s="155"/>
      <c r="J383" s="155"/>
      <c r="K383" s="155"/>
      <c r="L383" s="155"/>
      <c r="M383" s="155"/>
      <c r="N383" s="155"/>
      <c r="O383" s="155"/>
      <c r="P383" s="155"/>
      <c r="Q383" s="155"/>
      <c r="R383" s="155"/>
      <c r="S383" s="156"/>
      <c r="T383" s="157"/>
      <c r="U383" s="158"/>
      <c r="V383" s="158"/>
      <c r="W383" s="151"/>
      <c r="X383" s="189"/>
      <c r="AE383" s="137"/>
      <c r="AF383" s="137"/>
      <c r="AG383" s="137"/>
      <c r="AH383" s="137"/>
      <c r="AI383" s="137"/>
      <c r="AJ383" s="137"/>
      <c r="AK383" s="137"/>
      <c r="AL383" s="137"/>
      <c r="AM383" s="137"/>
      <c r="AN383" s="137"/>
      <c r="AO383" s="137"/>
      <c r="AP383" s="137"/>
      <c r="AQ383" s="137"/>
      <c r="AR383" s="137"/>
      <c r="AS383" s="137"/>
      <c r="AT383" s="137"/>
      <c r="AU383" s="137"/>
      <c r="AV383" s="137"/>
      <c r="AW383" s="137"/>
      <c r="AX383" s="137"/>
      <c r="AY383" s="137"/>
      <c r="AZ383" s="137"/>
      <c r="BA383" s="137"/>
      <c r="BB383" s="137"/>
      <c r="BC383" s="137"/>
      <c r="BD383" s="137"/>
    </row>
    <row r="384" spans="1:56" s="212" customFormat="1" ht="12.9" hidden="1" customHeight="1" outlineLevel="1" x14ac:dyDescent="0.25">
      <c r="A384" s="210"/>
      <c r="B384" s="188"/>
      <c r="C384" s="153">
        <v>1</v>
      </c>
      <c r="D384" s="152"/>
      <c r="E384" s="153"/>
      <c r="F384" s="161"/>
      <c r="G384" s="162"/>
      <c r="H384" s="163"/>
      <c r="I384" s="163"/>
      <c r="J384" s="163"/>
      <c r="K384" s="163"/>
      <c r="L384" s="163"/>
      <c r="M384" s="163"/>
      <c r="N384" s="163"/>
      <c r="O384" s="163"/>
      <c r="P384" s="163"/>
      <c r="Q384" s="163"/>
      <c r="R384" s="163"/>
      <c r="S384" s="164"/>
      <c r="T384" s="165"/>
      <c r="U384" s="166"/>
      <c r="V384" s="166"/>
      <c r="W384" s="151"/>
      <c r="X384" s="189"/>
      <c r="AE384" s="137"/>
      <c r="AF384" s="137"/>
      <c r="AG384" s="137"/>
      <c r="AH384" s="137"/>
      <c r="AI384" s="137"/>
      <c r="AJ384" s="137"/>
      <c r="AK384" s="137"/>
      <c r="AL384" s="137"/>
      <c r="AM384" s="137"/>
      <c r="AN384" s="137"/>
      <c r="AO384" s="137"/>
      <c r="AP384" s="137"/>
      <c r="AQ384" s="137"/>
      <c r="AR384" s="137"/>
      <c r="AS384" s="137"/>
      <c r="AT384" s="137"/>
      <c r="AU384" s="137"/>
      <c r="AV384" s="137"/>
      <c r="AW384" s="137"/>
      <c r="AX384" s="137"/>
      <c r="AY384" s="137"/>
      <c r="AZ384" s="137"/>
      <c r="BA384" s="137"/>
      <c r="BB384" s="137"/>
      <c r="BC384" s="137"/>
      <c r="BD384" s="137"/>
    </row>
    <row r="385" spans="1:56" s="212" customFormat="1" ht="12.9" hidden="1" customHeight="1" outlineLevel="1" x14ac:dyDescent="0.25">
      <c r="A385" s="210"/>
      <c r="B385" s="188"/>
      <c r="C385" s="153"/>
      <c r="D385" s="153"/>
      <c r="E385" s="153"/>
      <c r="F385" s="153"/>
      <c r="G385" s="167"/>
      <c r="H385" s="167"/>
      <c r="I385" s="167"/>
      <c r="J385" s="167"/>
      <c r="K385" s="167"/>
      <c r="L385" s="167"/>
      <c r="M385" s="167"/>
      <c r="N385" s="167"/>
      <c r="O385" s="167"/>
      <c r="P385" s="167"/>
      <c r="Q385" s="167"/>
      <c r="R385" s="167"/>
      <c r="S385" s="167"/>
      <c r="T385" s="167"/>
      <c r="U385" s="167"/>
      <c r="V385" s="167"/>
      <c r="W385" s="151"/>
      <c r="X385" s="189"/>
      <c r="AE385" s="137"/>
      <c r="AF385" s="137"/>
      <c r="AG385" s="137"/>
      <c r="AH385" s="137"/>
      <c r="AI385" s="137"/>
      <c r="AJ385" s="137"/>
      <c r="AK385" s="137"/>
      <c r="AL385" s="137"/>
      <c r="AM385" s="137"/>
      <c r="AN385" s="137"/>
      <c r="AO385" s="137"/>
      <c r="AP385" s="137"/>
      <c r="AQ385" s="137"/>
      <c r="AR385" s="137"/>
      <c r="AS385" s="137"/>
      <c r="AT385" s="137"/>
      <c r="AU385" s="137"/>
      <c r="AV385" s="137"/>
      <c r="AW385" s="137"/>
      <c r="AX385" s="137"/>
      <c r="AY385" s="137"/>
      <c r="AZ385" s="137"/>
      <c r="BA385" s="137"/>
      <c r="BB385" s="137"/>
      <c r="BC385" s="137"/>
      <c r="BD385" s="137"/>
    </row>
    <row r="386" spans="1:56" s="212" customFormat="1" ht="12.9" hidden="1" customHeight="1" outlineLevel="1" x14ac:dyDescent="0.25">
      <c r="A386" s="210"/>
      <c r="B386" s="188"/>
      <c r="C386" s="153"/>
      <c r="D386" s="153"/>
      <c r="E386" s="153"/>
      <c r="F386" s="153"/>
      <c r="G386" s="153"/>
      <c r="H386" s="153"/>
      <c r="I386" s="153"/>
      <c r="J386" s="153"/>
      <c r="K386" s="153"/>
      <c r="L386" s="167"/>
      <c r="M386" s="168" t="s">
        <v>350</v>
      </c>
      <c r="N386" s="167"/>
      <c r="O386" s="168" t="s">
        <v>350</v>
      </c>
      <c r="P386" s="167"/>
      <c r="Q386" s="167"/>
      <c r="R386" s="167"/>
      <c r="S386" s="167"/>
      <c r="T386" s="167"/>
      <c r="U386" s="167"/>
      <c r="V386" s="167"/>
      <c r="W386" s="151"/>
      <c r="X386" s="189"/>
      <c r="AE386" s="137"/>
      <c r="AF386" s="137"/>
      <c r="AG386" s="137"/>
      <c r="AH386" s="137"/>
      <c r="AI386" s="137"/>
      <c r="AJ386" s="137"/>
      <c r="AK386" s="137"/>
      <c r="AL386" s="137"/>
      <c r="AM386" s="137"/>
      <c r="AN386" s="137"/>
      <c r="AO386" s="137"/>
      <c r="AP386" s="137"/>
      <c r="AQ386" s="137"/>
      <c r="AR386" s="137"/>
      <c r="AS386" s="137"/>
      <c r="AT386" s="137"/>
      <c r="AU386" s="137"/>
      <c r="AV386" s="137"/>
      <c r="AW386" s="137"/>
      <c r="AX386" s="137"/>
      <c r="AY386" s="137"/>
      <c r="AZ386" s="137"/>
      <c r="BA386" s="137"/>
      <c r="BB386" s="137"/>
      <c r="BC386" s="137"/>
      <c r="BD386" s="137"/>
    </row>
    <row r="387" spans="1:56" s="212" customFormat="1" ht="12.9" hidden="1" customHeight="1" outlineLevel="1" x14ac:dyDescent="0.25">
      <c r="A387" s="210"/>
      <c r="B387" s="188"/>
      <c r="C387" s="153"/>
      <c r="D387" s="153"/>
      <c r="E387" s="153"/>
      <c r="F387" s="153"/>
      <c r="G387" s="168"/>
      <c r="H387" s="168"/>
      <c r="I387" s="168"/>
      <c r="J387" s="168"/>
      <c r="K387" s="168" t="s">
        <v>351</v>
      </c>
      <c r="L387" s="168"/>
      <c r="M387" s="168" t="s">
        <v>352</v>
      </c>
      <c r="N387" s="168"/>
      <c r="O387" s="168" t="s">
        <v>352</v>
      </c>
      <c r="P387" s="168"/>
      <c r="Q387" s="168"/>
      <c r="R387" s="168"/>
      <c r="S387" s="168"/>
      <c r="T387" s="168"/>
      <c r="U387" s="168"/>
      <c r="V387" s="288"/>
      <c r="W387" s="151"/>
      <c r="X387" s="189"/>
      <c r="AE387" s="137"/>
      <c r="AF387" s="137"/>
      <c r="AG387" s="137"/>
      <c r="AH387" s="137"/>
      <c r="AI387" s="137"/>
      <c r="AJ387" s="137"/>
      <c r="AK387" s="137"/>
      <c r="AL387" s="137"/>
      <c r="AM387" s="137"/>
      <c r="AN387" s="137"/>
      <c r="AO387" s="137"/>
      <c r="AP387" s="137"/>
      <c r="AQ387" s="137"/>
      <c r="AR387" s="137"/>
      <c r="AS387" s="137"/>
      <c r="AT387" s="137"/>
      <c r="AU387" s="137"/>
      <c r="AV387" s="137"/>
      <c r="AW387" s="137"/>
      <c r="AX387" s="137"/>
      <c r="AY387" s="137"/>
      <c r="AZ387" s="137"/>
      <c r="BA387" s="137"/>
      <c r="BB387" s="137"/>
      <c r="BC387" s="137"/>
      <c r="BD387" s="137"/>
    </row>
    <row r="388" spans="1:56" s="212" customFormat="1" ht="12.9" hidden="1" customHeight="1" outlineLevel="1" x14ac:dyDescent="0.25">
      <c r="A388" s="210"/>
      <c r="B388" s="188"/>
      <c r="C388" s="169"/>
      <c r="D388" s="169"/>
      <c r="E388" s="169"/>
      <c r="F388" s="153"/>
      <c r="G388" s="168"/>
      <c r="H388" s="168"/>
      <c r="I388" s="168"/>
      <c r="J388" s="168"/>
      <c r="K388" s="168" t="s">
        <v>353</v>
      </c>
      <c r="L388" s="168"/>
      <c r="M388" s="168" t="s">
        <v>354</v>
      </c>
      <c r="N388" s="168"/>
      <c r="O388" s="168" t="s">
        <v>355</v>
      </c>
      <c r="P388" s="168"/>
      <c r="Q388" s="168"/>
      <c r="R388" s="168"/>
      <c r="S388" s="168"/>
      <c r="T388" s="168"/>
      <c r="U388" s="168"/>
      <c r="V388" s="288"/>
      <c r="W388" s="151"/>
      <c r="X388" s="189"/>
      <c r="AE388" s="137"/>
      <c r="AF388" s="137"/>
      <c r="AG388" s="137"/>
      <c r="AH388" s="137"/>
      <c r="AI388" s="137"/>
      <c r="AJ388" s="137"/>
      <c r="AK388" s="137"/>
      <c r="AL388" s="137"/>
      <c r="AM388" s="137"/>
      <c r="AN388" s="137"/>
      <c r="AO388" s="137"/>
      <c r="AP388" s="137"/>
      <c r="AQ388" s="137"/>
      <c r="AR388" s="137"/>
      <c r="AS388" s="137"/>
      <c r="AT388" s="137"/>
      <c r="AU388" s="137"/>
      <c r="AV388" s="137"/>
      <c r="AW388" s="137"/>
      <c r="AX388" s="137"/>
      <c r="AY388" s="137"/>
      <c r="AZ388" s="137"/>
      <c r="BA388" s="137"/>
      <c r="BB388" s="137"/>
      <c r="BC388" s="137"/>
      <c r="BD388" s="137"/>
    </row>
    <row r="389" spans="1:56" s="212" customFormat="1" ht="5.0999999999999996" hidden="1" customHeight="1" outlineLevel="1" x14ac:dyDescent="0.25">
      <c r="A389" s="210"/>
      <c r="B389" s="188"/>
      <c r="C389" s="152" t="s">
        <v>232</v>
      </c>
      <c r="D389" s="169"/>
      <c r="E389" s="169"/>
      <c r="F389" s="153"/>
      <c r="G389" s="168"/>
      <c r="H389" s="168"/>
      <c r="I389" s="168"/>
      <c r="J389" s="170" t="s">
        <v>233</v>
      </c>
      <c r="K389" s="168"/>
      <c r="L389" s="168"/>
      <c r="M389" s="168"/>
      <c r="N389" s="168"/>
      <c r="O389" s="168"/>
      <c r="P389" s="168"/>
      <c r="Q389" s="168"/>
      <c r="R389" s="168"/>
      <c r="S389" s="168"/>
      <c r="T389" s="168"/>
      <c r="U389" s="168"/>
      <c r="V389" s="288"/>
      <c r="W389" s="151"/>
      <c r="X389" s="189"/>
      <c r="AE389" s="137"/>
      <c r="AF389" s="137"/>
      <c r="AG389" s="137"/>
      <c r="AH389" s="137"/>
      <c r="AI389" s="137"/>
      <c r="AJ389" s="137"/>
      <c r="AK389" s="137"/>
      <c r="AL389" s="137"/>
      <c r="AM389" s="137"/>
      <c r="AN389" s="137"/>
      <c r="AO389" s="137"/>
      <c r="AP389" s="137"/>
      <c r="AQ389" s="137"/>
      <c r="AR389" s="137"/>
      <c r="AS389" s="137"/>
      <c r="AT389" s="137"/>
      <c r="AU389" s="137"/>
      <c r="AV389" s="137"/>
      <c r="AW389" s="137"/>
      <c r="AX389" s="137"/>
      <c r="AY389" s="137"/>
      <c r="AZ389" s="137"/>
      <c r="BA389" s="137"/>
      <c r="BB389" s="137"/>
      <c r="BC389" s="137"/>
      <c r="BD389" s="137"/>
    </row>
    <row r="390" spans="1:56" s="212" customFormat="1" ht="5.0999999999999996" hidden="1" customHeight="1" outlineLevel="1" x14ac:dyDescent="0.25">
      <c r="A390" s="210"/>
      <c r="B390" s="188"/>
      <c r="C390" s="169"/>
      <c r="D390" s="169"/>
      <c r="E390" s="169"/>
      <c r="F390" s="171"/>
      <c r="G390" s="172"/>
      <c r="H390" s="172"/>
      <c r="I390" s="172"/>
      <c r="J390" s="172"/>
      <c r="K390" s="172"/>
      <c r="L390" s="172"/>
      <c r="M390" s="172"/>
      <c r="N390" s="172"/>
      <c r="O390" s="172"/>
      <c r="P390" s="172"/>
      <c r="Q390" s="172"/>
      <c r="R390" s="172"/>
      <c r="S390" s="172"/>
      <c r="T390" s="172"/>
      <c r="U390" s="172"/>
      <c r="V390" s="171"/>
      <c r="W390" s="151"/>
      <c r="X390" s="189"/>
      <c r="AE390" s="137"/>
      <c r="AF390" s="137"/>
      <c r="AG390" s="137"/>
      <c r="AH390" s="137"/>
      <c r="AI390" s="137"/>
      <c r="AJ390" s="137"/>
      <c r="AK390" s="137"/>
      <c r="AL390" s="137"/>
      <c r="AM390" s="137"/>
      <c r="AN390" s="137"/>
      <c r="AO390" s="137"/>
      <c r="AP390" s="137"/>
      <c r="AQ390" s="137"/>
      <c r="AR390" s="137"/>
      <c r="AS390" s="137"/>
      <c r="AT390" s="137"/>
      <c r="AU390" s="137"/>
      <c r="AV390" s="137"/>
      <c r="AW390" s="137"/>
      <c r="AX390" s="137"/>
      <c r="AY390" s="137"/>
      <c r="AZ390" s="137"/>
      <c r="BA390" s="137"/>
      <c r="BB390" s="137"/>
      <c r="BC390" s="137"/>
      <c r="BD390" s="137"/>
    </row>
    <row r="391" spans="1:56" s="212" customFormat="1" ht="12.9" hidden="1" customHeight="1" outlineLevel="1" x14ac:dyDescent="0.25">
      <c r="A391" s="210"/>
      <c r="B391" s="188"/>
      <c r="C391" s="169"/>
      <c r="D391" s="169"/>
      <c r="E391" s="169"/>
      <c r="F391" s="171"/>
      <c r="G391" s="173"/>
      <c r="H391" s="173"/>
      <c r="I391" s="199" t="s">
        <v>265</v>
      </c>
      <c r="J391" s="173"/>
      <c r="K391" s="193">
        <v>100</v>
      </c>
      <c r="L391" s="173"/>
      <c r="M391" s="192">
        <v>0.6</v>
      </c>
      <c r="N391" s="173"/>
      <c r="O391" s="264"/>
      <c r="P391" s="173"/>
      <c r="Q391" s="173"/>
      <c r="R391" s="173"/>
      <c r="S391" s="173"/>
      <c r="T391" s="173"/>
      <c r="U391" s="173"/>
      <c r="V391" s="171"/>
      <c r="W391" s="151"/>
      <c r="X391" s="189"/>
      <c r="AE391" s="137"/>
      <c r="AF391" s="137"/>
      <c r="AG391" s="137"/>
      <c r="AH391" s="137"/>
      <c r="AI391" s="137"/>
      <c r="AJ391" s="137"/>
      <c r="AK391" s="137"/>
      <c r="AL391" s="137"/>
      <c r="AM391" s="137"/>
      <c r="AN391" s="137"/>
      <c r="AO391" s="137"/>
      <c r="AP391" s="137"/>
      <c r="AQ391" s="137"/>
      <c r="AR391" s="137"/>
      <c r="AS391" s="137"/>
      <c r="AT391" s="137"/>
      <c r="AU391" s="137"/>
      <c r="AV391" s="137"/>
      <c r="AW391" s="137"/>
      <c r="AX391" s="137"/>
      <c r="AY391" s="137"/>
      <c r="AZ391" s="137"/>
      <c r="BA391" s="137"/>
      <c r="BB391" s="137"/>
      <c r="BC391" s="137"/>
      <c r="BD391" s="137"/>
    </row>
    <row r="392" spans="1:56" s="212" customFormat="1" ht="12.9" hidden="1" customHeight="1" outlineLevel="1" x14ac:dyDescent="0.25">
      <c r="A392" s="210"/>
      <c r="B392" s="188"/>
      <c r="C392" s="169"/>
      <c r="D392" s="169"/>
      <c r="E392" s="169"/>
      <c r="F392" s="171"/>
      <c r="G392" s="173"/>
      <c r="H392" s="173"/>
      <c r="I392" s="199" t="s">
        <v>266</v>
      </c>
      <c r="J392" s="173"/>
      <c r="K392" s="193">
        <v>100</v>
      </c>
      <c r="L392" s="173"/>
      <c r="M392" s="192">
        <v>0.6</v>
      </c>
      <c r="N392" s="173"/>
      <c r="O392" s="264"/>
      <c r="P392" s="173"/>
      <c r="Q392" s="173"/>
      <c r="R392" s="173"/>
      <c r="S392" s="173"/>
      <c r="T392" s="173"/>
      <c r="U392" s="173"/>
      <c r="V392" s="171"/>
      <c r="W392" s="151"/>
      <c r="X392" s="189"/>
      <c r="AE392" s="137"/>
      <c r="AF392" s="137"/>
      <c r="AG392" s="137"/>
      <c r="AH392" s="137"/>
      <c r="AI392" s="137"/>
      <c r="AJ392" s="137"/>
      <c r="AK392" s="137"/>
      <c r="AL392" s="137"/>
      <c r="AM392" s="137"/>
      <c r="AN392" s="137"/>
      <c r="AO392" s="137"/>
      <c r="AP392" s="137"/>
      <c r="AQ392" s="137"/>
      <c r="AR392" s="137"/>
      <c r="AS392" s="137"/>
      <c r="AT392" s="137"/>
      <c r="AU392" s="137"/>
      <c r="AV392" s="137"/>
      <c r="AW392" s="137"/>
      <c r="AX392" s="137"/>
      <c r="AY392" s="137"/>
      <c r="AZ392" s="137"/>
      <c r="BA392" s="137"/>
      <c r="BB392" s="137"/>
      <c r="BC392" s="137"/>
      <c r="BD392" s="137"/>
    </row>
    <row r="393" spans="1:56" s="212" customFormat="1" ht="12.9" hidden="1" customHeight="1" outlineLevel="1" x14ac:dyDescent="0.25">
      <c r="A393" s="210"/>
      <c r="B393" s="188"/>
      <c r="C393" s="169"/>
      <c r="D393" s="169"/>
      <c r="E393" s="169"/>
      <c r="F393" s="171"/>
      <c r="G393" s="173"/>
      <c r="H393" s="173"/>
      <c r="I393" s="199" t="s">
        <v>267</v>
      </c>
      <c r="J393" s="173"/>
      <c r="K393" s="193">
        <v>100</v>
      </c>
      <c r="L393" s="173"/>
      <c r="M393" s="192">
        <v>0.6</v>
      </c>
      <c r="N393" s="173"/>
      <c r="O393" s="264"/>
      <c r="P393" s="173"/>
      <c r="Q393" s="173"/>
      <c r="R393" s="173"/>
      <c r="S393" s="173"/>
      <c r="T393" s="173"/>
      <c r="U393" s="173"/>
      <c r="V393" s="171"/>
      <c r="W393" s="151"/>
      <c r="X393" s="189"/>
      <c r="AE393" s="137"/>
      <c r="AF393" s="137"/>
      <c r="AG393" s="137"/>
      <c r="AH393" s="137"/>
      <c r="AI393" s="137"/>
      <c r="AJ393" s="137"/>
      <c r="AK393" s="137"/>
      <c r="AL393" s="137"/>
      <c r="AM393" s="137"/>
      <c r="AN393" s="137"/>
      <c r="AO393" s="137"/>
      <c r="AP393" s="137"/>
      <c r="AQ393" s="137"/>
      <c r="AR393" s="137"/>
      <c r="AS393" s="137"/>
      <c r="AT393" s="137"/>
      <c r="AU393" s="137"/>
      <c r="AV393" s="137"/>
      <c r="AW393" s="137"/>
      <c r="AX393" s="137"/>
      <c r="AY393" s="137"/>
      <c r="AZ393" s="137"/>
      <c r="BA393" s="137"/>
      <c r="BB393" s="137"/>
      <c r="BC393" s="137"/>
      <c r="BD393" s="137"/>
    </row>
    <row r="394" spans="1:56" s="212" customFormat="1" ht="12.9" hidden="1" customHeight="1" outlineLevel="1" x14ac:dyDescent="0.25">
      <c r="A394" s="210"/>
      <c r="B394" s="188"/>
      <c r="C394" s="169"/>
      <c r="D394" s="169"/>
      <c r="E394" s="169"/>
      <c r="F394" s="171"/>
      <c r="G394" s="173"/>
      <c r="H394" s="173"/>
      <c r="I394" s="199" t="s">
        <v>268</v>
      </c>
      <c r="J394" s="173"/>
      <c r="K394" s="193">
        <v>100</v>
      </c>
      <c r="L394" s="173"/>
      <c r="M394" s="192">
        <v>0.6</v>
      </c>
      <c r="N394" s="173"/>
      <c r="O394" s="264"/>
      <c r="P394" s="173"/>
      <c r="Q394" s="173"/>
      <c r="R394" s="173"/>
      <c r="S394" s="173"/>
      <c r="T394" s="173"/>
      <c r="U394" s="173"/>
      <c r="V394" s="171"/>
      <c r="W394" s="151"/>
      <c r="X394" s="189"/>
      <c r="AE394" s="137"/>
      <c r="AF394" s="137"/>
      <c r="AG394" s="137"/>
      <c r="AH394" s="137"/>
      <c r="AI394" s="137"/>
      <c r="AJ394" s="137"/>
      <c r="AK394" s="137"/>
      <c r="AL394" s="137"/>
      <c r="AM394" s="137"/>
      <c r="AN394" s="137"/>
      <c r="AO394" s="137"/>
      <c r="AP394" s="137"/>
      <c r="AQ394" s="137"/>
      <c r="AR394" s="137"/>
      <c r="AS394" s="137"/>
      <c r="AT394" s="137"/>
      <c r="AU394" s="137"/>
      <c r="AV394" s="137"/>
      <c r="AW394" s="137"/>
      <c r="AX394" s="137"/>
      <c r="AY394" s="137"/>
      <c r="AZ394" s="137"/>
      <c r="BA394" s="137"/>
      <c r="BB394" s="137"/>
      <c r="BC394" s="137"/>
      <c r="BD394" s="137"/>
    </row>
    <row r="395" spans="1:56" s="212" customFormat="1" ht="12.9" hidden="1" customHeight="1" outlineLevel="1" x14ac:dyDescent="0.25">
      <c r="A395" s="210"/>
      <c r="B395" s="188"/>
      <c r="C395" s="169"/>
      <c r="D395" s="169"/>
      <c r="E395" s="169"/>
      <c r="F395" s="171"/>
      <c r="G395" s="173"/>
      <c r="H395" s="173"/>
      <c r="I395" s="199" t="s">
        <v>269</v>
      </c>
      <c r="J395" s="173"/>
      <c r="K395" s="193">
        <v>100</v>
      </c>
      <c r="L395" s="173"/>
      <c r="M395" s="192">
        <v>0.6</v>
      </c>
      <c r="N395" s="173"/>
      <c r="O395" s="264"/>
      <c r="P395" s="173"/>
      <c r="Q395" s="173"/>
      <c r="R395" s="173"/>
      <c r="S395" s="173"/>
      <c r="T395" s="173"/>
      <c r="U395" s="173"/>
      <c r="V395" s="171"/>
      <c r="W395" s="151"/>
      <c r="X395" s="189"/>
      <c r="AE395" s="137"/>
      <c r="AF395" s="137"/>
      <c r="AG395" s="137"/>
      <c r="AH395" s="137"/>
      <c r="AI395" s="137"/>
      <c r="AJ395" s="137"/>
      <c r="AK395" s="137"/>
      <c r="AL395" s="137"/>
      <c r="AM395" s="137"/>
      <c r="AN395" s="137"/>
      <c r="AO395" s="137"/>
      <c r="AP395" s="137"/>
      <c r="AQ395" s="137"/>
      <c r="AR395" s="137"/>
      <c r="AS395" s="137"/>
      <c r="AT395" s="137"/>
      <c r="AU395" s="137"/>
      <c r="AV395" s="137"/>
      <c r="AW395" s="137"/>
      <c r="AX395" s="137"/>
      <c r="AY395" s="137"/>
      <c r="AZ395" s="137"/>
      <c r="BA395" s="137"/>
      <c r="BB395" s="137"/>
      <c r="BC395" s="137"/>
      <c r="BD395" s="137"/>
    </row>
    <row r="396" spans="1:56" s="212" customFormat="1" ht="12.9" hidden="1" customHeight="1" outlineLevel="1" x14ac:dyDescent="0.25">
      <c r="A396" s="210"/>
      <c r="B396" s="188"/>
      <c r="C396" s="169"/>
      <c r="D396" s="169"/>
      <c r="E396" s="169"/>
      <c r="F396" s="171"/>
      <c r="G396" s="173"/>
      <c r="H396" s="173"/>
      <c r="I396" s="199" t="s">
        <v>270</v>
      </c>
      <c r="J396" s="173"/>
      <c r="K396" s="193">
        <v>100</v>
      </c>
      <c r="L396" s="173"/>
      <c r="M396" s="192">
        <v>0.6</v>
      </c>
      <c r="N396" s="173"/>
      <c r="O396" s="264"/>
      <c r="P396" s="173"/>
      <c r="Q396" s="173"/>
      <c r="R396" s="173"/>
      <c r="S396" s="173"/>
      <c r="T396" s="173"/>
      <c r="U396" s="173"/>
      <c r="V396" s="171"/>
      <c r="W396" s="151"/>
      <c r="X396" s="189"/>
      <c r="AE396" s="137"/>
      <c r="AF396" s="137"/>
      <c r="AG396" s="137"/>
      <c r="AH396" s="137"/>
      <c r="AI396" s="137"/>
      <c r="AJ396" s="137"/>
      <c r="AK396" s="137"/>
      <c r="AL396" s="137"/>
      <c r="AM396" s="137"/>
      <c r="AN396" s="137"/>
      <c r="AO396" s="137"/>
      <c r="AP396" s="137"/>
      <c r="AQ396" s="137"/>
      <c r="AR396" s="137"/>
      <c r="AS396" s="137"/>
      <c r="AT396" s="137"/>
      <c r="AU396" s="137"/>
      <c r="AV396" s="137"/>
      <c r="AW396" s="137"/>
      <c r="AX396" s="137"/>
      <c r="AY396" s="137"/>
      <c r="AZ396" s="137"/>
      <c r="BA396" s="137"/>
      <c r="BB396" s="137"/>
      <c r="BC396" s="137"/>
      <c r="BD396" s="137"/>
    </row>
    <row r="397" spans="1:56" s="212" customFormat="1" ht="12.9" hidden="1" customHeight="1" outlineLevel="1" x14ac:dyDescent="0.25">
      <c r="A397" s="210"/>
      <c r="B397" s="188"/>
      <c r="C397" s="169"/>
      <c r="D397" s="169"/>
      <c r="E397" s="169"/>
      <c r="F397" s="171"/>
      <c r="G397" s="173"/>
      <c r="H397" s="173"/>
      <c r="I397" s="199" t="s">
        <v>271</v>
      </c>
      <c r="J397" s="173"/>
      <c r="K397" s="193">
        <v>100</v>
      </c>
      <c r="L397" s="173"/>
      <c r="M397" s="192">
        <v>0.6</v>
      </c>
      <c r="N397" s="173"/>
      <c r="O397" s="264"/>
      <c r="P397" s="173"/>
      <c r="Q397" s="173"/>
      <c r="R397" s="173"/>
      <c r="S397" s="173"/>
      <c r="T397" s="173"/>
      <c r="U397" s="173"/>
      <c r="V397" s="171"/>
      <c r="W397" s="151"/>
      <c r="X397" s="189"/>
      <c r="AE397" s="137"/>
      <c r="AF397" s="137"/>
      <c r="AG397" s="137"/>
      <c r="AH397" s="137"/>
      <c r="AI397" s="137"/>
      <c r="AJ397" s="137"/>
      <c r="AK397" s="137"/>
      <c r="AL397" s="137"/>
      <c r="AM397" s="137"/>
      <c r="AN397" s="137"/>
      <c r="AO397" s="137"/>
      <c r="AP397" s="137"/>
      <c r="AQ397" s="137"/>
      <c r="AR397" s="137"/>
      <c r="AS397" s="137"/>
      <c r="AT397" s="137"/>
      <c r="AU397" s="137"/>
      <c r="AV397" s="137"/>
      <c r="AW397" s="137"/>
      <c r="AX397" s="137"/>
      <c r="AY397" s="137"/>
      <c r="AZ397" s="137"/>
      <c r="BA397" s="137"/>
      <c r="BB397" s="137"/>
      <c r="BC397" s="137"/>
      <c r="BD397" s="137"/>
    </row>
    <row r="398" spans="1:56" s="212" customFormat="1" ht="12.9" hidden="1" customHeight="1" outlineLevel="1" x14ac:dyDescent="0.25">
      <c r="A398" s="210"/>
      <c r="B398" s="188"/>
      <c r="C398" s="169"/>
      <c r="D398" s="169"/>
      <c r="E398" s="169"/>
      <c r="F398" s="171"/>
      <c r="G398" s="173"/>
      <c r="H398" s="173"/>
      <c r="I398" s="199" t="s">
        <v>272</v>
      </c>
      <c r="J398" s="173"/>
      <c r="K398" s="193">
        <v>100</v>
      </c>
      <c r="L398" s="173"/>
      <c r="M398" s="192">
        <v>0.6</v>
      </c>
      <c r="N398" s="173"/>
      <c r="O398" s="264"/>
      <c r="P398" s="173"/>
      <c r="Q398" s="173"/>
      <c r="R398" s="173"/>
      <c r="S398" s="173"/>
      <c r="T398" s="173"/>
      <c r="U398" s="173"/>
      <c r="V398" s="171"/>
      <c r="W398" s="151"/>
      <c r="X398" s="189"/>
      <c r="AE398" s="137"/>
      <c r="AF398" s="137"/>
      <c r="AG398" s="137"/>
      <c r="AH398" s="137"/>
      <c r="AI398" s="137"/>
      <c r="AJ398" s="137"/>
      <c r="AK398" s="137"/>
      <c r="AL398" s="137"/>
      <c r="AM398" s="137"/>
      <c r="AN398" s="137"/>
      <c r="AO398" s="137"/>
      <c r="AP398" s="137"/>
      <c r="AQ398" s="137"/>
      <c r="AR398" s="137"/>
      <c r="AS398" s="137"/>
      <c r="AT398" s="137"/>
      <c r="AU398" s="137"/>
      <c r="AV398" s="137"/>
      <c r="AW398" s="137"/>
      <c r="AX398" s="137"/>
      <c r="AY398" s="137"/>
      <c r="AZ398" s="137"/>
      <c r="BA398" s="137"/>
      <c r="BB398" s="137"/>
      <c r="BC398" s="137"/>
      <c r="BD398" s="137"/>
    </row>
    <row r="399" spans="1:56" s="212" customFormat="1" ht="12.9" hidden="1" customHeight="1" outlineLevel="1" x14ac:dyDescent="0.25">
      <c r="A399" s="210"/>
      <c r="B399" s="188"/>
      <c r="C399" s="169"/>
      <c r="D399" s="169"/>
      <c r="E399" s="169"/>
      <c r="F399" s="171"/>
      <c r="G399" s="173"/>
      <c r="H399" s="173"/>
      <c r="I399" s="199" t="s">
        <v>273</v>
      </c>
      <c r="J399" s="173"/>
      <c r="K399" s="193">
        <v>100</v>
      </c>
      <c r="L399" s="173"/>
      <c r="M399" s="192">
        <v>0.6</v>
      </c>
      <c r="N399" s="173"/>
      <c r="O399" s="264"/>
      <c r="P399" s="173"/>
      <c r="Q399" s="173"/>
      <c r="R399" s="173"/>
      <c r="S399" s="173"/>
      <c r="T399" s="173"/>
      <c r="U399" s="173"/>
      <c r="V399" s="171"/>
      <c r="W399" s="151"/>
      <c r="X399" s="189"/>
      <c r="AE399" s="137"/>
      <c r="AF399" s="137"/>
      <c r="AG399" s="137"/>
      <c r="AH399" s="137"/>
      <c r="AI399" s="137"/>
      <c r="AJ399" s="137"/>
      <c r="AK399" s="137"/>
      <c r="AL399" s="137"/>
      <c r="AM399" s="137"/>
      <c r="AN399" s="137"/>
      <c r="AO399" s="137"/>
      <c r="AP399" s="137"/>
      <c r="AQ399" s="137"/>
      <c r="AR399" s="137"/>
      <c r="AS399" s="137"/>
      <c r="AT399" s="137"/>
      <c r="AU399" s="137"/>
      <c r="AV399" s="137"/>
      <c r="AW399" s="137"/>
      <c r="AX399" s="137"/>
      <c r="AY399" s="137"/>
      <c r="AZ399" s="137"/>
      <c r="BA399" s="137"/>
      <c r="BB399" s="137"/>
      <c r="BC399" s="137"/>
      <c r="BD399" s="137"/>
    </row>
    <row r="400" spans="1:56" s="212" customFormat="1" ht="12.9" hidden="1" customHeight="1" outlineLevel="1" x14ac:dyDescent="0.25">
      <c r="A400" s="210"/>
      <c r="B400" s="188"/>
      <c r="C400" s="169"/>
      <c r="D400" s="169"/>
      <c r="E400" s="169"/>
      <c r="F400" s="171"/>
      <c r="G400" s="180"/>
      <c r="H400" s="180"/>
      <c r="I400" s="199" t="s">
        <v>274</v>
      </c>
      <c r="J400" s="180"/>
      <c r="K400" s="193">
        <v>100</v>
      </c>
      <c r="L400" s="180"/>
      <c r="M400" s="192">
        <v>0.6</v>
      </c>
      <c r="N400" s="180"/>
      <c r="O400" s="264"/>
      <c r="P400" s="180"/>
      <c r="Q400" s="180"/>
      <c r="R400" s="180"/>
      <c r="S400" s="180"/>
      <c r="T400" s="180"/>
      <c r="U400" s="180"/>
      <c r="V400" s="171"/>
      <c r="W400" s="151"/>
      <c r="X400" s="189"/>
      <c r="AE400" s="137"/>
      <c r="AF400" s="137"/>
      <c r="AG400" s="137"/>
      <c r="AH400" s="137"/>
      <c r="AI400" s="137"/>
      <c r="AJ400" s="137"/>
      <c r="AK400" s="137"/>
      <c r="AL400" s="137"/>
      <c r="AM400" s="137"/>
      <c r="AN400" s="137"/>
      <c r="AO400" s="137"/>
      <c r="AP400" s="137"/>
      <c r="AQ400" s="137"/>
      <c r="AR400" s="137"/>
      <c r="AS400" s="137"/>
      <c r="AT400" s="137"/>
      <c r="AU400" s="137"/>
      <c r="AV400" s="137"/>
      <c r="AW400" s="137"/>
      <c r="AX400" s="137"/>
      <c r="AY400" s="137"/>
      <c r="AZ400" s="137"/>
      <c r="BA400" s="137"/>
      <c r="BB400" s="137"/>
      <c r="BC400" s="137"/>
      <c r="BD400" s="137"/>
    </row>
    <row r="401" spans="1:56" s="212" customFormat="1" ht="12.9" hidden="1" customHeight="1" outlineLevel="1" x14ac:dyDescent="0.25">
      <c r="A401" s="210"/>
      <c r="B401" s="188"/>
      <c r="C401" s="169"/>
      <c r="D401" s="169"/>
      <c r="E401" s="169"/>
      <c r="F401" s="171"/>
      <c r="G401" s="180"/>
      <c r="H401" s="180"/>
      <c r="I401" s="199"/>
      <c r="J401" s="180"/>
      <c r="K401" s="180"/>
      <c r="L401" s="180"/>
      <c r="M401" s="180"/>
      <c r="N401" s="180"/>
      <c r="O401" s="180"/>
      <c r="P401" s="180"/>
      <c r="Q401" s="180"/>
      <c r="R401" s="180"/>
      <c r="S401" s="180"/>
      <c r="T401" s="180"/>
      <c r="U401" s="180"/>
      <c r="V401" s="171"/>
      <c r="W401" s="151"/>
      <c r="X401" s="189"/>
      <c r="AE401" s="137"/>
      <c r="AF401" s="137"/>
      <c r="AG401" s="137"/>
      <c r="AH401" s="137"/>
      <c r="AI401" s="137"/>
      <c r="AJ401" s="137"/>
      <c r="AK401" s="137"/>
      <c r="AL401" s="137"/>
      <c r="AM401" s="137"/>
      <c r="AN401" s="137"/>
      <c r="AO401" s="137"/>
      <c r="AP401" s="137"/>
      <c r="AQ401" s="137"/>
      <c r="AR401" s="137"/>
      <c r="AS401" s="137"/>
      <c r="AT401" s="137"/>
      <c r="AU401" s="137"/>
      <c r="AV401" s="137"/>
      <c r="AW401" s="137"/>
      <c r="AX401" s="137"/>
      <c r="AY401" s="137"/>
      <c r="AZ401" s="137"/>
      <c r="BA401" s="137"/>
      <c r="BB401" s="137"/>
      <c r="BC401" s="137"/>
      <c r="BD401" s="137"/>
    </row>
    <row r="402" spans="1:56" s="212" customFormat="1" ht="12.9" hidden="1" customHeight="1" outlineLevel="1" x14ac:dyDescent="0.25">
      <c r="A402" s="210"/>
      <c r="B402" s="188"/>
      <c r="C402" s="169"/>
      <c r="D402" s="169"/>
      <c r="E402" s="169"/>
      <c r="F402" s="171"/>
      <c r="G402" s="180"/>
      <c r="H402" s="180" t="s">
        <v>433</v>
      </c>
      <c r="I402" s="199"/>
      <c r="J402" s="180"/>
      <c r="K402" s="180"/>
      <c r="L402" s="180"/>
      <c r="M402" s="180"/>
      <c r="N402" s="180"/>
      <c r="O402" s="265">
        <v>0</v>
      </c>
      <c r="P402" s="180"/>
      <c r="Q402" s="180"/>
      <c r="R402" s="180"/>
      <c r="S402" s="180"/>
      <c r="T402" s="180"/>
      <c r="U402" s="180"/>
      <c r="V402" s="171"/>
      <c r="W402" s="151"/>
      <c r="X402" s="189"/>
      <c r="AE402" s="137"/>
      <c r="AF402" s="137"/>
      <c r="AG402" s="137"/>
      <c r="AH402" s="137"/>
      <c r="AI402" s="137"/>
      <c r="AJ402" s="137"/>
      <c r="AK402" s="137"/>
      <c r="AL402" s="137"/>
      <c r="AM402" s="137"/>
      <c r="AN402" s="137"/>
      <c r="AO402" s="137"/>
      <c r="AP402" s="137"/>
      <c r="AQ402" s="137"/>
      <c r="AR402" s="137"/>
      <c r="AS402" s="137"/>
      <c r="AT402" s="137"/>
      <c r="AU402" s="137"/>
      <c r="AV402" s="137"/>
      <c r="AW402" s="137"/>
      <c r="AX402" s="137"/>
      <c r="AY402" s="137"/>
      <c r="AZ402" s="137"/>
      <c r="BA402" s="137"/>
      <c r="BB402" s="137"/>
      <c r="BC402" s="137"/>
      <c r="BD402" s="137"/>
    </row>
    <row r="403" spans="1:56" s="212" customFormat="1" ht="12.9" hidden="1" customHeight="1" outlineLevel="1" x14ac:dyDescent="0.25">
      <c r="A403" s="210"/>
      <c r="B403" s="188"/>
      <c r="C403" s="169"/>
      <c r="D403" s="169"/>
      <c r="E403" s="169"/>
      <c r="F403" s="171"/>
      <c r="G403" s="180"/>
      <c r="H403" s="180" t="s">
        <v>356</v>
      </c>
      <c r="I403" s="199"/>
      <c r="J403" s="180"/>
      <c r="K403" s="180"/>
      <c r="L403" s="180"/>
      <c r="M403" s="180"/>
      <c r="N403" s="180"/>
      <c r="O403" s="265">
        <v>0.25</v>
      </c>
      <c r="P403" s="180"/>
      <c r="Q403" s="180"/>
      <c r="R403" s="180"/>
      <c r="S403" s="180"/>
      <c r="T403" s="180"/>
      <c r="U403" s="180"/>
      <c r="V403" s="171"/>
      <c r="W403" s="151"/>
      <c r="X403" s="189"/>
      <c r="AE403" s="137"/>
      <c r="AF403" s="137"/>
      <c r="AG403" s="137"/>
      <c r="AH403" s="137"/>
      <c r="AI403" s="137"/>
      <c r="AJ403" s="137"/>
      <c r="AK403" s="137"/>
      <c r="AL403" s="137"/>
      <c r="AM403" s="137"/>
      <c r="AN403" s="137"/>
      <c r="AO403" s="137"/>
      <c r="AP403" s="137"/>
      <c r="AQ403" s="137"/>
      <c r="AR403" s="137"/>
      <c r="AS403" s="137"/>
      <c r="AT403" s="137"/>
      <c r="AU403" s="137"/>
      <c r="AV403" s="137"/>
      <c r="AW403" s="137"/>
      <c r="AX403" s="137"/>
      <c r="AY403" s="137"/>
      <c r="AZ403" s="137"/>
      <c r="BA403" s="137"/>
      <c r="BB403" s="137"/>
      <c r="BC403" s="137"/>
      <c r="BD403" s="137"/>
    </row>
    <row r="404" spans="1:56" s="212" customFormat="1" ht="12.9" hidden="1" customHeight="1" outlineLevel="1" x14ac:dyDescent="0.25">
      <c r="A404" s="210"/>
      <c r="B404" s="188"/>
      <c r="C404" s="169"/>
      <c r="D404" s="169"/>
      <c r="E404" s="169"/>
      <c r="F404" s="171"/>
      <c r="G404" s="180"/>
      <c r="H404" s="180" t="s">
        <v>434</v>
      </c>
      <c r="I404" s="199"/>
      <c r="J404" s="180"/>
      <c r="K404" s="180"/>
      <c r="L404" s="180"/>
      <c r="M404" s="180"/>
      <c r="N404" s="180"/>
      <c r="O404" s="265">
        <v>0.5</v>
      </c>
      <c r="P404" s="180"/>
      <c r="Q404" s="180"/>
      <c r="R404" s="180"/>
      <c r="S404" s="180"/>
      <c r="T404" s="180"/>
      <c r="U404" s="180"/>
      <c r="V404" s="171"/>
      <c r="W404" s="151"/>
      <c r="X404" s="189"/>
      <c r="AE404" s="137"/>
      <c r="AF404" s="137"/>
      <c r="AG404" s="137"/>
      <c r="AH404" s="137"/>
      <c r="AI404" s="137"/>
      <c r="AJ404" s="137"/>
      <c r="AK404" s="137"/>
      <c r="AL404" s="137"/>
      <c r="AM404" s="137"/>
      <c r="AN404" s="137"/>
      <c r="AO404" s="137"/>
      <c r="AP404" s="137"/>
      <c r="AQ404" s="137"/>
      <c r="AR404" s="137"/>
      <c r="AS404" s="137"/>
      <c r="AT404" s="137"/>
      <c r="AU404" s="137"/>
      <c r="AV404" s="137"/>
      <c r="AW404" s="137"/>
      <c r="AX404" s="137"/>
      <c r="AY404" s="137"/>
      <c r="AZ404" s="137"/>
      <c r="BA404" s="137"/>
      <c r="BB404" s="137"/>
      <c r="BC404" s="137"/>
      <c r="BD404" s="137"/>
    </row>
    <row r="405" spans="1:56" s="212" customFormat="1" ht="12.9" hidden="1" customHeight="1" outlineLevel="1" x14ac:dyDescent="0.25">
      <c r="A405" s="210"/>
      <c r="B405" s="188"/>
      <c r="C405" s="169"/>
      <c r="D405" s="169"/>
      <c r="E405" s="169"/>
      <c r="F405" s="171"/>
      <c r="G405" s="180"/>
      <c r="H405" s="180" t="s">
        <v>435</v>
      </c>
      <c r="I405" s="199"/>
      <c r="J405" s="180"/>
      <c r="K405" s="180"/>
      <c r="L405" s="180"/>
      <c r="M405" s="180"/>
      <c r="N405" s="180"/>
      <c r="O405" s="265">
        <v>1</v>
      </c>
      <c r="P405" s="180"/>
      <c r="Q405" s="180"/>
      <c r="R405" s="180"/>
      <c r="S405" s="180"/>
      <c r="T405" s="180"/>
      <c r="U405" s="180"/>
      <c r="V405" s="171"/>
      <c r="W405" s="151"/>
      <c r="X405" s="189"/>
      <c r="AE405" s="137"/>
      <c r="AF405" s="137"/>
      <c r="AG405" s="137"/>
      <c r="AH405" s="137"/>
      <c r="AI405" s="137"/>
      <c r="AJ405" s="137"/>
      <c r="AK405" s="137"/>
      <c r="AL405" s="137"/>
      <c r="AM405" s="137"/>
      <c r="AN405" s="137"/>
      <c r="AO405" s="137"/>
      <c r="AP405" s="137"/>
      <c r="AQ405" s="137"/>
      <c r="AR405" s="137"/>
      <c r="AS405" s="137"/>
      <c r="AT405" s="137"/>
      <c r="AU405" s="137"/>
      <c r="AV405" s="137"/>
      <c r="AW405" s="137"/>
      <c r="AX405" s="137"/>
      <c r="AY405" s="137"/>
      <c r="AZ405" s="137"/>
      <c r="BA405" s="137"/>
      <c r="BB405" s="137"/>
      <c r="BC405" s="137"/>
      <c r="BD405" s="137"/>
    </row>
    <row r="406" spans="1:56" s="212" customFormat="1" ht="12.9" hidden="1" customHeight="1" outlineLevel="1" x14ac:dyDescent="0.25">
      <c r="A406" s="210"/>
      <c r="B406" s="188"/>
      <c r="C406" s="169"/>
      <c r="D406" s="169"/>
      <c r="E406" s="169"/>
      <c r="F406" s="171"/>
      <c r="G406" s="180"/>
      <c r="H406" s="180" t="s">
        <v>357</v>
      </c>
      <c r="I406" s="199"/>
      <c r="J406" s="180"/>
      <c r="K406" s="180"/>
      <c r="L406" s="180"/>
      <c r="M406" s="180"/>
      <c r="N406" s="180"/>
      <c r="O406" s="266"/>
      <c r="P406" s="180"/>
      <c r="Q406" s="180"/>
      <c r="R406" s="180"/>
      <c r="S406" s="180"/>
      <c r="T406" s="180"/>
      <c r="U406" s="180"/>
      <c r="V406" s="171"/>
      <c r="W406" s="151"/>
      <c r="X406" s="189"/>
      <c r="AE406" s="137"/>
      <c r="AF406" s="137"/>
      <c r="AG406" s="137"/>
      <c r="AH406" s="137"/>
      <c r="AI406" s="137"/>
      <c r="AJ406" s="137"/>
      <c r="AK406" s="137"/>
      <c r="AL406" s="137"/>
      <c r="AM406" s="137"/>
      <c r="AN406" s="137"/>
      <c r="AO406" s="137"/>
      <c r="AP406" s="137"/>
      <c r="AQ406" s="137"/>
      <c r="AR406" s="137"/>
      <c r="AS406" s="137"/>
      <c r="AT406" s="137"/>
      <c r="AU406" s="137"/>
      <c r="AV406" s="137"/>
      <c r="AW406" s="137"/>
      <c r="AX406" s="137"/>
      <c r="AY406" s="137"/>
      <c r="AZ406" s="137"/>
      <c r="BA406" s="137"/>
      <c r="BB406" s="137"/>
      <c r="BC406" s="137"/>
      <c r="BD406" s="137"/>
    </row>
    <row r="407" spans="1:56" s="212" customFormat="1" ht="5.0999999999999996" hidden="1" customHeight="1" outlineLevel="1" x14ac:dyDescent="0.25">
      <c r="A407" s="210"/>
      <c r="B407" s="188"/>
      <c r="C407" s="152" t="s">
        <v>237</v>
      </c>
      <c r="D407" s="169"/>
      <c r="E407" s="169"/>
      <c r="F407" s="179"/>
      <c r="G407" s="180"/>
      <c r="H407" s="180"/>
      <c r="I407" s="209"/>
      <c r="J407" s="180"/>
      <c r="K407" s="180"/>
      <c r="L407" s="180"/>
      <c r="M407" s="180"/>
      <c r="N407" s="180"/>
      <c r="O407" s="180"/>
      <c r="P407" s="180"/>
      <c r="Q407" s="180"/>
      <c r="R407" s="180"/>
      <c r="S407" s="180"/>
      <c r="T407" s="180"/>
      <c r="U407" s="180"/>
      <c r="V407" s="171"/>
      <c r="W407" s="181"/>
      <c r="X407" s="189"/>
      <c r="AE407" s="137"/>
      <c r="AF407" s="137"/>
      <c r="AG407" s="137"/>
      <c r="AH407" s="137"/>
      <c r="AI407" s="137"/>
      <c r="AJ407" s="137"/>
      <c r="AK407" s="137"/>
      <c r="AL407" s="137"/>
      <c r="AM407" s="137"/>
      <c r="AN407" s="137"/>
      <c r="AO407" s="137"/>
      <c r="AP407" s="137"/>
      <c r="AQ407" s="137"/>
      <c r="AR407" s="137"/>
      <c r="AS407" s="137"/>
      <c r="AT407" s="137"/>
      <c r="AU407" s="137"/>
      <c r="AV407" s="137"/>
      <c r="AW407" s="137"/>
      <c r="AX407" s="137"/>
      <c r="AY407" s="137"/>
      <c r="AZ407" s="137"/>
      <c r="BA407" s="137"/>
      <c r="BB407" s="137"/>
      <c r="BC407" s="137"/>
      <c r="BD407" s="137"/>
    </row>
    <row r="408" spans="1:56" s="212" customFormat="1" ht="24" customHeight="1" collapsed="1" x14ac:dyDescent="0.25">
      <c r="A408" s="210"/>
      <c r="B408" s="188"/>
      <c r="C408" s="182"/>
      <c r="D408" s="182"/>
      <c r="E408" s="182"/>
      <c r="F408" s="182"/>
      <c r="G408" s="183" t="s">
        <v>348</v>
      </c>
      <c r="H408" s="184"/>
      <c r="I408" s="184"/>
      <c r="J408" s="184"/>
      <c r="K408" s="184"/>
      <c r="L408" s="184"/>
      <c r="M408" s="184"/>
      <c r="N408" s="184"/>
      <c r="O408" s="184"/>
      <c r="P408" s="184"/>
      <c r="Q408" s="184"/>
      <c r="R408" s="184"/>
      <c r="S408" s="184"/>
      <c r="T408" s="185"/>
      <c r="U408" s="185"/>
      <c r="V408" s="186" t="s">
        <v>238</v>
      </c>
      <c r="W408" s="187" t="s">
        <v>239</v>
      </c>
      <c r="X408" s="189"/>
      <c r="AE408" s="137"/>
      <c r="AF408" s="137"/>
      <c r="AG408" s="137"/>
      <c r="AH408" s="137"/>
      <c r="AI408" s="137"/>
      <c r="AJ408" s="137"/>
      <c r="AK408" s="137"/>
      <c r="AL408" s="137"/>
      <c r="AM408" s="137"/>
      <c r="AN408" s="137"/>
      <c r="AO408" s="137"/>
      <c r="AP408" s="137"/>
      <c r="AQ408" s="137"/>
      <c r="AR408" s="137"/>
      <c r="AS408" s="137"/>
      <c r="AT408" s="137"/>
      <c r="AU408" s="137"/>
      <c r="AV408" s="137"/>
      <c r="AW408" s="137"/>
      <c r="AX408" s="137"/>
      <c r="AY408" s="137"/>
      <c r="AZ408" s="137"/>
      <c r="BA408" s="137"/>
      <c r="BB408" s="137"/>
      <c r="BC408" s="137"/>
      <c r="BD408" s="137"/>
    </row>
    <row r="409" spans="1:56" s="212" customFormat="1" ht="12.75" hidden="1" customHeight="1" outlineLevel="1" x14ac:dyDescent="0.25">
      <c r="A409" s="210"/>
      <c r="B409" s="136"/>
      <c r="C409" s="136"/>
      <c r="D409" s="136"/>
      <c r="E409" s="136"/>
      <c r="F409" s="189"/>
      <c r="G409" s="189"/>
      <c r="H409" s="189"/>
      <c r="I409" s="189"/>
      <c r="J409" s="189"/>
      <c r="K409" s="189"/>
      <c r="L409" s="189"/>
      <c r="M409" s="189"/>
      <c r="N409" s="189"/>
      <c r="O409" s="189"/>
      <c r="P409" s="189"/>
      <c r="Q409" s="189"/>
      <c r="R409" s="189"/>
      <c r="S409" s="189"/>
      <c r="T409" s="189"/>
      <c r="U409" s="189"/>
      <c r="V409" s="189"/>
      <c r="W409" s="189"/>
      <c r="X409" s="189"/>
      <c r="AE409" s="137"/>
      <c r="AF409" s="137"/>
      <c r="AG409" s="137"/>
      <c r="AH409" s="137"/>
      <c r="AI409" s="137"/>
      <c r="AJ409" s="137"/>
      <c r="AK409" s="137"/>
      <c r="AL409" s="137"/>
      <c r="AM409" s="137"/>
      <c r="AN409" s="137"/>
      <c r="AO409" s="137"/>
      <c r="AP409" s="137"/>
      <c r="AQ409" s="137"/>
      <c r="AR409" s="137"/>
      <c r="AS409" s="137"/>
      <c r="AT409" s="137"/>
      <c r="AU409" s="137"/>
      <c r="AV409" s="137"/>
      <c r="AW409" s="137"/>
      <c r="AX409" s="137"/>
      <c r="AY409" s="137"/>
      <c r="AZ409" s="137"/>
      <c r="BA409" s="137"/>
      <c r="BB409" s="137"/>
      <c r="BC409" s="137"/>
      <c r="BD409" s="137"/>
    </row>
    <row r="410" spans="1:56" s="212" customFormat="1" ht="12.75" hidden="1" customHeight="1" outlineLevel="1" x14ac:dyDescent="0.25">
      <c r="A410" s="210"/>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AE410" s="137"/>
      <c r="AF410" s="137"/>
      <c r="AG410" s="137"/>
      <c r="AH410" s="137"/>
      <c r="AI410" s="137"/>
      <c r="AJ410" s="137"/>
      <c r="AK410" s="137"/>
      <c r="AL410" s="137"/>
      <c r="AM410" s="137"/>
      <c r="AN410" s="137"/>
      <c r="AO410" s="137"/>
      <c r="AP410" s="137"/>
      <c r="AQ410" s="137"/>
      <c r="AR410" s="137"/>
      <c r="AS410" s="137"/>
      <c r="AT410" s="137"/>
      <c r="AU410" s="137"/>
      <c r="AV410" s="137"/>
      <c r="AW410" s="137"/>
      <c r="AX410" s="137"/>
      <c r="AY410" s="137"/>
      <c r="AZ410" s="137"/>
      <c r="BA410" s="137"/>
      <c r="BB410" s="137"/>
      <c r="BC410" s="137"/>
      <c r="BD410" s="137"/>
    </row>
    <row r="411" spans="1:56" s="212" customFormat="1" ht="5.0999999999999996" hidden="1" customHeight="1" outlineLevel="1" collapsed="1" thickBot="1" x14ac:dyDescent="0.3">
      <c r="A411" s="210"/>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AE411" s="137"/>
      <c r="AF411" s="137"/>
      <c r="AG411" s="137"/>
      <c r="AH411" s="137"/>
      <c r="AI411" s="137"/>
      <c r="AJ411" s="137"/>
      <c r="AK411" s="137"/>
      <c r="AL411" s="137"/>
      <c r="AM411" s="137"/>
      <c r="AN411" s="137"/>
      <c r="AO411" s="137"/>
      <c r="AP411" s="137"/>
      <c r="AQ411" s="137"/>
      <c r="AR411" s="137"/>
      <c r="AS411" s="137"/>
      <c r="AT411" s="137"/>
      <c r="AU411" s="137"/>
      <c r="AV411" s="137"/>
      <c r="AW411" s="137"/>
      <c r="AX411" s="137"/>
      <c r="AY411" s="137"/>
      <c r="AZ411" s="137"/>
      <c r="BA411" s="137"/>
      <c r="BB411" s="137"/>
      <c r="BC411" s="137"/>
      <c r="BD411" s="137"/>
    </row>
    <row r="412" spans="1:56" s="212" customFormat="1" ht="5.0999999999999996" hidden="1" customHeight="1" outlineLevel="1" x14ac:dyDescent="0.25">
      <c r="A412" s="210"/>
      <c r="B412" s="188"/>
      <c r="C412" s="140" t="s">
        <v>0</v>
      </c>
      <c r="D412" s="140"/>
      <c r="E412" s="140"/>
      <c r="F412" s="140"/>
      <c r="G412" s="140"/>
      <c r="H412" s="140"/>
      <c r="I412" s="140"/>
      <c r="J412" s="140"/>
      <c r="K412" s="141"/>
      <c r="L412" s="141"/>
      <c r="M412" s="141"/>
      <c r="N412" s="141"/>
      <c r="O412" s="141"/>
      <c r="P412" s="141"/>
      <c r="Q412" s="141"/>
      <c r="R412" s="141"/>
      <c r="S412" s="141"/>
      <c r="T412" s="141"/>
      <c r="U412" s="141"/>
      <c r="V412" s="142" t="s">
        <v>229</v>
      </c>
      <c r="W412" s="143"/>
      <c r="X412" s="189"/>
      <c r="AE412" s="137"/>
      <c r="AF412" s="137"/>
      <c r="AG412" s="137"/>
      <c r="AH412" s="137"/>
      <c r="AI412" s="137"/>
      <c r="AJ412" s="137"/>
      <c r="AK412" s="137"/>
      <c r="AL412" s="137"/>
      <c r="AM412" s="137"/>
      <c r="AN412" s="137"/>
      <c r="AO412" s="137"/>
      <c r="AP412" s="137"/>
      <c r="AQ412" s="137"/>
      <c r="AR412" s="137"/>
      <c r="AS412" s="137"/>
      <c r="AT412" s="137"/>
      <c r="AU412" s="137"/>
      <c r="AV412" s="137"/>
      <c r="AW412" s="137"/>
      <c r="AX412" s="137"/>
      <c r="AY412" s="137"/>
      <c r="AZ412" s="137"/>
      <c r="BA412" s="137"/>
      <c r="BB412" s="137"/>
      <c r="BC412" s="137"/>
      <c r="BD412" s="137"/>
    </row>
    <row r="413" spans="1:56" s="212" customFormat="1" ht="12.9" hidden="1" customHeight="1" outlineLevel="1" collapsed="1" x14ac:dyDescent="0.25">
      <c r="A413" s="210"/>
      <c r="B413" s="188"/>
      <c r="C413" s="145"/>
      <c r="D413" s="145">
        <v>0</v>
      </c>
      <c r="E413" s="145" t="s">
        <v>1</v>
      </c>
      <c r="F413" s="146"/>
      <c r="G413" s="147" t="s">
        <v>358</v>
      </c>
      <c r="H413" s="148"/>
      <c r="I413" s="148"/>
      <c r="J413" s="148"/>
      <c r="K413" s="148"/>
      <c r="L413" s="148"/>
      <c r="M413" s="148"/>
      <c r="N413" s="148"/>
      <c r="O413" s="148"/>
      <c r="P413" s="148"/>
      <c r="Q413" s="148"/>
      <c r="R413" s="148"/>
      <c r="S413" s="149"/>
      <c r="T413" s="148"/>
      <c r="U413" s="150"/>
      <c r="V413" s="150"/>
      <c r="W413" s="151"/>
      <c r="X413" s="189"/>
      <c r="AE413" s="137"/>
      <c r="AF413" s="137"/>
      <c r="AG413" s="137"/>
      <c r="AH413" s="137"/>
      <c r="AI413" s="137"/>
      <c r="AJ413" s="137"/>
      <c r="AK413" s="137"/>
      <c r="AL413" s="137"/>
      <c r="AM413" s="137"/>
      <c r="AN413" s="137"/>
      <c r="AO413" s="137"/>
      <c r="AP413" s="137"/>
      <c r="AQ413" s="137"/>
      <c r="AR413" s="137"/>
      <c r="AS413" s="137"/>
      <c r="AT413" s="137"/>
      <c r="AU413" s="137"/>
      <c r="AV413" s="137"/>
      <c r="AW413" s="137"/>
      <c r="AX413" s="137"/>
      <c r="AY413" s="137"/>
      <c r="AZ413" s="137"/>
      <c r="BA413" s="137"/>
      <c r="BB413" s="137"/>
      <c r="BC413" s="137"/>
      <c r="BD413" s="137"/>
    </row>
    <row r="414" spans="1:56" s="212" customFormat="1" ht="12.9" hidden="1" customHeight="1" outlineLevel="1" x14ac:dyDescent="0.25">
      <c r="A414" s="210"/>
      <c r="B414" s="188"/>
      <c r="C414" s="145"/>
      <c r="D414" s="152"/>
      <c r="E414" s="153"/>
      <c r="F414" s="154"/>
      <c r="G414" s="155" t="s">
        <v>359</v>
      </c>
      <c r="H414" s="155"/>
      <c r="I414" s="155"/>
      <c r="J414" s="155"/>
      <c r="K414" s="155"/>
      <c r="L414" s="155"/>
      <c r="M414" s="155"/>
      <c r="N414" s="155"/>
      <c r="O414" s="155"/>
      <c r="P414" s="155"/>
      <c r="Q414" s="155"/>
      <c r="R414" s="155"/>
      <c r="S414" s="156"/>
      <c r="T414" s="157"/>
      <c r="U414" s="158"/>
      <c r="V414" s="158"/>
      <c r="W414" s="151"/>
      <c r="X414" s="189"/>
      <c r="AE414" s="137"/>
      <c r="AF414" s="137"/>
      <c r="AG414" s="137"/>
      <c r="AH414" s="137"/>
      <c r="AI414" s="137"/>
      <c r="AJ414" s="137"/>
      <c r="AK414" s="137"/>
      <c r="AL414" s="137"/>
      <c r="AM414" s="137"/>
      <c r="AN414" s="137"/>
      <c r="AO414" s="137"/>
      <c r="AP414" s="137"/>
      <c r="AQ414" s="137"/>
      <c r="AR414" s="137"/>
      <c r="AS414" s="137"/>
      <c r="AT414" s="137"/>
      <c r="AU414" s="137"/>
      <c r="AV414" s="137"/>
      <c r="AW414" s="137"/>
      <c r="AX414" s="137"/>
      <c r="AY414" s="137"/>
      <c r="AZ414" s="137"/>
      <c r="BA414" s="137"/>
      <c r="BB414" s="137"/>
      <c r="BC414" s="137"/>
      <c r="BD414" s="137"/>
    </row>
    <row r="415" spans="1:56" s="212" customFormat="1" ht="12.9" hidden="1" customHeight="1" outlineLevel="1" x14ac:dyDescent="0.25">
      <c r="A415" s="210"/>
      <c r="B415" s="188"/>
      <c r="C415" s="153"/>
      <c r="D415" s="145"/>
      <c r="E415" s="153"/>
      <c r="F415" s="154"/>
      <c r="G415" s="159">
        <v>38000.710787037038</v>
      </c>
      <c r="H415" s="160">
        <v>38000.710787037038</v>
      </c>
      <c r="I415" s="155"/>
      <c r="J415" s="155"/>
      <c r="K415" s="155"/>
      <c r="L415" s="155"/>
      <c r="M415" s="155"/>
      <c r="N415" s="155"/>
      <c r="O415" s="155"/>
      <c r="P415" s="155"/>
      <c r="Q415" s="155"/>
      <c r="R415" s="155"/>
      <c r="S415" s="156"/>
      <c r="T415" s="157"/>
      <c r="U415" s="158"/>
      <c r="V415" s="158"/>
      <c r="W415" s="151"/>
      <c r="X415" s="189"/>
      <c r="AE415" s="137"/>
      <c r="AF415" s="137"/>
      <c r="AG415" s="137"/>
      <c r="AH415" s="137"/>
      <c r="AI415" s="137"/>
      <c r="AJ415" s="137"/>
      <c r="AK415" s="137"/>
      <c r="AL415" s="137"/>
      <c r="AM415" s="137"/>
      <c r="AN415" s="137"/>
      <c r="AO415" s="137"/>
      <c r="AP415" s="137"/>
      <c r="AQ415" s="137"/>
      <c r="AR415" s="137"/>
      <c r="AS415" s="137"/>
      <c r="AT415" s="137"/>
      <c r="AU415" s="137"/>
      <c r="AV415" s="137"/>
      <c r="AW415" s="137"/>
      <c r="AX415" s="137"/>
      <c r="AY415" s="137"/>
      <c r="AZ415" s="137"/>
      <c r="BA415" s="137"/>
      <c r="BB415" s="137"/>
      <c r="BC415" s="137"/>
      <c r="BD415" s="137"/>
    </row>
    <row r="416" spans="1:56" s="212" customFormat="1" ht="12.9" hidden="1" customHeight="1" outlineLevel="1" x14ac:dyDescent="0.25">
      <c r="A416" s="210"/>
      <c r="B416" s="188"/>
      <c r="C416" s="153">
        <v>1</v>
      </c>
      <c r="D416" s="152"/>
      <c r="E416" s="153"/>
      <c r="F416" s="161"/>
      <c r="G416" s="162"/>
      <c r="H416" s="163"/>
      <c r="I416" s="163"/>
      <c r="J416" s="163"/>
      <c r="K416" s="163"/>
      <c r="L416" s="163"/>
      <c r="M416" s="163"/>
      <c r="N416" s="163"/>
      <c r="O416" s="163"/>
      <c r="P416" s="163"/>
      <c r="Q416" s="163"/>
      <c r="R416" s="163"/>
      <c r="S416" s="164"/>
      <c r="T416" s="165"/>
      <c r="U416" s="166"/>
      <c r="V416" s="166"/>
      <c r="W416" s="151"/>
      <c r="X416" s="189"/>
      <c r="AE416" s="137"/>
      <c r="AF416" s="137"/>
      <c r="AG416" s="137"/>
      <c r="AH416" s="137"/>
      <c r="AI416" s="137"/>
      <c r="AJ416" s="137"/>
      <c r="AK416" s="137"/>
      <c r="AL416" s="137"/>
      <c r="AM416" s="137"/>
      <c r="AN416" s="137"/>
      <c r="AO416" s="137"/>
      <c r="AP416" s="137"/>
      <c r="AQ416" s="137"/>
      <c r="AR416" s="137"/>
      <c r="AS416" s="137"/>
      <c r="AT416" s="137"/>
      <c r="AU416" s="137"/>
      <c r="AV416" s="137"/>
      <c r="AW416" s="137"/>
      <c r="AX416" s="137"/>
      <c r="AY416" s="137"/>
      <c r="AZ416" s="137"/>
      <c r="BA416" s="137"/>
      <c r="BB416" s="137"/>
      <c r="BC416" s="137"/>
      <c r="BD416" s="137"/>
    </row>
    <row r="417" spans="1:56" s="212" customFormat="1" ht="12.9" hidden="1" customHeight="1" outlineLevel="1" x14ac:dyDescent="0.25">
      <c r="A417" s="210"/>
      <c r="B417" s="188"/>
      <c r="C417" s="153"/>
      <c r="D417" s="153"/>
      <c r="E417" s="153"/>
      <c r="F417" s="153"/>
      <c r="G417" s="167"/>
      <c r="H417" s="167"/>
      <c r="I417" s="167"/>
      <c r="J417" s="167"/>
      <c r="K417" s="167"/>
      <c r="L417" s="167"/>
      <c r="M417" s="167"/>
      <c r="N417" s="167"/>
      <c r="O417" s="167"/>
      <c r="P417" s="167"/>
      <c r="Q417" s="167"/>
      <c r="R417" s="167"/>
      <c r="S417" s="167"/>
      <c r="T417" s="167"/>
      <c r="U417" s="167"/>
      <c r="V417" s="167"/>
      <c r="W417" s="151"/>
      <c r="X417" s="189"/>
      <c r="AE417" s="137"/>
      <c r="AF417" s="137"/>
      <c r="AG417" s="137"/>
      <c r="AH417" s="137"/>
      <c r="AI417" s="137"/>
      <c r="AJ417" s="137"/>
      <c r="AK417" s="137"/>
      <c r="AL417" s="137"/>
      <c r="AM417" s="137"/>
      <c r="AN417" s="137"/>
      <c r="AO417" s="137"/>
      <c r="AP417" s="137"/>
      <c r="AQ417" s="137"/>
      <c r="AR417" s="137"/>
      <c r="AS417" s="137"/>
      <c r="AT417" s="137"/>
      <c r="AU417" s="137"/>
      <c r="AV417" s="137"/>
      <c r="AW417" s="137"/>
      <c r="AX417" s="137"/>
      <c r="AY417" s="137"/>
      <c r="AZ417" s="137"/>
      <c r="BA417" s="137"/>
      <c r="BB417" s="137"/>
      <c r="BC417" s="137"/>
      <c r="BD417" s="137"/>
    </row>
    <row r="418" spans="1:56" s="212" customFormat="1" ht="12.9" hidden="1" customHeight="1" outlineLevel="1" x14ac:dyDescent="0.25">
      <c r="A418" s="210"/>
      <c r="B418" s="188"/>
      <c r="C418" s="153"/>
      <c r="D418" s="153"/>
      <c r="E418" s="153"/>
      <c r="F418" s="153"/>
      <c r="G418" s="153"/>
      <c r="H418" s="153"/>
      <c r="I418" s="153"/>
      <c r="J418" s="153"/>
      <c r="K418" s="196" t="s">
        <v>360</v>
      </c>
      <c r="L418" s="196"/>
      <c r="M418" s="167"/>
      <c r="N418" s="167" t="s">
        <v>360</v>
      </c>
      <c r="O418" s="167"/>
      <c r="P418" s="167" t="s">
        <v>361</v>
      </c>
      <c r="Q418" s="167" t="s">
        <v>361</v>
      </c>
      <c r="R418" s="167"/>
      <c r="S418" s="267" t="s">
        <v>362</v>
      </c>
      <c r="T418" s="267"/>
      <c r="U418" s="167"/>
      <c r="V418" s="167"/>
      <c r="W418" s="151"/>
      <c r="X418" s="189"/>
      <c r="AE418" s="137"/>
      <c r="AF418" s="137"/>
      <c r="AG418" s="137"/>
      <c r="AH418" s="137"/>
      <c r="AI418" s="137"/>
      <c r="AJ418" s="137"/>
      <c r="AK418" s="137"/>
      <c r="AL418" s="137"/>
      <c r="AM418" s="137"/>
      <c r="AN418" s="137"/>
      <c r="AO418" s="137"/>
      <c r="AP418" s="137"/>
      <c r="AQ418" s="137"/>
      <c r="AR418" s="137"/>
      <c r="AS418" s="137"/>
      <c r="AT418" s="137"/>
      <c r="AU418" s="137"/>
      <c r="AV418" s="137"/>
      <c r="AW418" s="137"/>
      <c r="AX418" s="137"/>
      <c r="AY418" s="137"/>
      <c r="AZ418" s="137"/>
      <c r="BA418" s="137"/>
      <c r="BB418" s="137"/>
      <c r="BC418" s="137"/>
      <c r="BD418" s="137"/>
    </row>
    <row r="419" spans="1:56" s="212" customFormat="1" ht="12.9" hidden="1" customHeight="1" outlineLevel="1" x14ac:dyDescent="0.25">
      <c r="A419" s="210"/>
      <c r="B419" s="188"/>
      <c r="C419" s="153"/>
      <c r="D419" s="153"/>
      <c r="E419" s="153"/>
      <c r="F419" s="153"/>
      <c r="G419" s="168"/>
      <c r="H419" s="168"/>
      <c r="I419" s="168"/>
      <c r="J419" s="168"/>
      <c r="K419" s="196" t="s">
        <v>363</v>
      </c>
      <c r="L419" s="196"/>
      <c r="M419" s="168"/>
      <c r="N419" s="168" t="s">
        <v>364</v>
      </c>
      <c r="O419" s="168"/>
      <c r="P419" s="168" t="s">
        <v>365</v>
      </c>
      <c r="Q419" s="168" t="s">
        <v>365</v>
      </c>
      <c r="R419" s="168"/>
      <c r="S419" s="196" t="s">
        <v>366</v>
      </c>
      <c r="T419" s="196"/>
      <c r="U419" s="168"/>
      <c r="V419" s="288"/>
      <c r="W419" s="151"/>
      <c r="X419" s="189"/>
      <c r="AE419" s="137"/>
      <c r="AF419" s="137"/>
      <c r="AG419" s="137"/>
      <c r="AH419" s="137"/>
      <c r="AI419" s="137"/>
      <c r="AJ419" s="137"/>
      <c r="AK419" s="137"/>
      <c r="AL419" s="137"/>
      <c r="AM419" s="137"/>
      <c r="AN419" s="137"/>
      <c r="AO419" s="137"/>
      <c r="AP419" s="137"/>
      <c r="AQ419" s="137"/>
      <c r="AR419" s="137"/>
      <c r="AS419" s="137"/>
      <c r="AT419" s="137"/>
      <c r="AU419" s="137"/>
      <c r="AV419" s="137"/>
      <c r="AW419" s="137"/>
      <c r="AX419" s="137"/>
      <c r="AY419" s="137"/>
      <c r="AZ419" s="137"/>
      <c r="BA419" s="137"/>
      <c r="BB419" s="137"/>
      <c r="BC419" s="137"/>
      <c r="BD419" s="137"/>
    </row>
    <row r="420" spans="1:56" s="212" customFormat="1" ht="12.9" hidden="1" customHeight="1" outlineLevel="1" x14ac:dyDescent="0.25">
      <c r="A420" s="210"/>
      <c r="B420" s="188"/>
      <c r="C420" s="169"/>
      <c r="D420" s="169"/>
      <c r="E420" s="169"/>
      <c r="F420" s="153"/>
      <c r="G420" s="168"/>
      <c r="H420" s="168"/>
      <c r="I420" s="168" t="s">
        <v>322</v>
      </c>
      <c r="J420" s="168"/>
      <c r="K420" s="168" t="s">
        <v>367</v>
      </c>
      <c r="L420" s="168" t="s">
        <v>368</v>
      </c>
      <c r="M420" s="168"/>
      <c r="N420" s="168" t="s">
        <v>369</v>
      </c>
      <c r="O420" s="168"/>
      <c r="P420" s="168" t="s">
        <v>367</v>
      </c>
      <c r="Q420" s="168" t="s">
        <v>368</v>
      </c>
      <c r="R420" s="168"/>
      <c r="S420" s="168" t="s">
        <v>290</v>
      </c>
      <c r="T420" s="168" t="s">
        <v>291</v>
      </c>
      <c r="U420" s="168"/>
      <c r="V420" s="288"/>
      <c r="W420" s="151"/>
      <c r="X420" s="189"/>
      <c r="AE420" s="137"/>
      <c r="AF420" s="137"/>
      <c r="AG420" s="137"/>
      <c r="AH420" s="137"/>
      <c r="AI420" s="137"/>
      <c r="AJ420" s="137"/>
      <c r="AK420" s="137"/>
      <c r="AL420" s="137"/>
      <c r="AM420" s="137"/>
      <c r="AN420" s="137"/>
      <c r="AO420" s="137"/>
      <c r="AP420" s="137"/>
      <c r="AQ420" s="137"/>
      <c r="AR420" s="137"/>
      <c r="AS420" s="137"/>
      <c r="AT420" s="137"/>
      <c r="AU420" s="137"/>
      <c r="AV420" s="137"/>
      <c r="AW420" s="137"/>
      <c r="AX420" s="137"/>
      <c r="AY420" s="137"/>
      <c r="AZ420" s="137"/>
      <c r="BA420" s="137"/>
      <c r="BB420" s="137"/>
      <c r="BC420" s="137"/>
      <c r="BD420" s="137"/>
    </row>
    <row r="421" spans="1:56" s="212" customFormat="1" ht="5.0999999999999996" hidden="1" customHeight="1" outlineLevel="1" x14ac:dyDescent="0.25">
      <c r="A421" s="210"/>
      <c r="B421" s="188"/>
      <c r="C421" s="152" t="s">
        <v>232</v>
      </c>
      <c r="D421" s="169"/>
      <c r="E421" s="169"/>
      <c r="F421" s="153"/>
      <c r="G421" s="168"/>
      <c r="H421" s="168"/>
      <c r="I421" s="168"/>
      <c r="J421" s="170" t="s">
        <v>233</v>
      </c>
      <c r="K421" s="168"/>
      <c r="L421" s="168"/>
      <c r="M421" s="168"/>
      <c r="N421" s="168"/>
      <c r="O421" s="168"/>
      <c r="P421" s="168"/>
      <c r="Q421" s="168"/>
      <c r="R421" s="168"/>
      <c r="S421" s="168"/>
      <c r="T421" s="168"/>
      <c r="U421" s="168"/>
      <c r="V421" s="288"/>
      <c r="W421" s="151"/>
      <c r="X421" s="189"/>
      <c r="AE421" s="137"/>
      <c r="AF421" s="137"/>
      <c r="AG421" s="137"/>
      <c r="AH421" s="137"/>
      <c r="AI421" s="137"/>
      <c r="AJ421" s="137"/>
      <c r="AK421" s="137"/>
      <c r="AL421" s="137"/>
      <c r="AM421" s="137"/>
      <c r="AN421" s="137"/>
      <c r="AO421" s="137"/>
      <c r="AP421" s="137"/>
      <c r="AQ421" s="137"/>
      <c r="AR421" s="137"/>
      <c r="AS421" s="137"/>
      <c r="AT421" s="137"/>
      <c r="AU421" s="137"/>
      <c r="AV421" s="137"/>
      <c r="AW421" s="137"/>
      <c r="AX421" s="137"/>
      <c r="AY421" s="137"/>
      <c r="AZ421" s="137"/>
      <c r="BA421" s="137"/>
      <c r="BB421" s="137"/>
      <c r="BC421" s="137"/>
      <c r="BD421" s="137"/>
    </row>
    <row r="422" spans="1:56" s="212" customFormat="1" ht="5.0999999999999996" hidden="1" customHeight="1" outlineLevel="1" x14ac:dyDescent="0.25">
      <c r="A422" s="210"/>
      <c r="B422" s="188"/>
      <c r="C422" s="169"/>
      <c r="D422" s="169"/>
      <c r="E422" s="169"/>
      <c r="F422" s="171"/>
      <c r="G422" s="172"/>
      <c r="H422" s="172"/>
      <c r="I422" s="172"/>
      <c r="J422" s="172"/>
      <c r="K422" s="172"/>
      <c r="L422" s="172"/>
      <c r="M422" s="172"/>
      <c r="N422" s="172"/>
      <c r="O422" s="172"/>
      <c r="P422" s="172"/>
      <c r="Q422" s="172"/>
      <c r="R422" s="172"/>
      <c r="S422" s="172"/>
      <c r="T422" s="172"/>
      <c r="U422" s="172"/>
      <c r="V422" s="171"/>
      <c r="W422" s="151"/>
      <c r="X422" s="189"/>
      <c r="AE422" s="137"/>
      <c r="AF422" s="137"/>
      <c r="AG422" s="137"/>
      <c r="AH422" s="137"/>
      <c r="AI422" s="137"/>
      <c r="AJ422" s="137"/>
      <c r="AK422" s="137"/>
      <c r="AL422" s="137"/>
      <c r="AM422" s="137"/>
      <c r="AN422" s="137"/>
      <c r="AO422" s="137"/>
      <c r="AP422" s="137"/>
      <c r="AQ422" s="137"/>
      <c r="AR422" s="137"/>
      <c r="AS422" s="137"/>
      <c r="AT422" s="137"/>
      <c r="AU422" s="137"/>
      <c r="AV422" s="137"/>
      <c r="AW422" s="137"/>
      <c r="AX422" s="137"/>
      <c r="AY422" s="137"/>
      <c r="AZ422" s="137"/>
      <c r="BA422" s="137"/>
      <c r="BB422" s="137"/>
      <c r="BC422" s="137"/>
      <c r="BD422" s="137"/>
    </row>
    <row r="423" spans="1:56" s="212" customFormat="1" ht="12.9" hidden="1" customHeight="1" outlineLevel="1" x14ac:dyDescent="0.25">
      <c r="A423" s="210"/>
      <c r="B423" s="188"/>
      <c r="C423" s="169"/>
      <c r="D423" s="169"/>
      <c r="E423" s="169"/>
      <c r="F423" s="171"/>
      <c r="G423" s="173"/>
      <c r="H423" s="173"/>
      <c r="I423" s="199">
        <v>1</v>
      </c>
      <c r="J423" s="173"/>
      <c r="K423" s="268">
        <v>5.0000000000000001E-4</v>
      </c>
      <c r="L423" s="269"/>
      <c r="M423" s="173"/>
      <c r="N423" s="192">
        <v>0</v>
      </c>
      <c r="O423" s="173"/>
      <c r="P423" s="270"/>
      <c r="Q423" s="264"/>
      <c r="R423" s="173"/>
      <c r="S423" s="271"/>
      <c r="T423" s="271"/>
      <c r="U423" s="173"/>
      <c r="V423" s="171"/>
      <c r="W423" s="151"/>
      <c r="X423" s="189"/>
      <c r="AE423" s="137"/>
      <c r="AF423" s="137"/>
      <c r="AG423" s="137"/>
      <c r="AH423" s="137"/>
      <c r="AI423" s="137"/>
      <c r="AJ423" s="137"/>
      <c r="AK423" s="137"/>
      <c r="AL423" s="137"/>
      <c r="AM423" s="137"/>
      <c r="AN423" s="137"/>
      <c r="AO423" s="137"/>
      <c r="AP423" s="137"/>
      <c r="AQ423" s="137"/>
      <c r="AR423" s="137"/>
      <c r="AS423" s="137"/>
      <c r="AT423" s="137"/>
      <c r="AU423" s="137"/>
      <c r="AV423" s="137"/>
      <c r="AW423" s="137"/>
      <c r="AX423" s="137"/>
      <c r="AY423" s="137"/>
      <c r="AZ423" s="137"/>
      <c r="BA423" s="137"/>
      <c r="BB423" s="137"/>
      <c r="BC423" s="137"/>
      <c r="BD423" s="137"/>
    </row>
    <row r="424" spans="1:56" s="212" customFormat="1" ht="12.9" hidden="1" customHeight="1" outlineLevel="1" x14ac:dyDescent="0.25">
      <c r="A424" s="210"/>
      <c r="B424" s="188"/>
      <c r="C424" s="169"/>
      <c r="D424" s="169"/>
      <c r="E424" s="169"/>
      <c r="F424" s="171"/>
      <c r="G424" s="173"/>
      <c r="H424" s="173"/>
      <c r="I424" s="199">
        <v>2</v>
      </c>
      <c r="J424" s="173"/>
      <c r="K424" s="268">
        <v>1E-3</v>
      </c>
      <c r="L424" s="269"/>
      <c r="M424" s="173"/>
      <c r="N424" s="192">
        <v>0</v>
      </c>
      <c r="O424" s="173"/>
      <c r="P424" s="270"/>
      <c r="Q424" s="264"/>
      <c r="R424" s="173"/>
      <c r="S424" s="271"/>
      <c r="T424" s="271"/>
      <c r="U424" s="173"/>
      <c r="V424" s="171"/>
      <c r="W424" s="151"/>
      <c r="X424" s="189"/>
      <c r="AE424" s="137"/>
      <c r="AF424" s="137"/>
      <c r="AG424" s="137"/>
      <c r="AH424" s="137"/>
      <c r="AI424" s="137"/>
      <c r="AJ424" s="137"/>
      <c r="AK424" s="137"/>
      <c r="AL424" s="137"/>
      <c r="AM424" s="137"/>
      <c r="AN424" s="137"/>
      <c r="AO424" s="137"/>
      <c r="AP424" s="137"/>
      <c r="AQ424" s="137"/>
      <c r="AR424" s="137"/>
      <c r="AS424" s="137"/>
      <c r="AT424" s="137"/>
      <c r="AU424" s="137"/>
      <c r="AV424" s="137"/>
      <c r="AW424" s="137"/>
      <c r="AX424" s="137"/>
      <c r="AY424" s="137"/>
      <c r="AZ424" s="137"/>
      <c r="BA424" s="137"/>
      <c r="BB424" s="137"/>
      <c r="BC424" s="137"/>
      <c r="BD424" s="137"/>
    </row>
    <row r="425" spans="1:56" s="212" customFormat="1" ht="12.9" hidden="1" customHeight="1" outlineLevel="1" x14ac:dyDescent="0.25">
      <c r="A425" s="210"/>
      <c r="B425" s="188"/>
      <c r="C425" s="169"/>
      <c r="D425" s="169"/>
      <c r="E425" s="169"/>
      <c r="F425" s="171"/>
      <c r="G425" s="173"/>
      <c r="H425" s="173"/>
      <c r="I425" s="199">
        <v>3</v>
      </c>
      <c r="J425" s="173"/>
      <c r="K425" s="268">
        <v>1.5E-3</v>
      </c>
      <c r="L425" s="269"/>
      <c r="M425" s="173"/>
      <c r="N425" s="192">
        <v>0</v>
      </c>
      <c r="O425" s="173"/>
      <c r="P425" s="270"/>
      <c r="Q425" s="264"/>
      <c r="R425" s="173"/>
      <c r="S425" s="271"/>
      <c r="T425" s="271"/>
      <c r="U425" s="173"/>
      <c r="V425" s="171"/>
      <c r="W425" s="151"/>
      <c r="X425" s="189"/>
      <c r="AE425" s="137"/>
      <c r="AF425" s="137"/>
      <c r="AG425" s="137"/>
      <c r="AH425" s="137"/>
      <c r="AI425" s="137"/>
      <c r="AJ425" s="137"/>
      <c r="AK425" s="137"/>
      <c r="AL425" s="137"/>
      <c r="AM425" s="137"/>
      <c r="AN425" s="137"/>
      <c r="AO425" s="137"/>
      <c r="AP425" s="137"/>
      <c r="AQ425" s="137"/>
      <c r="AR425" s="137"/>
      <c r="AS425" s="137"/>
      <c r="AT425" s="137"/>
      <c r="AU425" s="137"/>
      <c r="AV425" s="137"/>
      <c r="AW425" s="137"/>
      <c r="AX425" s="137"/>
      <c r="AY425" s="137"/>
      <c r="AZ425" s="137"/>
      <c r="BA425" s="137"/>
      <c r="BB425" s="137"/>
      <c r="BC425" s="137"/>
      <c r="BD425" s="137"/>
    </row>
    <row r="426" spans="1:56" s="212" customFormat="1" ht="12.9" hidden="1" customHeight="1" outlineLevel="1" x14ac:dyDescent="0.25">
      <c r="A426" s="210"/>
      <c r="B426" s="188"/>
      <c r="C426" s="169"/>
      <c r="D426" s="169"/>
      <c r="E426" s="169"/>
      <c r="F426" s="171"/>
      <c r="G426" s="173"/>
      <c r="H426" s="173"/>
      <c r="I426" s="199">
        <v>4</v>
      </c>
      <c r="J426" s="173"/>
      <c r="K426" s="268">
        <v>2.5000000000000001E-3</v>
      </c>
      <c r="L426" s="269"/>
      <c r="M426" s="173"/>
      <c r="N426" s="192">
        <v>0</v>
      </c>
      <c r="O426" s="173"/>
      <c r="P426" s="270"/>
      <c r="Q426" s="264"/>
      <c r="R426" s="173"/>
      <c r="S426" s="271"/>
      <c r="T426" s="271"/>
      <c r="U426" s="173"/>
      <c r="V426" s="171"/>
      <c r="W426" s="151"/>
      <c r="X426" s="189"/>
      <c r="AE426" s="137"/>
      <c r="AF426" s="137"/>
      <c r="AG426" s="137"/>
      <c r="AH426" s="137"/>
      <c r="AI426" s="137"/>
      <c r="AJ426" s="137"/>
      <c r="AK426" s="137"/>
      <c r="AL426" s="137"/>
      <c r="AM426" s="137"/>
      <c r="AN426" s="137"/>
      <c r="AO426" s="137"/>
      <c r="AP426" s="137"/>
      <c r="AQ426" s="137"/>
      <c r="AR426" s="137"/>
      <c r="AS426" s="137"/>
      <c r="AT426" s="137"/>
      <c r="AU426" s="137"/>
      <c r="AV426" s="137"/>
      <c r="AW426" s="137"/>
      <c r="AX426" s="137"/>
      <c r="AY426" s="137"/>
      <c r="AZ426" s="137"/>
      <c r="BA426" s="137"/>
      <c r="BB426" s="137"/>
      <c r="BC426" s="137"/>
      <c r="BD426" s="137"/>
    </row>
    <row r="427" spans="1:56" s="212" customFormat="1" ht="12.9" hidden="1" customHeight="1" outlineLevel="1" x14ac:dyDescent="0.25">
      <c r="A427" s="210"/>
      <c r="B427" s="188"/>
      <c r="C427" s="169"/>
      <c r="D427" s="169"/>
      <c r="E427" s="169"/>
      <c r="F427" s="171"/>
      <c r="G427" s="173"/>
      <c r="H427" s="173"/>
      <c r="I427" s="199">
        <v>5</v>
      </c>
      <c r="J427" s="173"/>
      <c r="K427" s="268">
        <v>4.0000000000000001E-3</v>
      </c>
      <c r="L427" s="269"/>
      <c r="M427" s="173"/>
      <c r="N427" s="192">
        <v>1</v>
      </c>
      <c r="O427" s="173"/>
      <c r="P427" s="270"/>
      <c r="Q427" s="264"/>
      <c r="R427" s="173"/>
      <c r="S427" s="271"/>
      <c r="T427" s="271"/>
      <c r="U427" s="173"/>
      <c r="V427" s="171"/>
      <c r="W427" s="151"/>
      <c r="X427" s="189"/>
      <c r="AE427" s="137"/>
      <c r="AF427" s="137"/>
      <c r="AG427" s="137"/>
      <c r="AH427" s="137"/>
      <c r="AI427" s="137"/>
      <c r="AJ427" s="137"/>
      <c r="AK427" s="137"/>
      <c r="AL427" s="137"/>
      <c r="AM427" s="137"/>
      <c r="AN427" s="137"/>
      <c r="AO427" s="137"/>
      <c r="AP427" s="137"/>
      <c r="AQ427" s="137"/>
      <c r="AR427" s="137"/>
      <c r="AS427" s="137"/>
      <c r="AT427" s="137"/>
      <c r="AU427" s="137"/>
      <c r="AV427" s="137"/>
      <c r="AW427" s="137"/>
      <c r="AX427" s="137"/>
      <c r="AY427" s="137"/>
      <c r="AZ427" s="137"/>
      <c r="BA427" s="137"/>
      <c r="BB427" s="137"/>
      <c r="BC427" s="137"/>
      <c r="BD427" s="137"/>
    </row>
    <row r="428" spans="1:56" s="212" customFormat="1" ht="12.9" hidden="1" customHeight="1" outlineLevel="1" x14ac:dyDescent="0.25">
      <c r="A428" s="210"/>
      <c r="B428" s="188"/>
      <c r="C428" s="169"/>
      <c r="D428" s="169"/>
      <c r="E428" s="169"/>
      <c r="F428" s="171"/>
      <c r="G428" s="173"/>
      <c r="H428" s="173"/>
      <c r="I428" s="199">
        <v>6</v>
      </c>
      <c r="J428" s="173"/>
      <c r="K428" s="268">
        <v>7.4999999999999997E-3</v>
      </c>
      <c r="L428" s="269"/>
      <c r="M428" s="173"/>
      <c r="N428" s="192">
        <v>0.1</v>
      </c>
      <c r="O428" s="173"/>
      <c r="P428" s="270"/>
      <c r="Q428" s="264"/>
      <c r="R428" s="173"/>
      <c r="S428" s="271"/>
      <c r="T428" s="271"/>
      <c r="U428" s="173"/>
      <c r="V428" s="171"/>
      <c r="W428" s="151"/>
      <c r="X428" s="189"/>
      <c r="AE428" s="137"/>
      <c r="AF428" s="137"/>
      <c r="AG428" s="137"/>
      <c r="AH428" s="137"/>
      <c r="AI428" s="137"/>
      <c r="AJ428" s="137"/>
      <c r="AK428" s="137"/>
      <c r="AL428" s="137"/>
      <c r="AM428" s="137"/>
      <c r="AN428" s="137"/>
      <c r="AO428" s="137"/>
      <c r="AP428" s="137"/>
      <c r="AQ428" s="137"/>
      <c r="AR428" s="137"/>
      <c r="AS428" s="137"/>
      <c r="AT428" s="137"/>
      <c r="AU428" s="137"/>
      <c r="AV428" s="137"/>
      <c r="AW428" s="137"/>
      <c r="AX428" s="137"/>
      <c r="AY428" s="137"/>
      <c r="AZ428" s="137"/>
      <c r="BA428" s="137"/>
      <c r="BB428" s="137"/>
      <c r="BC428" s="137"/>
      <c r="BD428" s="137"/>
    </row>
    <row r="429" spans="1:56" s="212" customFormat="1" ht="12.9" hidden="1" customHeight="1" outlineLevel="1" x14ac:dyDescent="0.25">
      <c r="A429" s="210"/>
      <c r="B429" s="188"/>
      <c r="C429" s="169"/>
      <c r="D429" s="169"/>
      <c r="E429" s="169"/>
      <c r="F429" s="171"/>
      <c r="G429" s="173"/>
      <c r="H429" s="173"/>
      <c r="I429" s="199">
        <v>7</v>
      </c>
      <c r="J429" s="173"/>
      <c r="K429" s="268">
        <v>4.0000000000000001E-3</v>
      </c>
      <c r="L429" s="269"/>
      <c r="M429" s="173"/>
      <c r="N429" s="192">
        <v>0.5</v>
      </c>
      <c r="O429" s="173"/>
      <c r="P429" s="270"/>
      <c r="Q429" s="264"/>
      <c r="R429" s="173"/>
      <c r="S429" s="271"/>
      <c r="T429" s="271"/>
      <c r="U429" s="173"/>
      <c r="V429" s="171"/>
      <c r="W429" s="151"/>
      <c r="X429" s="189"/>
      <c r="AE429" s="137"/>
      <c r="AF429" s="137"/>
      <c r="AG429" s="137"/>
      <c r="AH429" s="137"/>
      <c r="AI429" s="137"/>
      <c r="AJ429" s="137"/>
      <c r="AK429" s="137"/>
      <c r="AL429" s="137"/>
      <c r="AM429" s="137"/>
      <c r="AN429" s="137"/>
      <c r="AO429" s="137"/>
      <c r="AP429" s="137"/>
      <c r="AQ429" s="137"/>
      <c r="AR429" s="137"/>
      <c r="AS429" s="137"/>
      <c r="AT429" s="137"/>
      <c r="AU429" s="137"/>
      <c r="AV429" s="137"/>
      <c r="AW429" s="137"/>
      <c r="AX429" s="137"/>
      <c r="AY429" s="137"/>
      <c r="AZ429" s="137"/>
      <c r="BA429" s="137"/>
      <c r="BB429" s="137"/>
      <c r="BC429" s="137"/>
      <c r="BD429" s="137"/>
    </row>
    <row r="430" spans="1:56" s="212" customFormat="1" ht="12.9" hidden="1" customHeight="1" outlineLevel="1" x14ac:dyDescent="0.25">
      <c r="A430" s="210"/>
      <c r="B430" s="188"/>
      <c r="C430" s="169"/>
      <c r="D430" s="169"/>
      <c r="E430" s="169"/>
      <c r="F430" s="171"/>
      <c r="G430" s="173"/>
      <c r="H430" s="173"/>
      <c r="I430" s="199">
        <v>8</v>
      </c>
      <c r="J430" s="173"/>
      <c r="K430" s="268">
        <v>2E-3</v>
      </c>
      <c r="L430" s="269"/>
      <c r="M430" s="173"/>
      <c r="N430" s="192">
        <v>0.25</v>
      </c>
      <c r="O430" s="173"/>
      <c r="P430" s="270"/>
      <c r="Q430" s="264"/>
      <c r="R430" s="173"/>
      <c r="S430" s="271"/>
      <c r="T430" s="271"/>
      <c r="U430" s="173"/>
      <c r="V430" s="171"/>
      <c r="W430" s="151"/>
      <c r="X430" s="189"/>
      <c r="AE430" s="137"/>
      <c r="AF430" s="137"/>
      <c r="AG430" s="137"/>
      <c r="AH430" s="137"/>
      <c r="AI430" s="137"/>
      <c r="AJ430" s="137"/>
      <c r="AK430" s="137"/>
      <c r="AL430" s="137"/>
      <c r="AM430" s="137"/>
      <c r="AN430" s="137"/>
      <c r="AO430" s="137"/>
      <c r="AP430" s="137"/>
      <c r="AQ430" s="137"/>
      <c r="AR430" s="137"/>
      <c r="AS430" s="137"/>
      <c r="AT430" s="137"/>
      <c r="AU430" s="137"/>
      <c r="AV430" s="137"/>
      <c r="AW430" s="137"/>
      <c r="AX430" s="137"/>
      <c r="AY430" s="137"/>
      <c r="AZ430" s="137"/>
      <c r="BA430" s="137"/>
      <c r="BB430" s="137"/>
      <c r="BC430" s="137"/>
      <c r="BD430" s="137"/>
    </row>
    <row r="431" spans="1:56" s="212" customFormat="1" ht="12.9" hidden="1" customHeight="1" outlineLevel="1" x14ac:dyDescent="0.25">
      <c r="A431" s="210"/>
      <c r="B431" s="188"/>
      <c r="C431" s="169"/>
      <c r="D431" s="169"/>
      <c r="E431" s="169"/>
      <c r="F431" s="171"/>
      <c r="G431" s="173"/>
      <c r="H431" s="173"/>
      <c r="I431" s="199">
        <v>9</v>
      </c>
      <c r="J431" s="173"/>
      <c r="K431" s="268">
        <v>2E-3</v>
      </c>
      <c r="L431" s="269"/>
      <c r="M431" s="173"/>
      <c r="N431" s="192">
        <v>0.25</v>
      </c>
      <c r="O431" s="173"/>
      <c r="P431" s="270"/>
      <c r="Q431" s="264"/>
      <c r="R431" s="173"/>
      <c r="S431" s="271"/>
      <c r="T431" s="271"/>
      <c r="U431" s="173"/>
      <c r="V431" s="171"/>
      <c r="W431" s="151"/>
      <c r="X431" s="189"/>
      <c r="AE431" s="137"/>
      <c r="AF431" s="137"/>
      <c r="AG431" s="137"/>
      <c r="AH431" s="137"/>
      <c r="AI431" s="137"/>
      <c r="AJ431" s="137"/>
      <c r="AK431" s="137"/>
      <c r="AL431" s="137"/>
      <c r="AM431" s="137"/>
      <c r="AN431" s="137"/>
      <c r="AO431" s="137"/>
      <c r="AP431" s="137"/>
      <c r="AQ431" s="137"/>
      <c r="AR431" s="137"/>
      <c r="AS431" s="137"/>
      <c r="AT431" s="137"/>
      <c r="AU431" s="137"/>
      <c r="AV431" s="137"/>
      <c r="AW431" s="137"/>
      <c r="AX431" s="137"/>
      <c r="AY431" s="137"/>
      <c r="AZ431" s="137"/>
      <c r="BA431" s="137"/>
      <c r="BB431" s="137"/>
      <c r="BC431" s="137"/>
      <c r="BD431" s="137"/>
    </row>
    <row r="432" spans="1:56" s="212" customFormat="1" ht="12.9" hidden="1" customHeight="1" outlineLevel="1" x14ac:dyDescent="0.25">
      <c r="A432" s="210"/>
      <c r="B432" s="188"/>
      <c r="C432" s="169"/>
      <c r="D432" s="169"/>
      <c r="E432" s="169"/>
      <c r="F432" s="171"/>
      <c r="G432" s="180"/>
      <c r="H432" s="180"/>
      <c r="I432" s="199">
        <v>10</v>
      </c>
      <c r="J432" s="180"/>
      <c r="K432" s="268">
        <v>2E-3</v>
      </c>
      <c r="L432" s="272"/>
      <c r="M432" s="180"/>
      <c r="N432" s="192">
        <v>0.25</v>
      </c>
      <c r="O432" s="180"/>
      <c r="P432" s="270"/>
      <c r="Q432" s="273"/>
      <c r="R432" s="274"/>
      <c r="S432" s="271"/>
      <c r="T432" s="271"/>
      <c r="U432" s="180"/>
      <c r="V432" s="171"/>
      <c r="W432" s="151"/>
      <c r="X432" s="189"/>
      <c r="AE432" s="137"/>
      <c r="AF432" s="137"/>
      <c r="AG432" s="137"/>
      <c r="AH432" s="137"/>
      <c r="AI432" s="137"/>
      <c r="AJ432" s="137"/>
      <c r="AK432" s="137"/>
      <c r="AL432" s="137"/>
      <c r="AM432" s="137"/>
      <c r="AN432" s="137"/>
      <c r="AO432" s="137"/>
      <c r="AP432" s="137"/>
      <c r="AQ432" s="137"/>
      <c r="AR432" s="137"/>
      <c r="AS432" s="137"/>
      <c r="AT432" s="137"/>
      <c r="AU432" s="137"/>
      <c r="AV432" s="137"/>
      <c r="AW432" s="137"/>
      <c r="AX432" s="137"/>
      <c r="AY432" s="137"/>
      <c r="AZ432" s="137"/>
      <c r="BA432" s="137"/>
      <c r="BB432" s="137"/>
      <c r="BC432" s="137"/>
      <c r="BD432" s="137"/>
    </row>
    <row r="433" spans="1:56" s="212" customFormat="1" ht="5.0999999999999996" hidden="1" customHeight="1" outlineLevel="1" x14ac:dyDescent="0.25">
      <c r="A433" s="210"/>
      <c r="B433" s="188"/>
      <c r="C433" s="152" t="s">
        <v>237</v>
      </c>
      <c r="D433" s="169"/>
      <c r="E433" s="169"/>
      <c r="F433" s="179"/>
      <c r="G433" s="180"/>
      <c r="H433" s="180"/>
      <c r="I433" s="180"/>
      <c r="J433" s="180"/>
      <c r="K433" s="180"/>
      <c r="L433" s="180"/>
      <c r="M433" s="180"/>
      <c r="N433" s="180"/>
      <c r="O433" s="180"/>
      <c r="P433" s="180"/>
      <c r="Q433" s="180"/>
      <c r="R433" s="180"/>
      <c r="S433" s="180"/>
      <c r="T433" s="180"/>
      <c r="U433" s="180"/>
      <c r="V433" s="171"/>
      <c r="W433" s="181"/>
      <c r="X433" s="189"/>
      <c r="AE433" s="137"/>
      <c r="AF433" s="137"/>
      <c r="AG433" s="137"/>
      <c r="AH433" s="137"/>
      <c r="AI433" s="137"/>
      <c r="AJ433" s="137"/>
      <c r="AK433" s="137"/>
      <c r="AL433" s="137"/>
      <c r="AM433" s="137"/>
      <c r="AN433" s="137"/>
      <c r="AO433" s="137"/>
      <c r="AP433" s="137"/>
      <c r="AQ433" s="137"/>
      <c r="AR433" s="137"/>
      <c r="AS433" s="137"/>
      <c r="AT433" s="137"/>
      <c r="AU433" s="137"/>
      <c r="AV433" s="137"/>
      <c r="AW433" s="137"/>
      <c r="AX433" s="137"/>
      <c r="AY433" s="137"/>
      <c r="AZ433" s="137"/>
      <c r="BA433" s="137"/>
      <c r="BB433" s="137"/>
      <c r="BC433" s="137"/>
      <c r="BD433" s="137"/>
    </row>
    <row r="434" spans="1:56" s="212" customFormat="1" ht="24" customHeight="1" collapsed="1" x14ac:dyDescent="0.25">
      <c r="A434" s="210"/>
      <c r="B434" s="188"/>
      <c r="C434" s="182"/>
      <c r="D434" s="182"/>
      <c r="E434" s="182"/>
      <c r="F434" s="182"/>
      <c r="G434" s="183" t="s">
        <v>358</v>
      </c>
      <c r="H434" s="184"/>
      <c r="I434" s="184"/>
      <c r="J434" s="184"/>
      <c r="K434" s="184"/>
      <c r="L434" s="184"/>
      <c r="M434" s="184"/>
      <c r="N434" s="184"/>
      <c r="O434" s="184"/>
      <c r="P434" s="184"/>
      <c r="Q434" s="184"/>
      <c r="R434" s="275" t="s">
        <v>370</v>
      </c>
      <c r="S434" s="184"/>
      <c r="T434" s="185"/>
      <c r="U434" s="185"/>
      <c r="V434" s="186" t="s">
        <v>238</v>
      </c>
      <c r="W434" s="187" t="s">
        <v>239</v>
      </c>
      <c r="X434" s="189"/>
      <c r="AE434" s="137"/>
      <c r="AF434" s="137"/>
      <c r="AG434" s="137"/>
      <c r="AH434" s="137"/>
      <c r="AI434" s="137"/>
      <c r="AJ434" s="137"/>
      <c r="AK434" s="137"/>
      <c r="AL434" s="137"/>
      <c r="AM434" s="137"/>
      <c r="AN434" s="137"/>
      <c r="AO434" s="137"/>
      <c r="AP434" s="137"/>
      <c r="AQ434" s="137"/>
      <c r="AR434" s="137"/>
      <c r="AS434" s="137"/>
      <c r="AT434" s="137"/>
      <c r="AU434" s="137"/>
      <c r="AV434" s="137"/>
      <c r="AW434" s="137"/>
      <c r="AX434" s="137"/>
      <c r="AY434" s="137"/>
      <c r="AZ434" s="137"/>
      <c r="BA434" s="137"/>
      <c r="BB434" s="137"/>
      <c r="BC434" s="137"/>
      <c r="BD434" s="137"/>
    </row>
    <row r="435" spans="1:56" s="212" customFormat="1" ht="12.75" hidden="1" customHeight="1" outlineLevel="1" x14ac:dyDescent="0.25">
      <c r="A435" s="210"/>
      <c r="B435" s="136"/>
      <c r="C435" s="136"/>
      <c r="D435" s="136"/>
      <c r="E435" s="136"/>
      <c r="F435" s="189"/>
      <c r="G435" s="189"/>
      <c r="H435" s="189"/>
      <c r="I435" s="189"/>
      <c r="J435" s="189"/>
      <c r="K435" s="189"/>
      <c r="L435" s="189"/>
      <c r="M435" s="189"/>
      <c r="N435" s="189"/>
      <c r="O435" s="189"/>
      <c r="P435" s="189"/>
      <c r="Q435" s="189"/>
      <c r="R435" s="189"/>
      <c r="S435" s="189"/>
      <c r="T435" s="189"/>
      <c r="U435" s="189"/>
      <c r="V435" s="189"/>
      <c r="W435" s="189"/>
      <c r="X435" s="189"/>
      <c r="AE435" s="137"/>
      <c r="AF435" s="137"/>
      <c r="AG435" s="137"/>
      <c r="AH435" s="137"/>
      <c r="AI435" s="137"/>
      <c r="AJ435" s="137"/>
      <c r="AK435" s="137"/>
      <c r="AL435" s="137"/>
      <c r="AM435" s="137"/>
      <c r="AN435" s="137"/>
      <c r="AO435" s="137"/>
      <c r="AP435" s="137"/>
      <c r="AQ435" s="137"/>
      <c r="AR435" s="137"/>
      <c r="AS435" s="137"/>
      <c r="AT435" s="137"/>
      <c r="AU435" s="137"/>
      <c r="AV435" s="137"/>
      <c r="AW435" s="137"/>
      <c r="AX435" s="137"/>
      <c r="AY435" s="137"/>
      <c r="AZ435" s="137"/>
      <c r="BA435" s="137"/>
      <c r="BB435" s="137"/>
      <c r="BC435" s="137"/>
      <c r="BD435" s="137"/>
    </row>
    <row r="436" spans="1:56" s="212" customFormat="1" ht="12.75" hidden="1" customHeight="1" outlineLevel="1" x14ac:dyDescent="0.25">
      <c r="A436" s="210"/>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E436" s="137"/>
      <c r="AF436" s="137"/>
      <c r="AG436" s="137"/>
      <c r="AH436" s="137"/>
      <c r="AI436" s="137"/>
      <c r="AJ436" s="137"/>
      <c r="AK436" s="137"/>
      <c r="AL436" s="137"/>
      <c r="AM436" s="137"/>
      <c r="AN436" s="137"/>
      <c r="AO436" s="137"/>
      <c r="AP436" s="137"/>
      <c r="AQ436" s="137"/>
      <c r="AR436" s="137"/>
      <c r="AS436" s="137"/>
      <c r="AT436" s="137"/>
      <c r="AU436" s="137"/>
      <c r="AV436" s="137"/>
      <c r="AW436" s="137"/>
      <c r="AX436" s="137"/>
      <c r="AY436" s="137"/>
      <c r="AZ436" s="137"/>
      <c r="BA436" s="137"/>
      <c r="BB436" s="137"/>
      <c r="BC436" s="137"/>
      <c r="BD436" s="137"/>
    </row>
    <row r="437" spans="1:56" s="212" customFormat="1" ht="5.0999999999999996" hidden="1" customHeight="1" outlineLevel="1" collapsed="1" thickBot="1" x14ac:dyDescent="0.3">
      <c r="A437" s="210"/>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E437" s="137"/>
      <c r="AF437" s="137"/>
      <c r="AG437" s="137"/>
      <c r="AH437" s="137"/>
      <c r="AI437" s="137"/>
      <c r="AJ437" s="137"/>
      <c r="AK437" s="137"/>
      <c r="AL437" s="137"/>
      <c r="AM437" s="137"/>
      <c r="AN437" s="137"/>
      <c r="AO437" s="137"/>
      <c r="AP437" s="137"/>
      <c r="AQ437" s="137"/>
      <c r="AR437" s="137"/>
      <c r="AS437" s="137"/>
      <c r="AT437" s="137"/>
      <c r="AU437" s="137"/>
      <c r="AV437" s="137"/>
      <c r="AW437" s="137"/>
      <c r="AX437" s="137"/>
      <c r="AY437" s="137"/>
      <c r="AZ437" s="137"/>
      <c r="BA437" s="137"/>
      <c r="BB437" s="137"/>
      <c r="BC437" s="137"/>
      <c r="BD437" s="137"/>
    </row>
    <row r="438" spans="1:56" s="212" customFormat="1" ht="5.0999999999999996" hidden="1" customHeight="1" outlineLevel="1" x14ac:dyDescent="0.25">
      <c r="A438" s="210"/>
      <c r="B438" s="188"/>
      <c r="C438" s="140" t="s">
        <v>0</v>
      </c>
      <c r="D438" s="140"/>
      <c r="E438" s="140"/>
      <c r="F438" s="140"/>
      <c r="G438" s="140"/>
      <c r="H438" s="140"/>
      <c r="I438" s="140"/>
      <c r="J438" s="140"/>
      <c r="K438" s="141"/>
      <c r="L438" s="141"/>
      <c r="M438" s="141"/>
      <c r="N438" s="141"/>
      <c r="O438" s="141"/>
      <c r="P438" s="141"/>
      <c r="Q438" s="141"/>
      <c r="R438" s="141"/>
      <c r="S438" s="141"/>
      <c r="T438" s="141"/>
      <c r="U438" s="141"/>
      <c r="V438" s="141"/>
      <c r="W438" s="141"/>
      <c r="X438" s="141"/>
      <c r="Y438" s="142" t="s">
        <v>229</v>
      </c>
      <c r="Z438" s="143"/>
      <c r="AA438" s="189"/>
      <c r="AE438" s="137"/>
      <c r="AF438" s="137"/>
      <c r="AG438" s="137"/>
      <c r="AH438" s="137"/>
      <c r="AI438" s="137"/>
      <c r="AJ438" s="137"/>
      <c r="AK438" s="137"/>
      <c r="AL438" s="137"/>
      <c r="AM438" s="137"/>
      <c r="AN438" s="137"/>
      <c r="AO438" s="137"/>
      <c r="AP438" s="137"/>
      <c r="AQ438" s="137"/>
      <c r="AR438" s="137"/>
      <c r="AS438" s="137"/>
      <c r="AT438" s="137"/>
      <c r="AU438" s="137"/>
      <c r="AV438" s="137"/>
      <c r="AW438" s="137"/>
      <c r="AX438" s="137"/>
      <c r="AY438" s="137"/>
      <c r="AZ438" s="137"/>
      <c r="BA438" s="137"/>
      <c r="BB438" s="137"/>
      <c r="BC438" s="137"/>
      <c r="BD438" s="137"/>
    </row>
    <row r="439" spans="1:56" s="212" customFormat="1" ht="12.9" hidden="1" customHeight="1" outlineLevel="1" collapsed="1" x14ac:dyDescent="0.25">
      <c r="A439" s="210"/>
      <c r="B439" s="188"/>
      <c r="C439" s="145"/>
      <c r="D439" s="145">
        <v>0</v>
      </c>
      <c r="E439" s="145" t="s">
        <v>1</v>
      </c>
      <c r="F439" s="146"/>
      <c r="G439" s="147" t="s">
        <v>371</v>
      </c>
      <c r="H439" s="148"/>
      <c r="I439" s="148"/>
      <c r="J439" s="148"/>
      <c r="K439" s="148"/>
      <c r="L439" s="148"/>
      <c r="M439" s="148"/>
      <c r="N439" s="148"/>
      <c r="O439" s="148"/>
      <c r="P439" s="148"/>
      <c r="Q439" s="148"/>
      <c r="R439" s="148"/>
      <c r="S439" s="149"/>
      <c r="T439" s="148"/>
      <c r="U439" s="150"/>
      <c r="V439" s="150"/>
      <c r="W439" s="150"/>
      <c r="X439" s="150"/>
      <c r="Y439" s="150"/>
      <c r="Z439" s="151"/>
      <c r="AA439" s="189"/>
      <c r="AE439" s="137"/>
      <c r="AF439" s="137"/>
      <c r="AG439" s="137"/>
      <c r="AH439" s="137"/>
      <c r="AI439" s="137"/>
      <c r="AJ439" s="137"/>
      <c r="AK439" s="137"/>
      <c r="AL439" s="137"/>
      <c r="AM439" s="137"/>
      <c r="AN439" s="137"/>
      <c r="AO439" s="137"/>
      <c r="AP439" s="137"/>
      <c r="AQ439" s="137"/>
      <c r="AR439" s="137"/>
      <c r="AS439" s="137"/>
      <c r="AT439" s="137"/>
      <c r="AU439" s="137"/>
      <c r="AV439" s="137"/>
      <c r="AW439" s="137"/>
      <c r="AX439" s="137"/>
      <c r="AY439" s="137"/>
      <c r="AZ439" s="137"/>
      <c r="BA439" s="137"/>
      <c r="BB439" s="137"/>
      <c r="BC439" s="137"/>
      <c r="BD439" s="137"/>
    </row>
    <row r="440" spans="1:56" s="212" customFormat="1" ht="12.9" hidden="1" customHeight="1" outlineLevel="1" x14ac:dyDescent="0.25">
      <c r="A440" s="210"/>
      <c r="B440" s="188"/>
      <c r="C440" s="145"/>
      <c r="D440" s="152"/>
      <c r="E440" s="153"/>
      <c r="F440" s="154"/>
      <c r="G440" s="155" t="s">
        <v>372</v>
      </c>
      <c r="H440" s="155"/>
      <c r="I440" s="155"/>
      <c r="J440" s="155"/>
      <c r="K440" s="155"/>
      <c r="L440" s="155"/>
      <c r="M440" s="155"/>
      <c r="N440" s="155"/>
      <c r="O440" s="155"/>
      <c r="P440" s="155"/>
      <c r="Q440" s="155"/>
      <c r="R440" s="155"/>
      <c r="S440" s="156"/>
      <c r="T440" s="157"/>
      <c r="U440" s="158"/>
      <c r="V440" s="158"/>
      <c r="W440" s="158"/>
      <c r="X440" s="158"/>
      <c r="Y440" s="158"/>
      <c r="Z440" s="151"/>
      <c r="AA440" s="189"/>
      <c r="AE440" s="137"/>
      <c r="AF440" s="137"/>
      <c r="AG440" s="137"/>
      <c r="AH440" s="137"/>
      <c r="AI440" s="137"/>
      <c r="AJ440" s="137"/>
      <c r="AK440" s="137"/>
      <c r="AL440" s="137"/>
      <c r="AM440" s="137"/>
      <c r="AN440" s="137"/>
      <c r="AO440" s="137"/>
      <c r="AP440" s="137"/>
      <c r="AQ440" s="137"/>
      <c r="AR440" s="137"/>
      <c r="AS440" s="137"/>
      <c r="AT440" s="137"/>
      <c r="AU440" s="137"/>
      <c r="AV440" s="137"/>
      <c r="AW440" s="137"/>
      <c r="AX440" s="137"/>
      <c r="AY440" s="137"/>
      <c r="AZ440" s="137"/>
      <c r="BA440" s="137"/>
      <c r="BB440" s="137"/>
      <c r="BC440" s="137"/>
      <c r="BD440" s="137"/>
    </row>
    <row r="441" spans="1:56" s="212" customFormat="1" ht="12.9" hidden="1" customHeight="1" outlineLevel="1" x14ac:dyDescent="0.25">
      <c r="A441" s="210"/>
      <c r="B441" s="188"/>
      <c r="C441" s="153"/>
      <c r="D441" s="145"/>
      <c r="E441" s="153"/>
      <c r="F441" s="154"/>
      <c r="G441" s="159">
        <v>38002.66851851852</v>
      </c>
      <c r="H441" s="160">
        <v>38002.66851851852</v>
      </c>
      <c r="I441" s="155"/>
      <c r="J441" s="155"/>
      <c r="K441" s="155"/>
      <c r="L441" s="155"/>
      <c r="M441" s="155"/>
      <c r="N441" s="155"/>
      <c r="O441" s="155"/>
      <c r="P441" s="155"/>
      <c r="Q441" s="155"/>
      <c r="R441" s="155"/>
      <c r="S441" s="156"/>
      <c r="T441" s="157"/>
      <c r="U441" s="158"/>
      <c r="V441" s="158"/>
      <c r="W441" s="158"/>
      <c r="X441" s="158"/>
      <c r="Y441" s="158"/>
      <c r="Z441" s="151"/>
      <c r="AA441" s="189"/>
      <c r="AE441" s="137"/>
      <c r="AF441" s="137"/>
      <c r="AG441" s="137"/>
      <c r="AH441" s="137"/>
      <c r="AI441" s="137"/>
      <c r="AJ441" s="137"/>
      <c r="AK441" s="137"/>
      <c r="AL441" s="137"/>
      <c r="AM441" s="137"/>
      <c r="AN441" s="137"/>
      <c r="AO441" s="137"/>
      <c r="AP441" s="137"/>
      <c r="AQ441" s="137"/>
      <c r="AR441" s="137"/>
      <c r="AS441" s="137"/>
      <c r="AT441" s="137"/>
      <c r="AU441" s="137"/>
      <c r="AV441" s="137"/>
      <c r="AW441" s="137"/>
      <c r="AX441" s="137"/>
      <c r="AY441" s="137"/>
      <c r="AZ441" s="137"/>
      <c r="BA441" s="137"/>
      <c r="BB441" s="137"/>
      <c r="BC441" s="137"/>
      <c r="BD441" s="137"/>
    </row>
    <row r="442" spans="1:56" s="212" customFormat="1" ht="12.9" hidden="1" customHeight="1" outlineLevel="1" x14ac:dyDescent="0.25">
      <c r="A442" s="210"/>
      <c r="B442" s="188"/>
      <c r="C442" s="153">
        <v>1</v>
      </c>
      <c r="D442" s="152"/>
      <c r="E442" s="153"/>
      <c r="F442" s="161"/>
      <c r="G442" s="162"/>
      <c r="H442" s="163"/>
      <c r="I442" s="163"/>
      <c r="J442" s="163"/>
      <c r="K442" s="163"/>
      <c r="L442" s="163"/>
      <c r="M442" s="163"/>
      <c r="N442" s="163"/>
      <c r="O442" s="163"/>
      <c r="P442" s="163"/>
      <c r="Q442" s="163"/>
      <c r="R442" s="163"/>
      <c r="S442" s="164"/>
      <c r="T442" s="165"/>
      <c r="U442" s="166"/>
      <c r="V442" s="166"/>
      <c r="W442" s="166"/>
      <c r="X442" s="166"/>
      <c r="Y442" s="166"/>
      <c r="Z442" s="151"/>
      <c r="AA442" s="189"/>
      <c r="AE442" s="137"/>
      <c r="AF442" s="137"/>
      <c r="AG442" s="137"/>
      <c r="AH442" s="137"/>
      <c r="AI442" s="137"/>
      <c r="AJ442" s="137"/>
      <c r="AK442" s="137"/>
      <c r="AL442" s="137"/>
      <c r="AM442" s="137"/>
      <c r="AN442" s="137"/>
      <c r="AO442" s="137"/>
      <c r="AP442" s="137"/>
      <c r="AQ442" s="137"/>
      <c r="AR442" s="137"/>
      <c r="AS442" s="137"/>
      <c r="AT442" s="137"/>
      <c r="AU442" s="137"/>
      <c r="AV442" s="137"/>
      <c r="AW442" s="137"/>
      <c r="AX442" s="137"/>
      <c r="AY442" s="137"/>
      <c r="AZ442" s="137"/>
      <c r="BA442" s="137"/>
      <c r="BB442" s="137"/>
      <c r="BC442" s="137"/>
      <c r="BD442" s="137"/>
    </row>
    <row r="443" spans="1:56" s="212" customFormat="1" ht="12.9" hidden="1" customHeight="1" outlineLevel="1" x14ac:dyDescent="0.25">
      <c r="A443" s="210"/>
      <c r="B443" s="188"/>
      <c r="C443" s="153"/>
      <c r="D443" s="153"/>
      <c r="E443" s="153"/>
      <c r="F443" s="153"/>
      <c r="G443" s="167"/>
      <c r="H443" s="167"/>
      <c r="I443" s="167"/>
      <c r="J443" s="167"/>
      <c r="K443" s="167"/>
      <c r="L443" s="167"/>
      <c r="M443" s="167"/>
      <c r="N443" s="167"/>
      <c r="O443" s="167"/>
      <c r="P443" s="167"/>
      <c r="Q443" s="167"/>
      <c r="R443" s="167" t="s">
        <v>373</v>
      </c>
      <c r="S443" s="167"/>
      <c r="T443" s="167" t="s">
        <v>374</v>
      </c>
      <c r="U443" s="167"/>
      <c r="V443" s="167" t="s">
        <v>375</v>
      </c>
      <c r="W443" s="167"/>
      <c r="X443" s="167"/>
      <c r="Y443" s="167"/>
      <c r="Z443" s="151"/>
      <c r="AA443" s="189"/>
      <c r="AE443" s="137"/>
      <c r="AF443" s="137"/>
      <c r="AG443" s="137"/>
      <c r="AH443" s="137"/>
      <c r="AI443" s="137"/>
      <c r="AJ443" s="137"/>
      <c r="AK443" s="137"/>
      <c r="AL443" s="137"/>
      <c r="AM443" s="137"/>
      <c r="AN443" s="137"/>
      <c r="AO443" s="137"/>
      <c r="AP443" s="137"/>
      <c r="AQ443" s="137"/>
      <c r="AR443" s="137"/>
      <c r="AS443" s="137"/>
      <c r="AT443" s="137"/>
      <c r="AU443" s="137"/>
      <c r="AV443" s="137"/>
      <c r="AW443" s="137"/>
      <c r="AX443" s="137"/>
      <c r="AY443" s="137"/>
      <c r="AZ443" s="137"/>
      <c r="BA443" s="137"/>
      <c r="BB443" s="137"/>
      <c r="BC443" s="137"/>
      <c r="BD443" s="137"/>
    </row>
    <row r="444" spans="1:56" s="212" customFormat="1" ht="12.9" hidden="1" customHeight="1" outlineLevel="1" x14ac:dyDescent="0.25">
      <c r="A444" s="210"/>
      <c r="B444" s="188"/>
      <c r="C444" s="153"/>
      <c r="D444" s="153"/>
      <c r="E444" s="153"/>
      <c r="F444" s="153"/>
      <c r="G444" s="153"/>
      <c r="H444" s="153"/>
      <c r="I444" s="153"/>
      <c r="J444" s="153"/>
      <c r="K444" s="153"/>
      <c r="L444" s="167"/>
      <c r="M444" s="167"/>
      <c r="N444" s="167"/>
      <c r="O444" s="167"/>
      <c r="P444" s="167"/>
      <c r="Q444" s="167"/>
      <c r="R444" s="167" t="s">
        <v>376</v>
      </c>
      <c r="S444" s="167"/>
      <c r="T444" s="167" t="s">
        <v>377</v>
      </c>
      <c r="U444" s="167"/>
      <c r="V444" s="168" t="s">
        <v>378</v>
      </c>
      <c r="W444" s="168"/>
      <c r="X444" s="168" t="s">
        <v>379</v>
      </c>
      <c r="Y444" s="167"/>
      <c r="Z444" s="151"/>
      <c r="AA444" s="189"/>
      <c r="AE444" s="137"/>
      <c r="AF444" s="137"/>
      <c r="AG444" s="137"/>
      <c r="AH444" s="137"/>
      <c r="AI444" s="137"/>
      <c r="AJ444" s="137"/>
      <c r="AK444" s="137"/>
      <c r="AL444" s="137"/>
      <c r="AM444" s="137"/>
      <c r="AN444" s="137"/>
      <c r="AO444" s="137"/>
      <c r="AP444" s="137"/>
      <c r="AQ444" s="137"/>
      <c r="AR444" s="137"/>
      <c r="AS444" s="137"/>
      <c r="AT444" s="137"/>
      <c r="AU444" s="137"/>
      <c r="AV444" s="137"/>
      <c r="AW444" s="137"/>
      <c r="AX444" s="137"/>
      <c r="AY444" s="137"/>
      <c r="AZ444" s="137"/>
      <c r="BA444" s="137"/>
      <c r="BB444" s="137"/>
      <c r="BC444" s="137"/>
      <c r="BD444" s="137"/>
    </row>
    <row r="445" spans="1:56" s="212" customFormat="1" ht="12.9" hidden="1" customHeight="1" outlineLevel="1" x14ac:dyDescent="0.25">
      <c r="A445" s="210"/>
      <c r="B445" s="188"/>
      <c r="C445" s="153"/>
      <c r="D445" s="153"/>
      <c r="E445" s="153"/>
      <c r="F445" s="153"/>
      <c r="G445" s="168"/>
      <c r="H445" s="168"/>
      <c r="I445" s="168"/>
      <c r="J445" s="237" t="s">
        <v>322</v>
      </c>
      <c r="K445" s="237" t="s">
        <v>118</v>
      </c>
      <c r="L445" s="237" t="s">
        <v>119</v>
      </c>
      <c r="M445" s="237" t="s">
        <v>120</v>
      </c>
      <c r="N445" s="237" t="s">
        <v>121</v>
      </c>
      <c r="O445" s="237" t="s">
        <v>122</v>
      </c>
      <c r="P445" s="237" t="s">
        <v>380</v>
      </c>
      <c r="Q445" s="168"/>
      <c r="R445" s="168" t="s">
        <v>381</v>
      </c>
      <c r="S445" s="168"/>
      <c r="T445" s="168" t="s">
        <v>382</v>
      </c>
      <c r="U445" s="168"/>
      <c r="V445" s="168" t="s">
        <v>383</v>
      </c>
      <c r="W445" s="168"/>
      <c r="X445" s="168"/>
      <c r="Y445" s="288"/>
      <c r="Z445" s="151"/>
      <c r="AA445" s="189"/>
      <c r="AE445" s="137"/>
      <c r="AF445" s="137"/>
      <c r="AG445" s="137"/>
      <c r="AH445" s="137"/>
      <c r="AI445" s="137"/>
      <c r="AJ445" s="137"/>
      <c r="AK445" s="137"/>
      <c r="AL445" s="137"/>
      <c r="AM445" s="137"/>
      <c r="AN445" s="137"/>
      <c r="AO445" s="137"/>
      <c r="AP445" s="137"/>
      <c r="AQ445" s="137"/>
      <c r="AR445" s="137"/>
      <c r="AS445" s="137"/>
      <c r="AT445" s="137"/>
      <c r="AU445" s="137"/>
      <c r="AV445" s="137"/>
      <c r="AW445" s="137"/>
      <c r="AX445" s="137"/>
      <c r="AY445" s="137"/>
      <c r="AZ445" s="137"/>
      <c r="BA445" s="137"/>
      <c r="BB445" s="137"/>
      <c r="BC445" s="137"/>
      <c r="BD445" s="137"/>
    </row>
    <row r="446" spans="1:56" s="212" customFormat="1" ht="12.9" hidden="1" customHeight="1" outlineLevel="1" x14ac:dyDescent="0.25">
      <c r="A446" s="210"/>
      <c r="B446" s="188"/>
      <c r="C446" s="169"/>
      <c r="D446" s="169"/>
      <c r="E446" s="169"/>
      <c r="F446" s="171"/>
      <c r="G446" s="173"/>
      <c r="H446" s="173"/>
      <c r="I446" s="173"/>
      <c r="J446" s="276">
        <v>1</v>
      </c>
      <c r="K446" s="192">
        <v>0.76</v>
      </c>
      <c r="L446" s="192">
        <v>0.75</v>
      </c>
      <c r="M446" s="192">
        <v>0.75</v>
      </c>
      <c r="N446" s="192">
        <v>0.75</v>
      </c>
      <c r="O446" s="192">
        <v>0.75</v>
      </c>
      <c r="P446" s="192">
        <v>0.75</v>
      </c>
      <c r="Q446" s="173"/>
      <c r="R446" s="194">
        <v>0</v>
      </c>
      <c r="S446" s="173"/>
      <c r="T446" s="192">
        <v>0</v>
      </c>
      <c r="U446" s="246"/>
      <c r="V446" s="192">
        <v>-0.25</v>
      </c>
      <c r="W446" s="246"/>
      <c r="X446" s="277">
        <v>0.23</v>
      </c>
      <c r="Y446" s="171"/>
      <c r="Z446" s="151"/>
      <c r="AA446" s="189"/>
      <c r="AE446" s="137"/>
      <c r="AF446" s="137"/>
      <c r="AG446" s="137"/>
      <c r="AH446" s="137"/>
      <c r="AI446" s="137"/>
      <c r="AJ446" s="137"/>
      <c r="AK446" s="137"/>
      <c r="AL446" s="137"/>
      <c r="AM446" s="137"/>
      <c r="AN446" s="137"/>
      <c r="AO446" s="137"/>
      <c r="AP446" s="137"/>
      <c r="AQ446" s="137"/>
      <c r="AR446" s="137"/>
      <c r="AS446" s="137"/>
      <c r="AT446" s="137"/>
      <c r="AU446" s="137"/>
      <c r="AV446" s="137"/>
      <c r="AW446" s="137"/>
      <c r="AX446" s="137"/>
      <c r="AY446" s="137"/>
      <c r="AZ446" s="137"/>
      <c r="BA446" s="137"/>
      <c r="BB446" s="137"/>
      <c r="BC446" s="137"/>
      <c r="BD446" s="137"/>
    </row>
    <row r="447" spans="1:56" s="212" customFormat="1" ht="12.9" hidden="1" customHeight="1" outlineLevel="1" x14ac:dyDescent="0.25">
      <c r="A447" s="210"/>
      <c r="B447" s="188"/>
      <c r="C447" s="169"/>
      <c r="D447" s="169"/>
      <c r="E447" s="169"/>
      <c r="F447" s="171"/>
      <c r="G447" s="173"/>
      <c r="H447" s="173"/>
      <c r="I447" s="173"/>
      <c r="J447" s="239">
        <v>2</v>
      </c>
      <c r="K447" s="192">
        <v>0.76800000000000002</v>
      </c>
      <c r="L447" s="192">
        <v>0.76</v>
      </c>
      <c r="M447" s="192">
        <v>0.76</v>
      </c>
      <c r="N447" s="192">
        <v>0.76</v>
      </c>
      <c r="O447" s="192">
        <v>0.76</v>
      </c>
      <c r="P447" s="192">
        <v>0.76</v>
      </c>
      <c r="Q447" s="173"/>
      <c r="R447" s="194">
        <v>0</v>
      </c>
      <c r="S447" s="173"/>
      <c r="T447" s="192">
        <v>0</v>
      </c>
      <c r="U447" s="173"/>
      <c r="V447" s="192">
        <v>-0.17</v>
      </c>
      <c r="W447" s="173"/>
      <c r="X447" s="192">
        <v>0.23</v>
      </c>
      <c r="Y447" s="171"/>
      <c r="Z447" s="151"/>
      <c r="AA447" s="189"/>
      <c r="AE447" s="137"/>
      <c r="AF447" s="137"/>
      <c r="AG447" s="137"/>
      <c r="AH447" s="137"/>
      <c r="AI447" s="137"/>
      <c r="AJ447" s="137"/>
      <c r="AK447" s="137"/>
      <c r="AL447" s="137"/>
      <c r="AM447" s="137"/>
      <c r="AN447" s="137"/>
      <c r="AO447" s="137"/>
      <c r="AP447" s="137"/>
      <c r="AQ447" s="137"/>
      <c r="AR447" s="137"/>
      <c r="AS447" s="137"/>
      <c r="AT447" s="137"/>
      <c r="AU447" s="137"/>
      <c r="AV447" s="137"/>
      <c r="AW447" s="137"/>
      <c r="AX447" s="137"/>
      <c r="AY447" s="137"/>
      <c r="AZ447" s="137"/>
      <c r="BA447" s="137"/>
      <c r="BB447" s="137"/>
      <c r="BC447" s="137"/>
      <c r="BD447" s="137"/>
    </row>
    <row r="448" spans="1:56" s="212" customFormat="1" ht="12.9" hidden="1" customHeight="1" outlineLevel="1" x14ac:dyDescent="0.25">
      <c r="A448" s="210"/>
      <c r="B448" s="188"/>
      <c r="C448" s="169"/>
      <c r="D448" s="169"/>
      <c r="E448" s="169"/>
      <c r="F448" s="171"/>
      <c r="G448" s="173"/>
      <c r="H448" s="173"/>
      <c r="I448" s="173"/>
      <c r="J448" s="239">
        <v>3</v>
      </c>
      <c r="K448" s="192">
        <v>0.77700000000000002</v>
      </c>
      <c r="L448" s="192">
        <v>0.76</v>
      </c>
      <c r="M448" s="192">
        <v>0.76</v>
      </c>
      <c r="N448" s="192">
        <v>0.76</v>
      </c>
      <c r="O448" s="192">
        <v>0.76</v>
      </c>
      <c r="P448" s="192">
        <v>0.76</v>
      </c>
      <c r="Q448" s="173"/>
      <c r="R448" s="194">
        <v>0</v>
      </c>
      <c r="S448" s="173"/>
      <c r="T448" s="192">
        <v>0</v>
      </c>
      <c r="U448" s="173"/>
      <c r="V448" s="192">
        <v>-0.17</v>
      </c>
      <c r="W448" s="173"/>
      <c r="X448" s="192">
        <v>0.21</v>
      </c>
      <c r="Y448" s="171"/>
      <c r="Z448" s="151"/>
      <c r="AA448" s="189"/>
      <c r="AE448" s="137"/>
      <c r="AF448" s="137"/>
      <c r="AG448" s="137"/>
      <c r="AH448" s="137"/>
      <c r="AI448" s="137"/>
      <c r="AJ448" s="137"/>
      <c r="AK448" s="137"/>
      <c r="AL448" s="137"/>
      <c r="AM448" s="137"/>
      <c r="AN448" s="137"/>
      <c r="AO448" s="137"/>
      <c r="AP448" s="137"/>
      <c r="AQ448" s="137"/>
      <c r="AR448" s="137"/>
      <c r="AS448" s="137"/>
      <c r="AT448" s="137"/>
      <c r="AU448" s="137"/>
      <c r="AV448" s="137"/>
      <c r="AW448" s="137"/>
      <c r="AX448" s="137"/>
      <c r="AY448" s="137"/>
      <c r="AZ448" s="137"/>
      <c r="BA448" s="137"/>
      <c r="BB448" s="137"/>
      <c r="BC448" s="137"/>
      <c r="BD448" s="137"/>
    </row>
    <row r="449" spans="1:56" s="212" customFormat="1" ht="12.9" hidden="1" customHeight="1" outlineLevel="1" x14ac:dyDescent="0.25">
      <c r="A449" s="210"/>
      <c r="B449" s="188"/>
      <c r="C449" s="169"/>
      <c r="D449" s="169"/>
      <c r="E449" s="169"/>
      <c r="F449" s="171"/>
      <c r="G449" s="173"/>
      <c r="H449" s="173"/>
      <c r="I449" s="173"/>
      <c r="J449" s="239">
        <v>4</v>
      </c>
      <c r="K449" s="192">
        <v>0.77400000000000002</v>
      </c>
      <c r="L449" s="192">
        <v>0.66</v>
      </c>
      <c r="M449" s="192">
        <v>0.66</v>
      </c>
      <c r="N449" s="192">
        <v>0.66</v>
      </c>
      <c r="O449" s="192">
        <v>0.66</v>
      </c>
      <c r="P449" s="192">
        <v>0.66</v>
      </c>
      <c r="Q449" s="173"/>
      <c r="R449" s="194">
        <v>0</v>
      </c>
      <c r="S449" s="173"/>
      <c r="T449" s="192">
        <v>0</v>
      </c>
      <c r="U449" s="173"/>
      <c r="V449" s="192">
        <v>-0.17</v>
      </c>
      <c r="W449" s="173"/>
      <c r="X449" s="192">
        <v>0.19</v>
      </c>
      <c r="Y449" s="171"/>
      <c r="Z449" s="151"/>
      <c r="AA449" s="189"/>
      <c r="AE449" s="137"/>
      <c r="AF449" s="137"/>
      <c r="AG449" s="137"/>
      <c r="AH449" s="137"/>
      <c r="AI449" s="137"/>
      <c r="AJ449" s="137"/>
      <c r="AK449" s="137"/>
      <c r="AL449" s="137"/>
      <c r="AM449" s="137"/>
      <c r="AN449" s="137"/>
      <c r="AO449" s="137"/>
      <c r="AP449" s="137"/>
      <c r="AQ449" s="137"/>
      <c r="AR449" s="137"/>
      <c r="AS449" s="137"/>
      <c r="AT449" s="137"/>
      <c r="AU449" s="137"/>
      <c r="AV449" s="137"/>
      <c r="AW449" s="137"/>
      <c r="AX449" s="137"/>
      <c r="AY449" s="137"/>
      <c r="AZ449" s="137"/>
      <c r="BA449" s="137"/>
      <c r="BB449" s="137"/>
      <c r="BC449" s="137"/>
      <c r="BD449" s="137"/>
    </row>
    <row r="450" spans="1:56" s="212" customFormat="1" ht="12.9" hidden="1" customHeight="1" outlineLevel="1" x14ac:dyDescent="0.25">
      <c r="A450" s="210"/>
      <c r="B450" s="188"/>
      <c r="C450" s="169"/>
      <c r="D450" s="169"/>
      <c r="E450" s="169"/>
      <c r="F450" s="171"/>
      <c r="G450" s="173"/>
      <c r="H450" s="173"/>
      <c r="I450" s="173"/>
      <c r="J450" s="239">
        <v>5</v>
      </c>
      <c r="K450" s="192">
        <v>0.77</v>
      </c>
      <c r="L450" s="192">
        <v>0.6</v>
      </c>
      <c r="M450" s="192">
        <v>0.6</v>
      </c>
      <c r="N450" s="192">
        <v>0.6</v>
      </c>
      <c r="O450" s="192">
        <v>0.6</v>
      </c>
      <c r="P450" s="192">
        <v>0.6</v>
      </c>
      <c r="Q450" s="173"/>
      <c r="R450" s="194">
        <v>0</v>
      </c>
      <c r="S450" s="173"/>
      <c r="T450" s="192">
        <v>0</v>
      </c>
      <c r="U450" s="173"/>
      <c r="V450" s="192">
        <v>-0.17</v>
      </c>
      <c r="W450" s="173"/>
      <c r="X450" s="192">
        <v>0.17</v>
      </c>
      <c r="Y450" s="171"/>
      <c r="Z450" s="151"/>
      <c r="AA450" s="189"/>
      <c r="AE450" s="137"/>
      <c r="AF450" s="137"/>
      <c r="AG450" s="137"/>
      <c r="AH450" s="137"/>
      <c r="AI450" s="137"/>
      <c r="AJ450" s="137"/>
      <c r="AK450" s="137"/>
      <c r="AL450" s="137"/>
      <c r="AM450" s="137"/>
      <c r="AN450" s="137"/>
      <c r="AO450" s="137"/>
      <c r="AP450" s="137"/>
      <c r="AQ450" s="137"/>
      <c r="AR450" s="137"/>
      <c r="AS450" s="137"/>
      <c r="AT450" s="137"/>
      <c r="AU450" s="137"/>
      <c r="AV450" s="137"/>
      <c r="AW450" s="137"/>
      <c r="AX450" s="137"/>
      <c r="AY450" s="137"/>
      <c r="AZ450" s="137"/>
      <c r="BA450" s="137"/>
      <c r="BB450" s="137"/>
      <c r="BC450" s="137"/>
      <c r="BD450" s="137"/>
    </row>
    <row r="451" spans="1:56" s="212" customFormat="1" ht="12.9" hidden="1" customHeight="1" outlineLevel="1" x14ac:dyDescent="0.25">
      <c r="A451" s="210"/>
      <c r="B451" s="188"/>
      <c r="C451" s="169"/>
      <c r="D451" s="169"/>
      <c r="E451" s="169"/>
      <c r="F451" s="171"/>
      <c r="G451" s="173"/>
      <c r="H451" s="173"/>
      <c r="I451" s="173"/>
      <c r="J451" s="239">
        <v>6</v>
      </c>
      <c r="K451" s="192">
        <v>0.73499999999999999</v>
      </c>
      <c r="L451" s="192">
        <v>0.6</v>
      </c>
      <c r="M451" s="192">
        <v>0.6</v>
      </c>
      <c r="N451" s="192">
        <v>0.6</v>
      </c>
      <c r="O451" s="192">
        <v>0.6</v>
      </c>
      <c r="P451" s="192">
        <v>0.6</v>
      </c>
      <c r="Q451" s="173"/>
      <c r="R451" s="194">
        <v>0.01</v>
      </c>
      <c r="S451" s="173"/>
      <c r="T451" s="192">
        <v>0.1</v>
      </c>
      <c r="U451" s="173"/>
      <c r="V451" s="192">
        <v>-0.17</v>
      </c>
      <c r="W451" s="173"/>
      <c r="X451" s="192">
        <v>0.15</v>
      </c>
      <c r="Y451" s="171"/>
      <c r="Z451" s="151"/>
      <c r="AA451" s="189"/>
      <c r="AE451" s="137"/>
      <c r="AF451" s="137"/>
      <c r="AG451" s="137"/>
      <c r="AH451" s="137"/>
      <c r="AI451" s="137"/>
      <c r="AJ451" s="137"/>
      <c r="AK451" s="137"/>
      <c r="AL451" s="137"/>
      <c r="AM451" s="137"/>
      <c r="AN451" s="137"/>
      <c r="AO451" s="137"/>
      <c r="AP451" s="137"/>
      <c r="AQ451" s="137"/>
      <c r="AR451" s="137"/>
      <c r="AS451" s="137"/>
      <c r="AT451" s="137"/>
      <c r="AU451" s="137"/>
      <c r="AV451" s="137"/>
      <c r="AW451" s="137"/>
      <c r="AX451" s="137"/>
      <c r="AY451" s="137"/>
      <c r="AZ451" s="137"/>
      <c r="BA451" s="137"/>
      <c r="BB451" s="137"/>
      <c r="BC451" s="137"/>
      <c r="BD451" s="137"/>
    </row>
    <row r="452" spans="1:56" s="212" customFormat="1" ht="12.9" hidden="1" customHeight="1" outlineLevel="1" x14ac:dyDescent="0.25">
      <c r="A452" s="210"/>
      <c r="B452" s="188"/>
      <c r="C452" s="169"/>
      <c r="D452" s="169"/>
      <c r="E452" s="169"/>
      <c r="F452" s="171"/>
      <c r="G452" s="173"/>
      <c r="H452" s="173"/>
      <c r="I452" s="173"/>
      <c r="J452" s="239">
        <v>7</v>
      </c>
      <c r="K452" s="192">
        <v>0.71</v>
      </c>
      <c r="L452" s="192">
        <v>0.71</v>
      </c>
      <c r="M452" s="192">
        <v>0.71</v>
      </c>
      <c r="N452" s="192">
        <v>0.71</v>
      </c>
      <c r="O452" s="192">
        <v>0.71</v>
      </c>
      <c r="P452" s="192">
        <v>0.71</v>
      </c>
      <c r="Q452" s="173"/>
      <c r="R452" s="194">
        <v>1.4999999999999999E-2</v>
      </c>
      <c r="S452" s="173"/>
      <c r="T452" s="192">
        <v>0.2</v>
      </c>
      <c r="U452" s="173"/>
      <c r="V452" s="192">
        <v>-0.17</v>
      </c>
      <c r="W452" s="173"/>
      <c r="X452" s="192">
        <v>0.13</v>
      </c>
      <c r="Y452" s="171"/>
      <c r="Z452" s="151"/>
      <c r="AA452" s="189"/>
      <c r="AE452" s="137"/>
      <c r="AF452" s="137"/>
      <c r="AG452" s="137"/>
      <c r="AH452" s="137"/>
      <c r="AI452" s="137"/>
      <c r="AJ452" s="137"/>
      <c r="AK452" s="137"/>
      <c r="AL452" s="137"/>
      <c r="AM452" s="137"/>
      <c r="AN452" s="137"/>
      <c r="AO452" s="137"/>
      <c r="AP452" s="137"/>
      <c r="AQ452" s="137"/>
      <c r="AR452" s="137"/>
      <c r="AS452" s="137"/>
      <c r="AT452" s="137"/>
      <c r="AU452" s="137"/>
      <c r="AV452" s="137"/>
      <c r="AW452" s="137"/>
      <c r="AX452" s="137"/>
      <c r="AY452" s="137"/>
      <c r="AZ452" s="137"/>
      <c r="BA452" s="137"/>
      <c r="BB452" s="137"/>
      <c r="BC452" s="137"/>
      <c r="BD452" s="137"/>
    </row>
    <row r="453" spans="1:56" s="212" customFormat="1" ht="12.9" hidden="1" customHeight="1" outlineLevel="1" x14ac:dyDescent="0.25">
      <c r="A453" s="210"/>
      <c r="B453" s="188"/>
      <c r="C453" s="169"/>
      <c r="D453" s="169"/>
      <c r="E453" s="169"/>
      <c r="F453" s="171"/>
      <c r="G453" s="173"/>
      <c r="H453" s="173"/>
      <c r="I453" s="173"/>
      <c r="J453" s="239">
        <v>8</v>
      </c>
      <c r="K453" s="192">
        <v>0.7</v>
      </c>
      <c r="L453" s="192">
        <v>0.75</v>
      </c>
      <c r="M453" s="192">
        <v>0.75</v>
      </c>
      <c r="N453" s="192">
        <v>0.75</v>
      </c>
      <c r="O453" s="192">
        <v>0.75</v>
      </c>
      <c r="P453" s="192">
        <v>0.75</v>
      </c>
      <c r="Q453" s="173"/>
      <c r="R453" s="194">
        <v>1.4999999999999999E-2</v>
      </c>
      <c r="S453" s="173"/>
      <c r="T453" s="192">
        <v>0.16</v>
      </c>
      <c r="U453" s="173"/>
      <c r="V453" s="192">
        <v>-0.17</v>
      </c>
      <c r="W453" s="173"/>
      <c r="X453" s="192">
        <v>0.13</v>
      </c>
      <c r="Y453" s="171"/>
      <c r="Z453" s="151"/>
      <c r="AA453" s="189"/>
      <c r="AE453" s="137"/>
      <c r="AF453" s="137"/>
      <c r="AG453" s="137"/>
      <c r="AH453" s="137"/>
      <c r="AI453" s="137"/>
      <c r="AJ453" s="137"/>
      <c r="AK453" s="137"/>
      <c r="AL453" s="137"/>
      <c r="AM453" s="137"/>
      <c r="AN453" s="137"/>
      <c r="AO453" s="137"/>
      <c r="AP453" s="137"/>
      <c r="AQ453" s="137"/>
      <c r="AR453" s="137"/>
      <c r="AS453" s="137"/>
      <c r="AT453" s="137"/>
      <c r="AU453" s="137"/>
      <c r="AV453" s="137"/>
      <c r="AW453" s="137"/>
      <c r="AX453" s="137"/>
      <c r="AY453" s="137"/>
      <c r="AZ453" s="137"/>
      <c r="BA453" s="137"/>
      <c r="BB453" s="137"/>
      <c r="BC453" s="137"/>
      <c r="BD453" s="137"/>
    </row>
    <row r="454" spans="1:56" s="212" customFormat="1" ht="12.9" hidden="1" customHeight="1" outlineLevel="1" x14ac:dyDescent="0.25">
      <c r="A454" s="210"/>
      <c r="B454" s="188"/>
      <c r="C454" s="169"/>
      <c r="D454" s="169"/>
      <c r="E454" s="169"/>
      <c r="F454" s="171"/>
      <c r="G454" s="173"/>
      <c r="H454" s="173"/>
      <c r="I454" s="173"/>
      <c r="J454" s="239">
        <v>9</v>
      </c>
      <c r="K454" s="192">
        <v>0.74</v>
      </c>
      <c r="L454" s="192">
        <v>0.75</v>
      </c>
      <c r="M454" s="192">
        <v>0.75</v>
      </c>
      <c r="N454" s="192">
        <v>0.75</v>
      </c>
      <c r="O454" s="192">
        <v>0.75</v>
      </c>
      <c r="P454" s="192">
        <v>0.75</v>
      </c>
      <c r="Q454" s="173"/>
      <c r="R454" s="194">
        <v>1.4999999999999999E-2</v>
      </c>
      <c r="S454" s="173"/>
      <c r="T454" s="192">
        <v>0.12</v>
      </c>
      <c r="U454" s="173"/>
      <c r="V454" s="192">
        <v>-0.17</v>
      </c>
      <c r="W454" s="173"/>
      <c r="X454" s="192">
        <v>0.13</v>
      </c>
      <c r="Y454" s="171"/>
      <c r="Z454" s="151"/>
      <c r="AA454" s="189"/>
      <c r="AE454" s="137"/>
      <c r="AF454" s="137"/>
      <c r="AG454" s="137"/>
      <c r="AH454" s="137"/>
      <c r="AI454" s="137"/>
      <c r="AJ454" s="137"/>
      <c r="AK454" s="137"/>
      <c r="AL454" s="137"/>
      <c r="AM454" s="137"/>
      <c r="AN454" s="137"/>
      <c r="AO454" s="137"/>
      <c r="AP454" s="137"/>
      <c r="AQ454" s="137"/>
      <c r="AR454" s="137"/>
      <c r="AS454" s="137"/>
      <c r="AT454" s="137"/>
      <c r="AU454" s="137"/>
      <c r="AV454" s="137"/>
      <c r="AW454" s="137"/>
      <c r="AX454" s="137"/>
      <c r="AY454" s="137"/>
      <c r="AZ454" s="137"/>
      <c r="BA454" s="137"/>
      <c r="BB454" s="137"/>
      <c r="BC454" s="137"/>
      <c r="BD454" s="137"/>
    </row>
    <row r="455" spans="1:56" s="212" customFormat="1" ht="12.9" hidden="1" customHeight="1" outlineLevel="1" x14ac:dyDescent="0.25">
      <c r="A455" s="210"/>
      <c r="B455" s="188"/>
      <c r="C455" s="169"/>
      <c r="D455" s="169"/>
      <c r="E455" s="169"/>
      <c r="F455" s="171"/>
      <c r="G455" s="180"/>
      <c r="H455" s="180"/>
      <c r="I455" s="180"/>
      <c r="J455" s="278">
        <v>10</v>
      </c>
      <c r="K455" s="257">
        <v>0.75</v>
      </c>
      <c r="L455" s="257">
        <v>0.75</v>
      </c>
      <c r="M455" s="257">
        <v>0.75</v>
      </c>
      <c r="N455" s="257">
        <v>0.75</v>
      </c>
      <c r="O455" s="257">
        <v>0.75</v>
      </c>
      <c r="P455" s="257">
        <v>0.75</v>
      </c>
      <c r="Q455" s="249"/>
      <c r="R455" s="279">
        <v>1.4999999999999999E-2</v>
      </c>
      <c r="S455" s="249"/>
      <c r="T455" s="257">
        <v>0.1</v>
      </c>
      <c r="U455" s="249"/>
      <c r="V455" s="257">
        <v>-0.2</v>
      </c>
      <c r="W455" s="249"/>
      <c r="X455" s="192">
        <v>0.13</v>
      </c>
      <c r="Y455" s="171"/>
      <c r="Z455" s="151"/>
      <c r="AA455" s="189"/>
      <c r="AE455" s="137"/>
      <c r="AF455" s="137"/>
      <c r="AG455" s="137"/>
      <c r="AH455" s="137"/>
      <c r="AI455" s="137"/>
      <c r="AJ455" s="137"/>
      <c r="AK455" s="137"/>
      <c r="AL455" s="137"/>
      <c r="AM455" s="137"/>
      <c r="AN455" s="137"/>
      <c r="AO455" s="137"/>
      <c r="AP455" s="137"/>
      <c r="AQ455" s="137"/>
      <c r="AR455" s="137"/>
      <c r="AS455" s="137"/>
      <c r="AT455" s="137"/>
      <c r="AU455" s="137"/>
      <c r="AV455" s="137"/>
      <c r="AW455" s="137"/>
      <c r="AX455" s="137"/>
      <c r="AY455" s="137"/>
      <c r="AZ455" s="137"/>
      <c r="BA455" s="137"/>
      <c r="BB455" s="137"/>
      <c r="BC455" s="137"/>
      <c r="BD455" s="137"/>
    </row>
    <row r="456" spans="1:56" s="212" customFormat="1" ht="5.0999999999999996" hidden="1" customHeight="1" outlineLevel="1" x14ac:dyDescent="0.25">
      <c r="A456" s="210"/>
      <c r="B456" s="188"/>
      <c r="C456" s="152" t="s">
        <v>237</v>
      </c>
      <c r="D456" s="169"/>
      <c r="E456" s="169"/>
      <c r="F456" s="179"/>
      <c r="G456" s="180"/>
      <c r="H456" s="180"/>
      <c r="I456" s="180"/>
      <c r="J456" s="172"/>
      <c r="K456" s="172"/>
      <c r="L456" s="172"/>
      <c r="M456" s="172"/>
      <c r="N456" s="172"/>
      <c r="O456" s="172"/>
      <c r="P456" s="172"/>
      <c r="Q456" s="172"/>
      <c r="R456" s="172"/>
      <c r="S456" s="172"/>
      <c r="T456" s="172"/>
      <c r="U456" s="172"/>
      <c r="V456" s="172"/>
      <c r="W456" s="172"/>
      <c r="X456" s="172"/>
      <c r="Y456" s="171"/>
      <c r="Z456" s="181"/>
      <c r="AA456" s="189"/>
      <c r="AE456" s="137"/>
      <c r="AF456" s="137"/>
      <c r="AG456" s="137"/>
      <c r="AH456" s="137"/>
      <c r="AI456" s="137"/>
      <c r="AJ456" s="137"/>
      <c r="AK456" s="137"/>
      <c r="AL456" s="137"/>
      <c r="AM456" s="137"/>
      <c r="AN456" s="137"/>
      <c r="AO456" s="137"/>
      <c r="AP456" s="137"/>
      <c r="AQ456" s="137"/>
      <c r="AR456" s="137"/>
      <c r="AS456" s="137"/>
      <c r="AT456" s="137"/>
      <c r="AU456" s="137"/>
      <c r="AV456" s="137"/>
      <c r="AW456" s="137"/>
      <c r="AX456" s="137"/>
      <c r="AY456" s="137"/>
      <c r="AZ456" s="137"/>
      <c r="BA456" s="137"/>
      <c r="BB456" s="137"/>
      <c r="BC456" s="137"/>
      <c r="BD456" s="137"/>
    </row>
    <row r="457" spans="1:56" s="212" customFormat="1" ht="24" customHeight="1" collapsed="1" x14ac:dyDescent="0.25">
      <c r="A457" s="210"/>
      <c r="B457" s="188"/>
      <c r="C457" s="182"/>
      <c r="D457" s="182"/>
      <c r="E457" s="182"/>
      <c r="F457" s="182"/>
      <c r="G457" s="183" t="s">
        <v>371</v>
      </c>
      <c r="H457" s="184"/>
      <c r="I457" s="184"/>
      <c r="J457" s="184"/>
      <c r="K457" s="184"/>
      <c r="L457" s="184"/>
      <c r="M457" s="184"/>
      <c r="N457" s="184"/>
      <c r="O457" s="184"/>
      <c r="P457" s="184"/>
      <c r="Q457" s="184"/>
      <c r="R457" s="184"/>
      <c r="S457" s="184"/>
      <c r="T457" s="185"/>
      <c r="U457" s="185"/>
      <c r="V457" s="185"/>
      <c r="W457" s="185"/>
      <c r="X457" s="185"/>
      <c r="Y457" s="186" t="s">
        <v>238</v>
      </c>
      <c r="Z457" s="187" t="s">
        <v>239</v>
      </c>
      <c r="AA457" s="189"/>
      <c r="AE457" s="137"/>
      <c r="AF457" s="137"/>
      <c r="AG457" s="137"/>
      <c r="AH457" s="137"/>
      <c r="AI457" s="137"/>
      <c r="AJ457" s="137"/>
      <c r="AK457" s="137"/>
      <c r="AL457" s="137"/>
      <c r="AM457" s="137"/>
      <c r="AN457" s="137"/>
      <c r="AO457" s="137"/>
      <c r="AP457" s="137"/>
      <c r="AQ457" s="137"/>
      <c r="AR457" s="137"/>
      <c r="AS457" s="137"/>
      <c r="AT457" s="137"/>
      <c r="AU457" s="137"/>
      <c r="AV457" s="137"/>
      <c r="AW457" s="137"/>
      <c r="AX457" s="137"/>
      <c r="AY457" s="137"/>
      <c r="AZ457" s="137"/>
      <c r="BA457" s="137"/>
      <c r="BB457" s="137"/>
      <c r="BC457" s="137"/>
      <c r="BD457" s="137"/>
    </row>
    <row r="458" spans="1:56" s="212" customFormat="1" ht="12.75" hidden="1" customHeight="1" outlineLevel="1" x14ac:dyDescent="0.25">
      <c r="A458" s="210"/>
      <c r="B458" s="136"/>
      <c r="C458" s="136"/>
      <c r="D458" s="136"/>
      <c r="E458" s="136"/>
      <c r="F458" s="189"/>
      <c r="G458" s="189"/>
      <c r="H458" s="189"/>
      <c r="I458" s="189"/>
      <c r="J458" s="189"/>
      <c r="K458" s="189"/>
      <c r="L458" s="189"/>
      <c r="M458" s="189"/>
      <c r="N458" s="189"/>
      <c r="O458" s="189"/>
      <c r="P458" s="189"/>
      <c r="Q458" s="189"/>
      <c r="R458" s="189"/>
      <c r="S458" s="189"/>
      <c r="T458" s="189"/>
      <c r="U458" s="189"/>
      <c r="V458" s="189"/>
      <c r="W458" s="189"/>
      <c r="X458" s="189"/>
      <c r="Y458" s="189"/>
      <c r="Z458" s="189"/>
      <c r="AA458" s="189"/>
      <c r="AE458" s="137"/>
      <c r="AF458" s="137"/>
      <c r="AG458" s="137"/>
      <c r="AH458" s="137"/>
      <c r="AI458" s="137"/>
      <c r="AJ458" s="137"/>
      <c r="AK458" s="137"/>
      <c r="AL458" s="137"/>
      <c r="AM458" s="137"/>
      <c r="AN458" s="137"/>
      <c r="AO458" s="137"/>
      <c r="AP458" s="137"/>
      <c r="AQ458" s="137"/>
      <c r="AR458" s="137"/>
      <c r="AS458" s="137"/>
      <c r="AT458" s="137"/>
      <c r="AU458" s="137"/>
      <c r="AV458" s="137"/>
      <c r="AW458" s="137"/>
      <c r="AX458" s="137"/>
      <c r="AY458" s="137"/>
      <c r="AZ458" s="137"/>
      <c r="BA458" s="137"/>
      <c r="BB458" s="137"/>
      <c r="BC458" s="137"/>
      <c r="BD458" s="137"/>
    </row>
    <row r="459" spans="1:56" s="212" customFormat="1" ht="12.75" hidden="1" customHeight="1" outlineLevel="1" x14ac:dyDescent="0.25">
      <c r="A459" s="210"/>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AE459" s="137"/>
      <c r="AF459" s="137"/>
      <c r="AG459" s="137"/>
      <c r="AH459" s="137"/>
      <c r="AI459" s="137"/>
      <c r="AJ459" s="137"/>
      <c r="AK459" s="137"/>
      <c r="AL459" s="137"/>
      <c r="AM459" s="137"/>
      <c r="AN459" s="137"/>
      <c r="AO459" s="137"/>
      <c r="AP459" s="137"/>
      <c r="AQ459" s="137"/>
      <c r="AR459" s="137"/>
      <c r="AS459" s="137"/>
      <c r="AT459" s="137"/>
      <c r="AU459" s="137"/>
      <c r="AV459" s="137"/>
      <c r="AW459" s="137"/>
      <c r="AX459" s="137"/>
      <c r="AY459" s="137"/>
      <c r="AZ459" s="137"/>
      <c r="BA459" s="137"/>
      <c r="BB459" s="137"/>
      <c r="BC459" s="137"/>
      <c r="BD459" s="137"/>
    </row>
    <row r="460" spans="1:56" s="212" customFormat="1" ht="5.0999999999999996" hidden="1" customHeight="1" outlineLevel="1" collapsed="1" thickBot="1" x14ac:dyDescent="0.3">
      <c r="A460" s="210"/>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AE460" s="137"/>
      <c r="AF460" s="137"/>
      <c r="AG460" s="137"/>
      <c r="AH460" s="137"/>
      <c r="AI460" s="137"/>
      <c r="AJ460" s="137"/>
      <c r="AK460" s="137"/>
      <c r="AL460" s="137"/>
      <c r="AM460" s="137"/>
      <c r="AN460" s="137"/>
      <c r="AO460" s="137"/>
      <c r="AP460" s="137"/>
      <c r="AQ460" s="137"/>
      <c r="AR460" s="137"/>
      <c r="AS460" s="137"/>
      <c r="AT460" s="137"/>
      <c r="AU460" s="137"/>
      <c r="AV460" s="137"/>
      <c r="AW460" s="137"/>
      <c r="AX460" s="137"/>
      <c r="AY460" s="137"/>
      <c r="AZ460" s="137"/>
      <c r="BA460" s="137"/>
      <c r="BB460" s="137"/>
      <c r="BC460" s="137"/>
      <c r="BD460" s="137"/>
    </row>
    <row r="461" spans="1:56" s="212" customFormat="1" ht="5.0999999999999996" hidden="1" customHeight="1" outlineLevel="1" x14ac:dyDescent="0.25">
      <c r="A461" s="210"/>
      <c r="B461" s="188"/>
      <c r="C461" s="140" t="s">
        <v>0</v>
      </c>
      <c r="D461" s="140"/>
      <c r="E461" s="140"/>
      <c r="F461" s="140"/>
      <c r="G461" s="140"/>
      <c r="H461" s="140"/>
      <c r="I461" s="140"/>
      <c r="J461" s="140"/>
      <c r="K461" s="141"/>
      <c r="L461" s="141"/>
      <c r="M461" s="141"/>
      <c r="N461" s="141"/>
      <c r="O461" s="141"/>
      <c r="P461" s="141"/>
      <c r="Q461" s="141"/>
      <c r="R461" s="141"/>
      <c r="S461" s="141"/>
      <c r="T461" s="141"/>
      <c r="U461" s="141"/>
      <c r="V461" s="142" t="s">
        <v>229</v>
      </c>
      <c r="W461" s="143"/>
      <c r="X461" s="189"/>
      <c r="AE461" s="137"/>
      <c r="AF461" s="137"/>
      <c r="AG461" s="137"/>
      <c r="AH461" s="137"/>
      <c r="AI461" s="137"/>
      <c r="AJ461" s="137"/>
      <c r="AK461" s="137"/>
      <c r="AL461" s="137"/>
      <c r="AM461" s="137"/>
      <c r="AN461" s="137"/>
      <c r="AO461" s="137"/>
      <c r="AP461" s="137"/>
      <c r="AQ461" s="137"/>
      <c r="AR461" s="137"/>
      <c r="AS461" s="137"/>
      <c r="AT461" s="137"/>
      <c r="AU461" s="137"/>
      <c r="AV461" s="137"/>
      <c r="AW461" s="137"/>
      <c r="AX461" s="137"/>
      <c r="AY461" s="137"/>
      <c r="AZ461" s="137"/>
      <c r="BA461" s="137"/>
      <c r="BB461" s="137"/>
      <c r="BC461" s="137"/>
      <c r="BD461" s="137"/>
    </row>
    <row r="462" spans="1:56" s="212" customFormat="1" ht="12.9" hidden="1" customHeight="1" outlineLevel="1" collapsed="1" x14ac:dyDescent="0.25">
      <c r="A462" s="210"/>
      <c r="B462" s="188"/>
      <c r="C462" s="145"/>
      <c r="D462" s="145">
        <v>0</v>
      </c>
      <c r="E462" s="145" t="s">
        <v>1</v>
      </c>
      <c r="F462" s="146"/>
      <c r="G462" s="147" t="s">
        <v>384</v>
      </c>
      <c r="H462" s="148"/>
      <c r="I462" s="148"/>
      <c r="J462" s="148"/>
      <c r="K462" s="148"/>
      <c r="L462" s="148"/>
      <c r="M462" s="148"/>
      <c r="N462" s="148"/>
      <c r="O462" s="148"/>
      <c r="P462" s="148"/>
      <c r="Q462" s="148"/>
      <c r="R462" s="148"/>
      <c r="S462" s="149"/>
      <c r="T462" s="148"/>
      <c r="U462" s="150"/>
      <c r="V462" s="150"/>
      <c r="W462" s="151"/>
      <c r="X462" s="189"/>
      <c r="AE462" s="137"/>
      <c r="AF462" s="137"/>
      <c r="AG462" s="137"/>
      <c r="AH462" s="137"/>
      <c r="AI462" s="137"/>
      <c r="AJ462" s="137"/>
      <c r="AK462" s="137"/>
      <c r="AL462" s="137"/>
      <c r="AM462" s="137"/>
      <c r="AN462" s="137"/>
      <c r="AO462" s="137"/>
      <c r="AP462" s="137"/>
      <c r="AQ462" s="137"/>
      <c r="AR462" s="137"/>
      <c r="AS462" s="137"/>
      <c r="AT462" s="137"/>
      <c r="AU462" s="137"/>
      <c r="AV462" s="137"/>
      <c r="AW462" s="137"/>
      <c r="AX462" s="137"/>
      <c r="AY462" s="137"/>
      <c r="AZ462" s="137"/>
      <c r="BA462" s="137"/>
      <c r="BB462" s="137"/>
      <c r="BC462" s="137"/>
      <c r="BD462" s="137"/>
    </row>
    <row r="463" spans="1:56" s="212" customFormat="1" ht="12.9" hidden="1" customHeight="1" outlineLevel="1" x14ac:dyDescent="0.25">
      <c r="A463" s="210"/>
      <c r="B463" s="188"/>
      <c r="C463" s="145"/>
      <c r="D463" s="152"/>
      <c r="E463" s="153"/>
      <c r="F463" s="154"/>
      <c r="G463" s="155" t="s">
        <v>385</v>
      </c>
      <c r="H463" s="155"/>
      <c r="I463" s="155"/>
      <c r="J463" s="155"/>
      <c r="K463" s="155"/>
      <c r="L463" s="155"/>
      <c r="M463" s="155"/>
      <c r="N463" s="155"/>
      <c r="O463" s="155"/>
      <c r="P463" s="155"/>
      <c r="Q463" s="155"/>
      <c r="R463" s="155"/>
      <c r="S463" s="156"/>
      <c r="T463" s="157"/>
      <c r="U463" s="158"/>
      <c r="V463" s="158"/>
      <c r="W463" s="151"/>
      <c r="X463" s="189"/>
      <c r="AE463" s="137"/>
      <c r="AF463" s="137"/>
      <c r="AG463" s="137"/>
      <c r="AH463" s="137"/>
      <c r="AI463" s="137"/>
      <c r="AJ463" s="137"/>
      <c r="AK463" s="137"/>
      <c r="AL463" s="137"/>
      <c r="AM463" s="137"/>
      <c r="AN463" s="137"/>
      <c r="AO463" s="137"/>
      <c r="AP463" s="137"/>
      <c r="AQ463" s="137"/>
      <c r="AR463" s="137"/>
      <c r="AS463" s="137"/>
      <c r="AT463" s="137"/>
      <c r="AU463" s="137"/>
      <c r="AV463" s="137"/>
      <c r="AW463" s="137"/>
      <c r="AX463" s="137"/>
      <c r="AY463" s="137"/>
      <c r="AZ463" s="137"/>
      <c r="BA463" s="137"/>
      <c r="BB463" s="137"/>
      <c r="BC463" s="137"/>
      <c r="BD463" s="137"/>
    </row>
    <row r="464" spans="1:56" s="212" customFormat="1" ht="12.9" hidden="1" customHeight="1" outlineLevel="1" x14ac:dyDescent="0.25">
      <c r="A464" s="210"/>
      <c r="B464" s="188"/>
      <c r="C464" s="153"/>
      <c r="D464" s="145"/>
      <c r="E464" s="153"/>
      <c r="F464" s="154"/>
      <c r="G464" s="159">
        <v>38005.577118055553</v>
      </c>
      <c r="H464" s="160">
        <v>38005.577118055553</v>
      </c>
      <c r="I464" s="155"/>
      <c r="J464" s="155"/>
      <c r="K464" s="155"/>
      <c r="L464" s="155"/>
      <c r="M464" s="155"/>
      <c r="N464" s="155"/>
      <c r="O464" s="155"/>
      <c r="P464" s="155"/>
      <c r="Q464" s="155"/>
      <c r="R464" s="155"/>
      <c r="S464" s="156"/>
      <c r="T464" s="157"/>
      <c r="U464" s="158"/>
      <c r="V464" s="158"/>
      <c r="W464" s="151"/>
      <c r="X464" s="189"/>
      <c r="AE464" s="137"/>
      <c r="AF464" s="137"/>
      <c r="AG464" s="137"/>
      <c r="AH464" s="137"/>
      <c r="AI464" s="137"/>
      <c r="AJ464" s="137"/>
      <c r="AK464" s="137"/>
      <c r="AL464" s="137"/>
      <c r="AM464" s="137"/>
      <c r="AN464" s="137"/>
      <c r="AO464" s="137"/>
      <c r="AP464" s="137"/>
      <c r="AQ464" s="137"/>
      <c r="AR464" s="137"/>
      <c r="AS464" s="137"/>
      <c r="AT464" s="137"/>
      <c r="AU464" s="137"/>
      <c r="AV464" s="137"/>
      <c r="AW464" s="137"/>
      <c r="AX464" s="137"/>
      <c r="AY464" s="137"/>
      <c r="AZ464" s="137"/>
      <c r="BA464" s="137"/>
      <c r="BB464" s="137"/>
      <c r="BC464" s="137"/>
      <c r="BD464" s="137"/>
    </row>
    <row r="465" spans="1:56" s="212" customFormat="1" ht="12.9" hidden="1" customHeight="1" outlineLevel="1" x14ac:dyDescent="0.25">
      <c r="A465" s="210"/>
      <c r="B465" s="188"/>
      <c r="C465" s="153">
        <v>1</v>
      </c>
      <c r="D465" s="152"/>
      <c r="E465" s="153"/>
      <c r="F465" s="161"/>
      <c r="G465" s="162"/>
      <c r="H465" s="163"/>
      <c r="I465" s="163"/>
      <c r="J465" s="163"/>
      <c r="K465" s="163"/>
      <c r="L465" s="163"/>
      <c r="M465" s="163"/>
      <c r="N465" s="163"/>
      <c r="O465" s="163"/>
      <c r="P465" s="163"/>
      <c r="Q465" s="163"/>
      <c r="R465" s="163"/>
      <c r="S465" s="164"/>
      <c r="T465" s="165"/>
      <c r="U465" s="166"/>
      <c r="V465" s="166"/>
      <c r="W465" s="151"/>
      <c r="X465" s="189"/>
      <c r="AE465" s="137"/>
      <c r="AF465" s="137"/>
      <c r="AG465" s="137"/>
      <c r="AH465" s="137"/>
      <c r="AI465" s="137"/>
      <c r="AJ465" s="137"/>
      <c r="AK465" s="137"/>
      <c r="AL465" s="137"/>
      <c r="AM465" s="137"/>
      <c r="AN465" s="137"/>
      <c r="AO465" s="137"/>
      <c r="AP465" s="137"/>
      <c r="AQ465" s="137"/>
      <c r="AR465" s="137"/>
      <c r="AS465" s="137"/>
      <c r="AT465" s="137"/>
      <c r="AU465" s="137"/>
      <c r="AV465" s="137"/>
      <c r="AW465" s="137"/>
      <c r="AX465" s="137"/>
      <c r="AY465" s="137"/>
      <c r="AZ465" s="137"/>
      <c r="BA465" s="137"/>
      <c r="BB465" s="137"/>
      <c r="BC465" s="137"/>
      <c r="BD465" s="137"/>
    </row>
    <row r="466" spans="1:56" s="212" customFormat="1" ht="12.9" hidden="1" customHeight="1" outlineLevel="1" x14ac:dyDescent="0.25">
      <c r="A466" s="210"/>
      <c r="B466" s="188"/>
      <c r="C466" s="153"/>
      <c r="D466" s="153"/>
      <c r="E466" s="153"/>
      <c r="F466" s="153"/>
      <c r="G466" s="167"/>
      <c r="H466" s="167"/>
      <c r="I466" s="167"/>
      <c r="J466" s="280" t="s">
        <v>330</v>
      </c>
      <c r="K466" s="281" t="s">
        <v>386</v>
      </c>
      <c r="L466" s="167"/>
      <c r="M466" s="167"/>
      <c r="N466" s="167"/>
      <c r="O466" s="280" t="s">
        <v>330</v>
      </c>
      <c r="P466" s="281" t="s">
        <v>387</v>
      </c>
      <c r="Q466" s="167"/>
      <c r="R466" s="167"/>
      <c r="S466" s="167"/>
      <c r="T466" s="167"/>
      <c r="U466" s="167"/>
      <c r="V466" s="167"/>
      <c r="W466" s="151"/>
      <c r="X466" s="189"/>
      <c r="AE466" s="137"/>
      <c r="AF466" s="137"/>
      <c r="AG466" s="137"/>
      <c r="AH466" s="137"/>
      <c r="AI466" s="137"/>
      <c r="AJ466" s="137"/>
      <c r="AK466" s="137"/>
      <c r="AL466" s="137"/>
      <c r="AM466" s="137"/>
      <c r="AN466" s="137"/>
      <c r="AO466" s="137"/>
      <c r="AP466" s="137"/>
      <c r="AQ466" s="137"/>
      <c r="AR466" s="137"/>
      <c r="AS466" s="137"/>
      <c r="AT466" s="137"/>
      <c r="AU466" s="137"/>
      <c r="AV466" s="137"/>
      <c r="AW466" s="137"/>
      <c r="AX466" s="137"/>
      <c r="AY466" s="137"/>
      <c r="AZ466" s="137"/>
      <c r="BA466" s="137"/>
      <c r="BB466" s="137"/>
      <c r="BC466" s="137"/>
      <c r="BD466" s="137"/>
    </row>
    <row r="467" spans="1:56" s="212" customFormat="1" ht="12.9" hidden="1" customHeight="1" outlineLevel="1" x14ac:dyDescent="0.25">
      <c r="A467" s="210"/>
      <c r="B467" s="188"/>
      <c r="C467" s="153"/>
      <c r="D467" s="153"/>
      <c r="E467" s="153"/>
      <c r="F467" s="153"/>
      <c r="G467" s="153"/>
      <c r="H467" s="153"/>
      <c r="I467" s="153"/>
      <c r="J467" s="153"/>
      <c r="K467" s="282" t="s">
        <v>388</v>
      </c>
      <c r="L467" s="167"/>
      <c r="M467" s="167"/>
      <c r="N467" s="167"/>
      <c r="O467" s="153"/>
      <c r="P467" s="282" t="s">
        <v>388</v>
      </c>
      <c r="Q467" s="167"/>
      <c r="R467" s="167"/>
      <c r="S467" s="167"/>
      <c r="T467" s="167"/>
      <c r="U467" s="167"/>
      <c r="V467" s="167"/>
      <c r="W467" s="151"/>
      <c r="X467" s="189"/>
      <c r="AE467" s="137"/>
      <c r="AF467" s="137"/>
      <c r="AG467" s="137"/>
      <c r="AH467" s="137"/>
      <c r="AI467" s="137"/>
      <c r="AJ467" s="137"/>
      <c r="AK467" s="137"/>
      <c r="AL467" s="137"/>
      <c r="AM467" s="137"/>
      <c r="AN467" s="137"/>
      <c r="AO467" s="137"/>
      <c r="AP467" s="137"/>
      <c r="AQ467" s="137"/>
      <c r="AR467" s="137"/>
      <c r="AS467" s="137"/>
      <c r="AT467" s="137"/>
      <c r="AU467" s="137"/>
      <c r="AV467" s="137"/>
      <c r="AW467" s="137"/>
      <c r="AX467" s="137"/>
      <c r="AY467" s="137"/>
      <c r="AZ467" s="137"/>
      <c r="BA467" s="137"/>
      <c r="BB467" s="137"/>
      <c r="BC467" s="137"/>
      <c r="BD467" s="137"/>
    </row>
    <row r="468" spans="1:56" s="212" customFormat="1" ht="12.9" hidden="1" customHeight="1" outlineLevel="1" x14ac:dyDescent="0.25">
      <c r="A468" s="210"/>
      <c r="B468" s="188"/>
      <c r="C468" s="153"/>
      <c r="D468" s="153"/>
      <c r="E468" s="153"/>
      <c r="F468" s="153"/>
      <c r="G468" s="168"/>
      <c r="H468" s="168"/>
      <c r="I468" s="168"/>
      <c r="J468" s="168"/>
      <c r="K468" s="196" t="s">
        <v>389</v>
      </c>
      <c r="L468" s="196"/>
      <c r="M468" s="196"/>
      <c r="N468" s="168"/>
      <c r="O468" s="168"/>
      <c r="P468" s="196" t="s">
        <v>390</v>
      </c>
      <c r="Q468" s="196"/>
      <c r="R468" s="196"/>
      <c r="S468" s="168"/>
      <c r="T468" s="196" t="s">
        <v>391</v>
      </c>
      <c r="U468" s="196"/>
      <c r="V468" s="288" t="s">
        <v>379</v>
      </c>
      <c r="W468" s="151"/>
      <c r="X468" s="189"/>
      <c r="AE468" s="137"/>
      <c r="AF468" s="137"/>
      <c r="AG468" s="137"/>
      <c r="AH468" s="137"/>
      <c r="AI468" s="137"/>
      <c r="AJ468" s="137"/>
      <c r="AK468" s="137"/>
      <c r="AL468" s="137"/>
      <c r="AM468" s="137"/>
      <c r="AN468" s="137"/>
      <c r="AO468" s="137"/>
      <c r="AP468" s="137"/>
      <c r="AQ468" s="137"/>
      <c r="AR468" s="137"/>
      <c r="AS468" s="137"/>
      <c r="AT468" s="137"/>
      <c r="AU468" s="137"/>
      <c r="AV468" s="137"/>
      <c r="AW468" s="137"/>
      <c r="AX468" s="137"/>
      <c r="AY468" s="137"/>
      <c r="AZ468" s="137"/>
      <c r="BA468" s="137"/>
      <c r="BB468" s="137"/>
      <c r="BC468" s="137"/>
      <c r="BD468" s="137"/>
    </row>
    <row r="469" spans="1:56" s="212" customFormat="1" ht="12.9" hidden="1" customHeight="1" outlineLevel="1" x14ac:dyDescent="0.25">
      <c r="A469" s="210"/>
      <c r="B469" s="188"/>
      <c r="C469" s="169"/>
      <c r="D469" s="169"/>
      <c r="E469" s="169"/>
      <c r="F469" s="153"/>
      <c r="G469" s="168" t="s">
        <v>392</v>
      </c>
      <c r="H469" s="168" t="s">
        <v>393</v>
      </c>
      <c r="I469" s="168" t="s">
        <v>322</v>
      </c>
      <c r="J469" s="168"/>
      <c r="K469" s="168" t="s">
        <v>394</v>
      </c>
      <c r="L469" s="168" t="s">
        <v>395</v>
      </c>
      <c r="M469" s="168" t="s">
        <v>396</v>
      </c>
      <c r="N469" s="168"/>
      <c r="O469" s="168"/>
      <c r="P469" s="168" t="s">
        <v>394</v>
      </c>
      <c r="Q469" s="168" t="s">
        <v>395</v>
      </c>
      <c r="R469" s="168" t="s">
        <v>396</v>
      </c>
      <c r="S469" s="168"/>
      <c r="T469" s="168" t="s">
        <v>397</v>
      </c>
      <c r="U469" s="168" t="s">
        <v>398</v>
      </c>
      <c r="V469" s="288"/>
      <c r="W469" s="151"/>
      <c r="X469" s="189"/>
      <c r="AE469" s="137"/>
      <c r="AF469" s="137"/>
      <c r="AG469" s="137"/>
      <c r="AH469" s="137"/>
      <c r="AI469" s="137"/>
      <c r="AJ469" s="137"/>
      <c r="AK469" s="137"/>
      <c r="AL469" s="137"/>
      <c r="AM469" s="137"/>
      <c r="AN469" s="137"/>
      <c r="AO469" s="137"/>
      <c r="AP469" s="137"/>
      <c r="AQ469" s="137"/>
      <c r="AR469" s="137"/>
      <c r="AS469" s="137"/>
      <c r="AT469" s="137"/>
      <c r="AU469" s="137"/>
      <c r="AV469" s="137"/>
      <c r="AW469" s="137"/>
      <c r="AX469" s="137"/>
      <c r="AY469" s="137"/>
      <c r="AZ469" s="137"/>
      <c r="BA469" s="137"/>
      <c r="BB469" s="137"/>
      <c r="BC469" s="137"/>
      <c r="BD469" s="137"/>
    </row>
    <row r="470" spans="1:56" s="212" customFormat="1" ht="5.0999999999999996" hidden="1" customHeight="1" outlineLevel="1" x14ac:dyDescent="0.25">
      <c r="A470" s="210"/>
      <c r="B470" s="188"/>
      <c r="C470" s="152" t="s">
        <v>232</v>
      </c>
      <c r="D470" s="169"/>
      <c r="E470" s="169"/>
      <c r="F470" s="153"/>
      <c r="G470" s="168"/>
      <c r="H470" s="168"/>
      <c r="I470" s="168"/>
      <c r="J470" s="170" t="s">
        <v>233</v>
      </c>
      <c r="K470" s="168"/>
      <c r="L470" s="168"/>
      <c r="M470" s="168"/>
      <c r="N470" s="168"/>
      <c r="O470" s="168"/>
      <c r="P470" s="168"/>
      <c r="Q470" s="168"/>
      <c r="R470" s="168"/>
      <c r="S470" s="168"/>
      <c r="T470" s="168"/>
      <c r="U470" s="168"/>
      <c r="V470" s="288"/>
      <c r="W470" s="151"/>
      <c r="X470" s="189"/>
      <c r="AE470" s="137"/>
      <c r="AF470" s="137"/>
      <c r="AG470" s="137"/>
      <c r="AH470" s="137"/>
      <c r="AI470" s="137"/>
      <c r="AJ470" s="137"/>
      <c r="AK470" s="137"/>
      <c r="AL470" s="137"/>
      <c r="AM470" s="137"/>
      <c r="AN470" s="137"/>
      <c r="AO470" s="137"/>
      <c r="AP470" s="137"/>
      <c r="AQ470" s="137"/>
      <c r="AR470" s="137"/>
      <c r="AS470" s="137"/>
      <c r="AT470" s="137"/>
      <c r="AU470" s="137"/>
      <c r="AV470" s="137"/>
      <c r="AW470" s="137"/>
      <c r="AX470" s="137"/>
      <c r="AY470" s="137"/>
      <c r="AZ470" s="137"/>
      <c r="BA470" s="137"/>
      <c r="BB470" s="137"/>
      <c r="BC470" s="137"/>
      <c r="BD470" s="137"/>
    </row>
    <row r="471" spans="1:56" s="212" customFormat="1" ht="5.0999999999999996" hidden="1" customHeight="1" outlineLevel="1" x14ac:dyDescent="0.25">
      <c r="A471" s="210"/>
      <c r="B471" s="188"/>
      <c r="C471" s="169"/>
      <c r="D471" s="169"/>
      <c r="E471" s="169"/>
      <c r="F471" s="171"/>
      <c r="G471" s="172"/>
      <c r="H471" s="172"/>
      <c r="I471" s="172"/>
      <c r="J471" s="172"/>
      <c r="K471" s="172"/>
      <c r="L471" s="172"/>
      <c r="M471" s="172"/>
      <c r="N471" s="172"/>
      <c r="O471" s="172"/>
      <c r="P471" s="172"/>
      <c r="Q471" s="172"/>
      <c r="R471" s="172"/>
      <c r="S471" s="172"/>
      <c r="T471" s="172"/>
      <c r="U471" s="172"/>
      <c r="V471" s="171"/>
      <c r="W471" s="151"/>
      <c r="X471" s="189"/>
      <c r="AE471" s="137"/>
      <c r="AF471" s="137"/>
      <c r="AG471" s="137"/>
      <c r="AH471" s="137"/>
      <c r="AI471" s="137"/>
      <c r="AJ471" s="137"/>
      <c r="AK471" s="137"/>
      <c r="AL471" s="137"/>
      <c r="AM471" s="137"/>
      <c r="AN471" s="137"/>
      <c r="AO471" s="137"/>
      <c r="AP471" s="137"/>
      <c r="AQ471" s="137"/>
      <c r="AR471" s="137"/>
      <c r="AS471" s="137"/>
      <c r="AT471" s="137"/>
      <c r="AU471" s="137"/>
      <c r="AV471" s="137"/>
      <c r="AW471" s="137"/>
      <c r="AX471" s="137"/>
      <c r="AY471" s="137"/>
      <c r="AZ471" s="137"/>
      <c r="BA471" s="137"/>
      <c r="BB471" s="137"/>
      <c r="BC471" s="137"/>
      <c r="BD471" s="137"/>
    </row>
    <row r="472" spans="1:56" s="212" customFormat="1" ht="12.9" hidden="1" customHeight="1" outlineLevel="1" x14ac:dyDescent="0.25">
      <c r="A472" s="210"/>
      <c r="B472" s="188"/>
      <c r="C472" s="169"/>
      <c r="D472" s="169"/>
      <c r="E472" s="169"/>
      <c r="F472" s="171"/>
      <c r="G472" s="228">
        <v>0.55000000000000004</v>
      </c>
      <c r="H472" s="228">
        <v>0.3</v>
      </c>
      <c r="I472" s="199">
        <v>1</v>
      </c>
      <c r="J472" s="173"/>
      <c r="K472" s="203"/>
      <c r="L472" s="283"/>
      <c r="M472" s="193">
        <v>150</v>
      </c>
      <c r="N472" s="173"/>
      <c r="O472" s="173"/>
      <c r="P472" s="203"/>
      <c r="Q472" s="283"/>
      <c r="R472" s="244">
        <v>75</v>
      </c>
      <c r="S472" s="173"/>
      <c r="T472" s="271"/>
      <c r="U472" s="271"/>
      <c r="V472" s="277">
        <v>0.06</v>
      </c>
      <c r="W472" s="151"/>
      <c r="X472" s="189"/>
      <c r="AE472" s="137"/>
      <c r="AF472" s="137"/>
      <c r="AG472" s="137"/>
      <c r="AH472" s="137"/>
      <c r="AI472" s="137"/>
      <c r="AJ472" s="137"/>
      <c r="AK472" s="137"/>
      <c r="AL472" s="137"/>
      <c r="AM472" s="137"/>
      <c r="AN472" s="137"/>
      <c r="AO472" s="137"/>
      <c r="AP472" s="137"/>
      <c r="AQ472" s="137"/>
      <c r="AR472" s="137"/>
      <c r="AS472" s="137"/>
      <c r="AT472" s="137"/>
      <c r="AU472" s="137"/>
      <c r="AV472" s="137"/>
      <c r="AW472" s="137"/>
      <c r="AX472" s="137"/>
      <c r="AY472" s="137"/>
      <c r="AZ472" s="137"/>
      <c r="BA472" s="137"/>
      <c r="BB472" s="137"/>
      <c r="BC472" s="137"/>
      <c r="BD472" s="137"/>
    </row>
    <row r="473" spans="1:56" s="212" customFormat="1" ht="12.9" hidden="1" customHeight="1" outlineLevel="1" x14ac:dyDescent="0.25">
      <c r="A473" s="210"/>
      <c r="B473" s="188"/>
      <c r="C473" s="169"/>
      <c r="D473" s="169"/>
      <c r="E473" s="169"/>
      <c r="F473" s="171"/>
      <c r="G473" s="228">
        <v>0.6</v>
      </c>
      <c r="H473" s="228">
        <v>0.15</v>
      </c>
      <c r="I473" s="199">
        <v>2</v>
      </c>
      <c r="J473" s="173"/>
      <c r="K473" s="271"/>
      <c r="L473" s="283"/>
      <c r="M473" s="193">
        <v>100</v>
      </c>
      <c r="N473" s="173"/>
      <c r="O473" s="173"/>
      <c r="P473" s="271"/>
      <c r="Q473" s="283"/>
      <c r="R473" s="244">
        <v>50</v>
      </c>
      <c r="S473" s="173"/>
      <c r="T473" s="271"/>
      <c r="U473" s="271"/>
      <c r="V473" s="192">
        <v>0.06</v>
      </c>
      <c r="W473" s="151"/>
      <c r="X473" s="189"/>
      <c r="AE473" s="137"/>
      <c r="AF473" s="137"/>
      <c r="AG473" s="137"/>
      <c r="AH473" s="137"/>
      <c r="AI473" s="137"/>
      <c r="AJ473" s="137"/>
      <c r="AK473" s="137"/>
      <c r="AL473" s="137"/>
      <c r="AM473" s="137"/>
      <c r="AN473" s="137"/>
      <c r="AO473" s="137"/>
      <c r="AP473" s="137"/>
      <c r="AQ473" s="137"/>
      <c r="AR473" s="137"/>
      <c r="AS473" s="137"/>
      <c r="AT473" s="137"/>
      <c r="AU473" s="137"/>
      <c r="AV473" s="137"/>
      <c r="AW473" s="137"/>
      <c r="AX473" s="137"/>
      <c r="AY473" s="137"/>
      <c r="AZ473" s="137"/>
      <c r="BA473" s="137"/>
      <c r="BB473" s="137"/>
      <c r="BC473" s="137"/>
      <c r="BD473" s="137"/>
    </row>
    <row r="474" spans="1:56" s="212" customFormat="1" ht="12.9" hidden="1" customHeight="1" outlineLevel="1" x14ac:dyDescent="0.25">
      <c r="A474" s="210"/>
      <c r="B474" s="188"/>
      <c r="C474" s="169"/>
      <c r="D474" s="169"/>
      <c r="E474" s="169"/>
      <c r="F474" s="171"/>
      <c r="G474" s="228">
        <v>0.61</v>
      </c>
      <c r="H474" s="228">
        <v>0.15</v>
      </c>
      <c r="I474" s="199">
        <v>3</v>
      </c>
      <c r="J474" s="173"/>
      <c r="K474" s="271"/>
      <c r="L474" s="283"/>
      <c r="M474" s="193">
        <v>200</v>
      </c>
      <c r="N474" s="173"/>
      <c r="O474" s="173"/>
      <c r="P474" s="271"/>
      <c r="Q474" s="283"/>
      <c r="R474" s="244">
        <v>100</v>
      </c>
      <c r="S474" s="173"/>
      <c r="T474" s="271"/>
      <c r="U474" s="271"/>
      <c r="V474" s="192">
        <v>0.06</v>
      </c>
      <c r="W474" s="151"/>
      <c r="X474" s="189"/>
      <c r="AE474" s="137"/>
      <c r="AF474" s="137"/>
      <c r="AG474" s="137"/>
      <c r="AH474" s="137"/>
      <c r="AI474" s="137"/>
      <c r="AJ474" s="137"/>
      <c r="AK474" s="137"/>
      <c r="AL474" s="137"/>
      <c r="AM474" s="137"/>
      <c r="AN474" s="137"/>
      <c r="AO474" s="137"/>
      <c r="AP474" s="137"/>
      <c r="AQ474" s="137"/>
      <c r="AR474" s="137"/>
      <c r="AS474" s="137"/>
      <c r="AT474" s="137"/>
      <c r="AU474" s="137"/>
      <c r="AV474" s="137"/>
      <c r="AW474" s="137"/>
      <c r="AX474" s="137"/>
      <c r="AY474" s="137"/>
      <c r="AZ474" s="137"/>
      <c r="BA474" s="137"/>
      <c r="BB474" s="137"/>
      <c r="BC474" s="137"/>
      <c r="BD474" s="137"/>
    </row>
    <row r="475" spans="1:56" s="212" customFormat="1" ht="12.9" hidden="1" customHeight="1" outlineLevel="1" x14ac:dyDescent="0.25">
      <c r="A475" s="210"/>
      <c r="B475" s="188"/>
      <c r="C475" s="169"/>
      <c r="D475" s="169"/>
      <c r="E475" s="169"/>
      <c r="F475" s="171"/>
      <c r="G475" s="228">
        <v>0.6</v>
      </c>
      <c r="H475" s="228">
        <v>0.15</v>
      </c>
      <c r="I475" s="199">
        <v>4</v>
      </c>
      <c r="J475" s="173"/>
      <c r="K475" s="271"/>
      <c r="L475" s="283"/>
      <c r="M475" s="193">
        <v>300</v>
      </c>
      <c r="N475" s="173"/>
      <c r="O475" s="173"/>
      <c r="P475" s="271"/>
      <c r="Q475" s="283"/>
      <c r="R475" s="244">
        <v>150</v>
      </c>
      <c r="S475" s="173"/>
      <c r="T475" s="271"/>
      <c r="U475" s="271"/>
      <c r="V475" s="192">
        <v>0.06</v>
      </c>
      <c r="W475" s="151"/>
      <c r="X475" s="189"/>
      <c r="AE475" s="137"/>
      <c r="AF475" s="137"/>
      <c r="AG475" s="137"/>
      <c r="AH475" s="137"/>
      <c r="AI475" s="137"/>
      <c r="AJ475" s="137"/>
      <c r="AK475" s="137"/>
      <c r="AL475" s="137"/>
      <c r="AM475" s="137"/>
      <c r="AN475" s="137"/>
      <c r="AO475" s="137"/>
      <c r="AP475" s="137"/>
      <c r="AQ475" s="137"/>
      <c r="AR475" s="137"/>
      <c r="AS475" s="137"/>
      <c r="AT475" s="137"/>
      <c r="AU475" s="137"/>
      <c r="AV475" s="137"/>
      <c r="AW475" s="137"/>
      <c r="AX475" s="137"/>
      <c r="AY475" s="137"/>
      <c r="AZ475" s="137"/>
      <c r="BA475" s="137"/>
      <c r="BB475" s="137"/>
      <c r="BC475" s="137"/>
      <c r="BD475" s="137"/>
    </row>
    <row r="476" spans="1:56" s="212" customFormat="1" ht="12.9" hidden="1" customHeight="1" outlineLevel="1" x14ac:dyDescent="0.25">
      <c r="A476" s="210"/>
      <c r="B476" s="188"/>
      <c r="C476" s="169"/>
      <c r="D476" s="169"/>
      <c r="E476" s="169"/>
      <c r="F476" s="171"/>
      <c r="G476" s="228">
        <v>0.6</v>
      </c>
      <c r="H476" s="228">
        <v>0.15</v>
      </c>
      <c r="I476" s="199">
        <v>5</v>
      </c>
      <c r="J476" s="173"/>
      <c r="K476" s="271"/>
      <c r="L476" s="283"/>
      <c r="M476" s="193">
        <v>1000</v>
      </c>
      <c r="N476" s="173"/>
      <c r="O476" s="204"/>
      <c r="P476" s="271"/>
      <c r="Q476" s="283"/>
      <c r="R476" s="244">
        <v>500</v>
      </c>
      <c r="S476" s="173"/>
      <c r="T476" s="271"/>
      <c r="U476" s="271"/>
      <c r="V476" s="192">
        <v>0.06</v>
      </c>
      <c r="W476" s="151"/>
      <c r="X476" s="189"/>
      <c r="AE476" s="137"/>
      <c r="AF476" s="137"/>
      <c r="AG476" s="137"/>
      <c r="AH476" s="137"/>
      <c r="AI476" s="137"/>
      <c r="AJ476" s="137"/>
      <c r="AK476" s="137"/>
      <c r="AL476" s="137"/>
      <c r="AM476" s="137"/>
      <c r="AN476" s="137"/>
      <c r="AO476" s="137"/>
      <c r="AP476" s="137"/>
      <c r="AQ476" s="137"/>
      <c r="AR476" s="137"/>
      <c r="AS476" s="137"/>
      <c r="AT476" s="137"/>
      <c r="AU476" s="137"/>
      <c r="AV476" s="137"/>
      <c r="AW476" s="137"/>
      <c r="AX476" s="137"/>
      <c r="AY476" s="137"/>
      <c r="AZ476" s="137"/>
      <c r="BA476" s="137"/>
      <c r="BB476" s="137"/>
      <c r="BC476" s="137"/>
      <c r="BD476" s="137"/>
    </row>
    <row r="477" spans="1:56" s="212" customFormat="1" ht="12.9" hidden="1" customHeight="1" outlineLevel="1" x14ac:dyDescent="0.25">
      <c r="A477" s="210"/>
      <c r="B477" s="188"/>
      <c r="C477" s="169"/>
      <c r="D477" s="169"/>
      <c r="E477" s="169"/>
      <c r="F477" s="171"/>
      <c r="G477" s="228">
        <v>0.56999999999999995</v>
      </c>
      <c r="H477" s="228">
        <v>0.15</v>
      </c>
      <c r="I477" s="199">
        <v>6</v>
      </c>
      <c r="J477" s="173"/>
      <c r="K477" s="271"/>
      <c r="L477" s="283"/>
      <c r="M477" s="193">
        <v>1000</v>
      </c>
      <c r="N477" s="173"/>
      <c r="O477" s="204"/>
      <c r="P477" s="271"/>
      <c r="Q477" s="283"/>
      <c r="R477" s="244">
        <v>500</v>
      </c>
      <c r="S477" s="173"/>
      <c r="T477" s="271"/>
      <c r="U477" s="271"/>
      <c r="V477" s="192">
        <v>0.06</v>
      </c>
      <c r="W477" s="151"/>
      <c r="X477" s="189"/>
      <c r="AE477" s="137"/>
      <c r="AF477" s="137"/>
      <c r="AG477" s="137"/>
      <c r="AH477" s="137"/>
      <c r="AI477" s="137"/>
      <c r="AJ477" s="137"/>
      <c r="AK477" s="137"/>
      <c r="AL477" s="137"/>
      <c r="AM477" s="137"/>
      <c r="AN477" s="137"/>
      <c r="AO477" s="137"/>
      <c r="AP477" s="137"/>
      <c r="AQ477" s="137"/>
      <c r="AR477" s="137"/>
      <c r="AS477" s="137"/>
      <c r="AT477" s="137"/>
      <c r="AU477" s="137"/>
      <c r="AV477" s="137"/>
      <c r="AW477" s="137"/>
      <c r="AX477" s="137"/>
      <c r="AY477" s="137"/>
      <c r="AZ477" s="137"/>
      <c r="BA477" s="137"/>
      <c r="BB477" s="137"/>
      <c r="BC477" s="137"/>
      <c r="BD477" s="137"/>
    </row>
    <row r="478" spans="1:56" s="212" customFormat="1" ht="12.9" hidden="1" customHeight="1" outlineLevel="1" x14ac:dyDescent="0.25">
      <c r="A478" s="210"/>
      <c r="B478" s="188"/>
      <c r="C478" s="169"/>
      <c r="D478" s="169"/>
      <c r="E478" s="169"/>
      <c r="F478" s="171"/>
      <c r="G478" s="228">
        <v>0.54</v>
      </c>
      <c r="H478" s="228">
        <v>0.15</v>
      </c>
      <c r="I478" s="199">
        <v>7</v>
      </c>
      <c r="J478" s="173"/>
      <c r="K478" s="271"/>
      <c r="L478" s="283"/>
      <c r="M478" s="193">
        <v>3500</v>
      </c>
      <c r="N478" s="173"/>
      <c r="O478" s="204"/>
      <c r="P478" s="271"/>
      <c r="Q478" s="283"/>
      <c r="R478" s="244">
        <v>1750</v>
      </c>
      <c r="S478" s="173"/>
      <c r="T478" s="271"/>
      <c r="U478" s="271"/>
      <c r="V478" s="192">
        <v>0.06</v>
      </c>
      <c r="W478" s="151"/>
      <c r="X478" s="189"/>
      <c r="AE478" s="137"/>
      <c r="AF478" s="137"/>
      <c r="AG478" s="137"/>
      <c r="AH478" s="137"/>
      <c r="AI478" s="137"/>
      <c r="AJ478" s="137"/>
      <c r="AK478" s="137"/>
      <c r="AL478" s="137"/>
      <c r="AM478" s="137"/>
      <c r="AN478" s="137"/>
      <c r="AO478" s="137"/>
      <c r="AP478" s="137"/>
      <c r="AQ478" s="137"/>
      <c r="AR478" s="137"/>
      <c r="AS478" s="137"/>
      <c r="AT478" s="137"/>
      <c r="AU478" s="137"/>
      <c r="AV478" s="137"/>
      <c r="AW478" s="137"/>
      <c r="AX478" s="137"/>
      <c r="AY478" s="137"/>
      <c r="AZ478" s="137"/>
      <c r="BA478" s="137"/>
      <c r="BB478" s="137"/>
      <c r="BC478" s="137"/>
      <c r="BD478" s="137"/>
    </row>
    <row r="479" spans="1:56" s="212" customFormat="1" ht="12.9" hidden="1" customHeight="1" outlineLevel="1" x14ac:dyDescent="0.25">
      <c r="A479" s="210"/>
      <c r="B479" s="188"/>
      <c r="C479" s="169"/>
      <c r="D479" s="169"/>
      <c r="E479" s="169"/>
      <c r="F479" s="171"/>
      <c r="G479" s="228">
        <v>0.53</v>
      </c>
      <c r="H479" s="228">
        <v>0.14000000000000001</v>
      </c>
      <c r="I479" s="199">
        <v>8</v>
      </c>
      <c r="J479" s="173"/>
      <c r="K479" s="271"/>
      <c r="L479" s="283"/>
      <c r="M479" s="193">
        <v>2200</v>
      </c>
      <c r="N479" s="173"/>
      <c r="O479" s="204"/>
      <c r="P479" s="271"/>
      <c r="Q479" s="283"/>
      <c r="R479" s="244">
        <v>1100</v>
      </c>
      <c r="S479" s="173"/>
      <c r="T479" s="271"/>
      <c r="U479" s="271"/>
      <c r="V479" s="192">
        <v>0.06</v>
      </c>
      <c r="W479" s="151"/>
      <c r="X479" s="189"/>
      <c r="AE479" s="137"/>
      <c r="AF479" s="137"/>
      <c r="AG479" s="137"/>
      <c r="AH479" s="137"/>
      <c r="AI479" s="137"/>
      <c r="AJ479" s="137"/>
      <c r="AK479" s="137"/>
      <c r="AL479" s="137"/>
      <c r="AM479" s="137"/>
      <c r="AN479" s="137"/>
      <c r="AO479" s="137"/>
      <c r="AP479" s="137"/>
      <c r="AQ479" s="137"/>
      <c r="AR479" s="137"/>
      <c r="AS479" s="137"/>
      <c r="AT479" s="137"/>
      <c r="AU479" s="137"/>
      <c r="AV479" s="137"/>
      <c r="AW479" s="137"/>
      <c r="AX479" s="137"/>
      <c r="AY479" s="137"/>
      <c r="AZ479" s="137"/>
      <c r="BA479" s="137"/>
      <c r="BB479" s="137"/>
      <c r="BC479" s="137"/>
      <c r="BD479" s="137"/>
    </row>
    <row r="480" spans="1:56" s="212" customFormat="1" ht="12.9" hidden="1" customHeight="1" outlineLevel="1" x14ac:dyDescent="0.25">
      <c r="A480" s="210"/>
      <c r="B480" s="188"/>
      <c r="C480" s="169"/>
      <c r="D480" s="169"/>
      <c r="E480" s="169"/>
      <c r="F480" s="171"/>
      <c r="G480" s="228">
        <v>0.47</v>
      </c>
      <c r="H480" s="228">
        <v>0.13</v>
      </c>
      <c r="I480" s="199">
        <v>9</v>
      </c>
      <c r="J480" s="173"/>
      <c r="K480" s="271"/>
      <c r="L480" s="283"/>
      <c r="M480" s="193">
        <v>1200</v>
      </c>
      <c r="N480" s="173"/>
      <c r="O480" s="204"/>
      <c r="P480" s="271"/>
      <c r="Q480" s="283"/>
      <c r="R480" s="244">
        <v>600</v>
      </c>
      <c r="S480" s="173"/>
      <c r="T480" s="271"/>
      <c r="U480" s="271"/>
      <c r="V480" s="192">
        <v>0.06</v>
      </c>
      <c r="W480" s="151"/>
      <c r="X480" s="189"/>
      <c r="AE480" s="137"/>
      <c r="AF480" s="137"/>
      <c r="AG480" s="137"/>
      <c r="AH480" s="137"/>
      <c r="AI480" s="137"/>
      <c r="AJ480" s="137"/>
      <c r="AK480" s="137"/>
      <c r="AL480" s="137"/>
      <c r="AM480" s="137"/>
      <c r="AN480" s="137"/>
      <c r="AO480" s="137"/>
      <c r="AP480" s="137"/>
      <c r="AQ480" s="137"/>
      <c r="AR480" s="137"/>
      <c r="AS480" s="137"/>
      <c r="AT480" s="137"/>
      <c r="AU480" s="137"/>
      <c r="AV480" s="137"/>
      <c r="AW480" s="137"/>
      <c r="AX480" s="137"/>
      <c r="AY480" s="137"/>
      <c r="AZ480" s="137"/>
      <c r="BA480" s="137"/>
      <c r="BB480" s="137"/>
      <c r="BC480" s="137"/>
      <c r="BD480" s="137"/>
    </row>
    <row r="481" spans="1:56" s="212" customFormat="1" ht="12.9" hidden="1" customHeight="1" outlineLevel="1" x14ac:dyDescent="0.25">
      <c r="A481" s="210"/>
      <c r="B481" s="188"/>
      <c r="C481" s="169"/>
      <c r="D481" s="169"/>
      <c r="E481" s="169"/>
      <c r="F481" s="171"/>
      <c r="G481" s="284">
        <v>0.45</v>
      </c>
      <c r="H481" s="228">
        <v>0.12</v>
      </c>
      <c r="I481" s="199">
        <v>10</v>
      </c>
      <c r="J481" s="180"/>
      <c r="K481" s="271"/>
      <c r="L481" s="283"/>
      <c r="M481" s="193">
        <v>850</v>
      </c>
      <c r="N481" s="180"/>
      <c r="O481" s="204"/>
      <c r="P481" s="271"/>
      <c r="Q481" s="283"/>
      <c r="R481" s="244">
        <v>425</v>
      </c>
      <c r="S481" s="180"/>
      <c r="T481" s="271"/>
      <c r="U481" s="271"/>
      <c r="V481" s="257">
        <v>0.06</v>
      </c>
      <c r="W481" s="151"/>
      <c r="X481" s="189"/>
      <c r="AE481" s="137"/>
      <c r="AF481" s="137"/>
      <c r="AG481" s="137"/>
      <c r="AH481" s="137"/>
      <c r="AI481" s="137"/>
      <c r="AJ481" s="137"/>
      <c r="AK481" s="137"/>
      <c r="AL481" s="137"/>
      <c r="AM481" s="137"/>
      <c r="AN481" s="137"/>
      <c r="AO481" s="137"/>
      <c r="AP481" s="137"/>
      <c r="AQ481" s="137"/>
      <c r="AR481" s="137"/>
      <c r="AS481" s="137"/>
      <c r="AT481" s="137"/>
      <c r="AU481" s="137"/>
      <c r="AV481" s="137"/>
      <c r="AW481" s="137"/>
      <c r="AX481" s="137"/>
      <c r="AY481" s="137"/>
      <c r="AZ481" s="137"/>
      <c r="BA481" s="137"/>
      <c r="BB481" s="137"/>
      <c r="BC481" s="137"/>
      <c r="BD481" s="137"/>
    </row>
    <row r="482" spans="1:56" s="212" customFormat="1" ht="12.9" hidden="1" customHeight="1" outlineLevel="1" x14ac:dyDescent="0.25">
      <c r="A482" s="210"/>
      <c r="B482" s="188"/>
      <c r="C482" s="169"/>
      <c r="D482" s="169"/>
      <c r="E482" s="169"/>
      <c r="F482" s="171"/>
      <c r="G482" s="180"/>
      <c r="H482" s="180"/>
      <c r="I482" s="199"/>
      <c r="J482" s="180"/>
      <c r="K482" s="208"/>
      <c r="L482" s="199"/>
      <c r="M482" s="199"/>
      <c r="N482" s="180"/>
      <c r="O482" s="180"/>
      <c r="P482" s="208"/>
      <c r="Q482" s="199"/>
      <c r="R482" s="199"/>
      <c r="S482" s="180"/>
      <c r="T482" s="180"/>
      <c r="U482" s="180"/>
      <c r="V482" s="171"/>
      <c r="W482" s="151"/>
      <c r="X482" s="189"/>
      <c r="AE482" s="137"/>
      <c r="AF482" s="137"/>
      <c r="AG482" s="137"/>
      <c r="AH482" s="137"/>
      <c r="AI482" s="137"/>
      <c r="AJ482" s="137"/>
      <c r="AK482" s="137"/>
      <c r="AL482" s="137"/>
      <c r="AM482" s="137"/>
      <c r="AN482" s="137"/>
      <c r="AO482" s="137"/>
      <c r="AP482" s="137"/>
      <c r="AQ482" s="137"/>
      <c r="AR482" s="137"/>
      <c r="AS482" s="137"/>
      <c r="AT482" s="137"/>
      <c r="AU482" s="137"/>
      <c r="AV482" s="137"/>
      <c r="AW482" s="137"/>
      <c r="AX482" s="137"/>
      <c r="AY482" s="137"/>
      <c r="AZ482" s="137"/>
      <c r="BA482" s="137"/>
      <c r="BB482" s="137"/>
      <c r="BC482" s="137"/>
      <c r="BD482" s="137"/>
    </row>
    <row r="483" spans="1:56" s="212" customFormat="1" ht="12.9" hidden="1" customHeight="1" outlineLevel="1" x14ac:dyDescent="0.25">
      <c r="A483" s="210"/>
      <c r="B483" s="188"/>
      <c r="C483" s="169"/>
      <c r="D483" s="169"/>
      <c r="E483" s="169"/>
      <c r="F483" s="171"/>
      <c r="G483" s="180"/>
      <c r="H483" s="285" t="s">
        <v>330</v>
      </c>
      <c r="I483" s="286" t="s">
        <v>399</v>
      </c>
      <c r="J483" s="180"/>
      <c r="K483" s="208"/>
      <c r="L483" s="199"/>
      <c r="M483" s="199"/>
      <c r="N483" s="180"/>
      <c r="O483" s="180"/>
      <c r="P483" s="208"/>
      <c r="Q483" s="199"/>
      <c r="R483" s="199"/>
      <c r="S483" s="180"/>
      <c r="T483" s="180"/>
      <c r="U483" s="180"/>
      <c r="V483" s="171"/>
      <c r="W483" s="151"/>
      <c r="X483" s="189"/>
      <c r="AE483" s="137"/>
      <c r="AF483" s="137"/>
      <c r="AG483" s="137"/>
      <c r="AH483" s="137"/>
      <c r="AI483" s="137"/>
      <c r="AJ483" s="137"/>
      <c r="AK483" s="137"/>
      <c r="AL483" s="137"/>
      <c r="AM483" s="137"/>
      <c r="AN483" s="137"/>
      <c r="AO483" s="137"/>
      <c r="AP483" s="137"/>
      <c r="AQ483" s="137"/>
      <c r="AR483" s="137"/>
      <c r="AS483" s="137"/>
      <c r="AT483" s="137"/>
      <c r="AU483" s="137"/>
      <c r="AV483" s="137"/>
      <c r="AW483" s="137"/>
      <c r="AX483" s="137"/>
      <c r="AY483" s="137"/>
      <c r="AZ483" s="137"/>
      <c r="BA483" s="137"/>
      <c r="BB483" s="137"/>
      <c r="BC483" s="137"/>
      <c r="BD483" s="137"/>
    </row>
    <row r="484" spans="1:56" s="212" customFormat="1" ht="12.9" hidden="1" customHeight="1" outlineLevel="1" x14ac:dyDescent="0.25">
      <c r="A484" s="210"/>
      <c r="B484" s="188"/>
      <c r="C484" s="169"/>
      <c r="D484" s="169"/>
      <c r="E484" s="169"/>
      <c r="F484" s="171"/>
      <c r="G484" s="180"/>
      <c r="H484" s="286"/>
      <c r="I484" s="287" t="s">
        <v>400</v>
      </c>
      <c r="J484" s="180"/>
      <c r="K484" s="208"/>
      <c r="L484" s="199"/>
      <c r="M484" s="199"/>
      <c r="N484" s="180"/>
      <c r="O484" s="180"/>
      <c r="P484" s="208"/>
      <c r="Q484" s="199"/>
      <c r="R484" s="199"/>
      <c r="S484" s="180"/>
      <c r="T484" s="180"/>
      <c r="U484" s="180"/>
      <c r="V484" s="171"/>
      <c r="W484" s="151"/>
      <c r="X484" s="189"/>
      <c r="AE484" s="137"/>
      <c r="AF484" s="137"/>
      <c r="AG484" s="137"/>
      <c r="AH484" s="137"/>
      <c r="AI484" s="137"/>
      <c r="AJ484" s="137"/>
      <c r="AK484" s="137"/>
      <c r="AL484" s="137"/>
      <c r="AM484" s="137"/>
      <c r="AN484" s="137"/>
      <c r="AO484" s="137"/>
      <c r="AP484" s="137"/>
      <c r="AQ484" s="137"/>
      <c r="AR484" s="137"/>
      <c r="AS484" s="137"/>
      <c r="AT484" s="137"/>
      <c r="AU484" s="137"/>
      <c r="AV484" s="137"/>
      <c r="AW484" s="137"/>
      <c r="AX484" s="137"/>
      <c r="AY484" s="137"/>
      <c r="AZ484" s="137"/>
      <c r="BA484" s="137"/>
      <c r="BB484" s="137"/>
      <c r="BC484" s="137"/>
      <c r="BD484" s="137"/>
    </row>
    <row r="485" spans="1:56" s="212" customFormat="1" ht="5.0999999999999996" hidden="1" customHeight="1" outlineLevel="1" x14ac:dyDescent="0.25">
      <c r="A485" s="210"/>
      <c r="B485" s="188"/>
      <c r="C485" s="152" t="s">
        <v>237</v>
      </c>
      <c r="D485" s="169"/>
      <c r="E485" s="169"/>
      <c r="F485" s="179"/>
      <c r="G485" s="180"/>
      <c r="H485" s="180"/>
      <c r="I485" s="180"/>
      <c r="J485" s="180"/>
      <c r="K485" s="180"/>
      <c r="L485" s="180"/>
      <c r="M485" s="180"/>
      <c r="N485" s="180"/>
      <c r="O485" s="180"/>
      <c r="P485" s="180"/>
      <c r="Q485" s="180"/>
      <c r="R485" s="180"/>
      <c r="S485" s="180"/>
      <c r="T485" s="180"/>
      <c r="U485" s="180"/>
      <c r="V485" s="171"/>
      <c r="W485" s="181"/>
      <c r="X485" s="189"/>
      <c r="AE485" s="137"/>
      <c r="AF485" s="137"/>
      <c r="AG485" s="137"/>
      <c r="AH485" s="137"/>
      <c r="AI485" s="137"/>
      <c r="AJ485" s="137"/>
      <c r="AK485" s="137"/>
      <c r="AL485" s="137"/>
      <c r="AM485" s="137"/>
      <c r="AN485" s="137"/>
      <c r="AO485" s="137"/>
      <c r="AP485" s="137"/>
      <c r="AQ485" s="137"/>
      <c r="AR485" s="137"/>
      <c r="AS485" s="137"/>
      <c r="AT485" s="137"/>
      <c r="AU485" s="137"/>
      <c r="AV485" s="137"/>
      <c r="AW485" s="137"/>
      <c r="AX485" s="137"/>
      <c r="AY485" s="137"/>
      <c r="AZ485" s="137"/>
      <c r="BA485" s="137"/>
      <c r="BB485" s="137"/>
      <c r="BC485" s="137"/>
      <c r="BD485" s="137"/>
    </row>
    <row r="486" spans="1:56" s="212" customFormat="1" ht="24" customHeight="1" collapsed="1" x14ac:dyDescent="0.25">
      <c r="A486" s="210"/>
      <c r="B486" s="188"/>
      <c r="C486" s="182"/>
      <c r="D486" s="182"/>
      <c r="E486" s="182"/>
      <c r="F486" s="182"/>
      <c r="G486" s="183" t="s">
        <v>384</v>
      </c>
      <c r="H486" s="184"/>
      <c r="I486" s="184"/>
      <c r="J486" s="184"/>
      <c r="K486" s="184"/>
      <c r="L486" s="184"/>
      <c r="M486" s="184"/>
      <c r="N486" s="184"/>
      <c r="O486" s="184"/>
      <c r="P486" s="184"/>
      <c r="Q486" s="184"/>
      <c r="R486" s="184"/>
      <c r="S486" s="184"/>
      <c r="T486" s="185"/>
      <c r="U486" s="185"/>
      <c r="V486" s="186" t="s">
        <v>238</v>
      </c>
      <c r="W486" s="187" t="s">
        <v>239</v>
      </c>
      <c r="X486" s="189"/>
      <c r="AE486" s="137"/>
      <c r="AF486" s="137"/>
      <c r="AG486" s="137"/>
      <c r="AH486" s="137"/>
      <c r="AI486" s="137"/>
      <c r="AJ486" s="137"/>
      <c r="AK486" s="137"/>
      <c r="AL486" s="137"/>
      <c r="AM486" s="137"/>
      <c r="AN486" s="137"/>
      <c r="AO486" s="137"/>
      <c r="AP486" s="137"/>
      <c r="AQ486" s="137"/>
      <c r="AR486" s="137"/>
      <c r="AS486" s="137"/>
      <c r="AT486" s="137"/>
      <c r="AU486" s="137"/>
      <c r="AV486" s="137"/>
      <c r="AW486" s="137"/>
      <c r="AX486" s="137"/>
      <c r="AY486" s="137"/>
      <c r="AZ486" s="137"/>
      <c r="BA486" s="137"/>
      <c r="BB486" s="137"/>
      <c r="BC486" s="137"/>
      <c r="BD486" s="137"/>
    </row>
    <row r="487" spans="1:56" s="212" customFormat="1" ht="12.75" hidden="1" customHeight="1" outlineLevel="1" x14ac:dyDescent="0.25">
      <c r="A487" s="210"/>
      <c r="B487" s="136"/>
      <c r="C487" s="136"/>
      <c r="D487" s="136"/>
      <c r="E487" s="136"/>
      <c r="F487" s="189"/>
      <c r="G487" s="189"/>
      <c r="H487" s="189"/>
      <c r="I487" s="189"/>
      <c r="J487" s="189"/>
      <c r="K487" s="189"/>
      <c r="L487" s="189"/>
      <c r="M487" s="189"/>
      <c r="N487" s="189"/>
      <c r="O487" s="189"/>
      <c r="P487" s="189"/>
      <c r="Q487" s="189"/>
      <c r="R487" s="189"/>
      <c r="S487" s="189"/>
      <c r="T487" s="189"/>
      <c r="U487" s="189"/>
      <c r="V487" s="189"/>
      <c r="W487" s="189"/>
      <c r="X487" s="189"/>
      <c r="AE487" s="137"/>
      <c r="AF487" s="137"/>
      <c r="AG487" s="137"/>
      <c r="AH487" s="137"/>
      <c r="AI487" s="137"/>
      <c r="AJ487" s="137"/>
      <c r="AK487" s="137"/>
      <c r="AL487" s="137"/>
      <c r="AM487" s="137"/>
      <c r="AN487" s="137"/>
      <c r="AO487" s="137"/>
      <c r="AP487" s="137"/>
      <c r="AQ487" s="137"/>
      <c r="AR487" s="137"/>
      <c r="AS487" s="137"/>
      <c r="AT487" s="137"/>
      <c r="AU487" s="137"/>
      <c r="AV487" s="137"/>
      <c r="AW487" s="137"/>
      <c r="AX487" s="137"/>
      <c r="AY487" s="137"/>
      <c r="AZ487" s="137"/>
      <c r="BA487" s="137"/>
      <c r="BB487" s="137"/>
      <c r="BC487" s="137"/>
      <c r="BD487" s="137"/>
    </row>
    <row r="488" spans="1:56" ht="12" hidden="1" customHeight="1" outlineLevel="1" x14ac:dyDescent="0.25">
      <c r="A488" s="135"/>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row>
    <row r="489" spans="1:56" ht="5.0999999999999996" hidden="1" customHeight="1" outlineLevel="1" collapsed="1" thickBot="1" x14ac:dyDescent="0.3">
      <c r="A489" s="135"/>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row>
    <row r="490" spans="1:56" ht="5.0999999999999996" hidden="1" customHeight="1" outlineLevel="1" x14ac:dyDescent="0.25">
      <c r="A490" s="135"/>
      <c r="B490" s="188"/>
      <c r="C490" s="140" t="s">
        <v>0</v>
      </c>
      <c r="D490" s="140"/>
      <c r="E490" s="140"/>
      <c r="F490" s="140"/>
      <c r="G490" s="140"/>
      <c r="H490" s="140"/>
      <c r="I490" s="140"/>
      <c r="J490" s="140"/>
      <c r="K490" s="141"/>
      <c r="L490" s="141"/>
      <c r="M490" s="141"/>
      <c r="N490" s="141"/>
      <c r="O490" s="141"/>
      <c r="P490" s="141"/>
      <c r="Q490" s="141"/>
      <c r="R490" s="141"/>
      <c r="S490" s="141"/>
      <c r="T490" s="141"/>
      <c r="U490" s="141"/>
      <c r="V490" s="142" t="s">
        <v>229</v>
      </c>
      <c r="W490" s="143"/>
      <c r="X490" s="189"/>
    </row>
    <row r="491" spans="1:56" ht="12.9" hidden="1" customHeight="1" outlineLevel="1" collapsed="1" x14ac:dyDescent="0.25">
      <c r="A491" s="135"/>
      <c r="B491" s="188"/>
      <c r="C491" s="145"/>
      <c r="D491" s="145">
        <v>0</v>
      </c>
      <c r="E491" s="145" t="s">
        <v>1</v>
      </c>
      <c r="F491" s="146"/>
      <c r="G491" s="147" t="s">
        <v>401</v>
      </c>
      <c r="H491" s="148"/>
      <c r="I491" s="148"/>
      <c r="J491" s="148"/>
      <c r="K491" s="148"/>
      <c r="L491" s="148"/>
      <c r="M491" s="148"/>
      <c r="N491" s="148"/>
      <c r="O491" s="148"/>
      <c r="P491" s="148"/>
      <c r="Q491" s="148"/>
      <c r="R491" s="148"/>
      <c r="S491" s="149"/>
      <c r="T491" s="148"/>
      <c r="U491" s="150"/>
      <c r="V491" s="150"/>
      <c r="W491" s="151"/>
      <c r="X491" s="189"/>
    </row>
    <row r="492" spans="1:56" ht="12.9" hidden="1" customHeight="1" outlineLevel="1" x14ac:dyDescent="0.25">
      <c r="A492" s="135"/>
      <c r="B492" s="188"/>
      <c r="C492" s="145"/>
      <c r="D492" s="152"/>
      <c r="E492" s="153"/>
      <c r="F492" s="154"/>
      <c r="G492" s="155" t="s">
        <v>402</v>
      </c>
      <c r="H492" s="155"/>
      <c r="I492" s="155"/>
      <c r="J492" s="155"/>
      <c r="K492" s="155"/>
      <c r="L492" s="155"/>
      <c r="M492" s="155"/>
      <c r="N492" s="155"/>
      <c r="O492" s="155"/>
      <c r="P492" s="155"/>
      <c r="Q492" s="155"/>
      <c r="R492" s="155"/>
      <c r="S492" s="156"/>
      <c r="T492" s="157"/>
      <c r="U492" s="158"/>
      <c r="V492" s="158"/>
      <c r="W492" s="151"/>
      <c r="X492" s="189"/>
    </row>
    <row r="493" spans="1:56" ht="12.9" hidden="1" customHeight="1" outlineLevel="1" x14ac:dyDescent="0.25">
      <c r="A493" s="135"/>
      <c r="B493" s="188"/>
      <c r="C493" s="153"/>
      <c r="D493" s="145"/>
      <c r="E493" s="153"/>
      <c r="F493" s="154"/>
      <c r="G493" s="159">
        <v>37998.538981481484</v>
      </c>
      <c r="H493" s="160">
        <v>37998.538981481484</v>
      </c>
      <c r="I493" s="155"/>
      <c r="J493" s="155"/>
      <c r="K493" s="155"/>
      <c r="L493" s="155"/>
      <c r="M493" s="155"/>
      <c r="N493" s="155"/>
      <c r="O493" s="155"/>
      <c r="P493" s="155"/>
      <c r="Q493" s="155"/>
      <c r="R493" s="155"/>
      <c r="S493" s="156"/>
      <c r="T493" s="157"/>
      <c r="U493" s="158"/>
      <c r="V493" s="158"/>
      <c r="W493" s="151"/>
      <c r="X493" s="189"/>
    </row>
    <row r="494" spans="1:56" ht="12.9" hidden="1" customHeight="1" outlineLevel="1" x14ac:dyDescent="0.25">
      <c r="A494" s="135"/>
      <c r="B494" s="188"/>
      <c r="C494" s="153">
        <v>1</v>
      </c>
      <c r="D494" s="152"/>
      <c r="E494" s="153"/>
      <c r="F494" s="161"/>
      <c r="G494" s="162"/>
      <c r="H494" s="163"/>
      <c r="I494" s="163"/>
      <c r="J494" s="163"/>
      <c r="K494" s="163"/>
      <c r="L494" s="163"/>
      <c r="M494" s="163"/>
      <c r="N494" s="163"/>
      <c r="O494" s="163"/>
      <c r="P494" s="163"/>
      <c r="Q494" s="163"/>
      <c r="R494" s="163"/>
      <c r="S494" s="164"/>
      <c r="T494" s="165"/>
      <c r="U494" s="166"/>
      <c r="V494" s="166"/>
      <c r="W494" s="151"/>
      <c r="X494" s="189"/>
    </row>
    <row r="495" spans="1:56" ht="12.9" hidden="1" customHeight="1" outlineLevel="1" x14ac:dyDescent="0.25">
      <c r="A495" s="135"/>
      <c r="B495" s="188"/>
      <c r="C495" s="153"/>
      <c r="D495" s="153"/>
      <c r="E495" s="153"/>
      <c r="F495" s="153"/>
      <c r="G495" s="167"/>
      <c r="H495" s="167"/>
      <c r="I495" s="167"/>
      <c r="J495" s="167"/>
      <c r="K495" s="167"/>
      <c r="L495" s="167"/>
      <c r="M495" s="167"/>
      <c r="N495" s="167"/>
      <c r="O495" s="167"/>
      <c r="P495" s="167"/>
      <c r="Q495" s="167"/>
      <c r="R495" s="167"/>
      <c r="S495" s="167"/>
      <c r="T495" s="167"/>
      <c r="U495" s="167"/>
      <c r="V495" s="167"/>
      <c r="W495" s="151"/>
      <c r="X495" s="189"/>
    </row>
    <row r="496" spans="1:56" ht="12.9" hidden="1" customHeight="1" outlineLevel="1" x14ac:dyDescent="0.25">
      <c r="A496" s="135"/>
      <c r="B496" s="188"/>
      <c r="C496" s="153"/>
      <c r="D496" s="153"/>
      <c r="E496" s="153"/>
      <c r="F496" s="153"/>
      <c r="G496" s="153"/>
      <c r="H496" s="153"/>
      <c r="I496" s="153"/>
      <c r="J496" s="153"/>
      <c r="K496" s="153"/>
      <c r="L496" s="167"/>
      <c r="M496" s="167"/>
      <c r="N496" s="167"/>
      <c r="O496" s="167"/>
      <c r="P496" s="167"/>
      <c r="Q496" s="167"/>
      <c r="R496" s="167"/>
      <c r="S496" s="167"/>
      <c r="T496" s="167"/>
      <c r="U496" s="167"/>
      <c r="V496" s="167"/>
      <c r="W496" s="151"/>
      <c r="X496" s="189"/>
    </row>
    <row r="497" spans="1:24" ht="12.9" hidden="1" customHeight="1" outlineLevel="1" x14ac:dyDescent="0.25">
      <c r="A497" s="135"/>
      <c r="B497" s="188"/>
      <c r="C497" s="153"/>
      <c r="D497" s="153"/>
      <c r="E497" s="153"/>
      <c r="F497" s="153"/>
      <c r="G497" s="153"/>
      <c r="H497" s="153"/>
      <c r="I497" s="288"/>
      <c r="J497" s="288"/>
      <c r="K497" s="168"/>
      <c r="L497" s="326"/>
      <c r="M497" s="327"/>
      <c r="N497" s="327"/>
      <c r="O497" s="168"/>
      <c r="P497" s="168"/>
      <c r="Q497" s="168"/>
      <c r="R497" s="168"/>
      <c r="S497" s="168"/>
      <c r="T497" s="168"/>
      <c r="U497" s="168"/>
      <c r="V497" s="288"/>
      <c r="W497" s="151"/>
      <c r="X497" s="189"/>
    </row>
    <row r="498" spans="1:24" ht="12.9" hidden="1" customHeight="1" outlineLevel="1" x14ac:dyDescent="0.25">
      <c r="A498" s="135"/>
      <c r="B498" s="188"/>
      <c r="C498" s="169"/>
      <c r="D498" s="169"/>
      <c r="E498" s="169"/>
      <c r="F498" s="153"/>
      <c r="G498" s="153"/>
      <c r="H498" s="153"/>
      <c r="I498" s="168"/>
      <c r="J498" s="168"/>
      <c r="K498" s="168"/>
      <c r="L498" s="168"/>
      <c r="M498" s="168"/>
      <c r="N498" s="168"/>
      <c r="O498" s="168"/>
      <c r="P498" s="168"/>
      <c r="Q498" s="168"/>
      <c r="R498" s="168"/>
      <c r="S498" s="168"/>
      <c r="T498" s="168"/>
      <c r="U498" s="168"/>
      <c r="V498" s="288"/>
      <c r="W498" s="151"/>
      <c r="X498" s="189"/>
    </row>
    <row r="499" spans="1:24" ht="5.0999999999999996" hidden="1" customHeight="1" outlineLevel="1" x14ac:dyDescent="0.25">
      <c r="A499" s="135"/>
      <c r="B499" s="188"/>
      <c r="C499" s="152" t="s">
        <v>232</v>
      </c>
      <c r="D499" s="169"/>
      <c r="E499" s="169"/>
      <c r="F499" s="153"/>
      <c r="G499" s="153"/>
      <c r="H499" s="153"/>
      <c r="I499" s="168"/>
      <c r="J499" s="289"/>
      <c r="K499" s="289"/>
      <c r="L499" s="222" t="s">
        <v>233</v>
      </c>
      <c r="M499" s="168"/>
      <c r="N499" s="168"/>
      <c r="O499" s="168"/>
      <c r="P499" s="168"/>
      <c r="Q499" s="168"/>
      <c r="R499" s="168"/>
      <c r="S499" s="168"/>
      <c r="T499" s="168"/>
      <c r="U499" s="168"/>
      <c r="V499" s="288"/>
      <c r="W499" s="151"/>
      <c r="X499" s="189"/>
    </row>
    <row r="500" spans="1:24" ht="5.0999999999999996" hidden="1" customHeight="1" outlineLevel="1" x14ac:dyDescent="0.25">
      <c r="A500" s="135"/>
      <c r="B500" s="188"/>
      <c r="C500" s="169"/>
      <c r="D500" s="169"/>
      <c r="E500" s="169"/>
      <c r="F500" s="171"/>
      <c r="G500" s="290"/>
      <c r="H500" s="290"/>
      <c r="I500" s="225"/>
      <c r="J500" s="291"/>
      <c r="K500" s="291"/>
      <c r="L500" s="225"/>
      <c r="M500" s="225"/>
      <c r="N500" s="225"/>
      <c r="O500" s="172"/>
      <c r="P500" s="172"/>
      <c r="Q500" s="172"/>
      <c r="R500" s="172"/>
      <c r="S500" s="172"/>
      <c r="T500" s="172"/>
      <c r="U500" s="172"/>
      <c r="V500" s="171"/>
      <c r="W500" s="151"/>
      <c r="X500" s="189"/>
    </row>
    <row r="501" spans="1:24" ht="12.9" hidden="1" customHeight="1" outlineLevel="1" x14ac:dyDescent="0.25">
      <c r="A501" s="135"/>
      <c r="B501" s="188"/>
      <c r="C501" s="169"/>
      <c r="D501" s="169"/>
      <c r="E501" s="169"/>
      <c r="F501" s="171"/>
      <c r="G501" s="296" t="s">
        <v>403</v>
      </c>
      <c r="H501" s="292"/>
      <c r="I501" s="292"/>
      <c r="J501" s="293"/>
      <c r="K501" s="294"/>
      <c r="L501" s="294" t="s">
        <v>439</v>
      </c>
      <c r="M501" s="180" t="s">
        <v>118</v>
      </c>
      <c r="N501" s="180" t="s">
        <v>119</v>
      </c>
      <c r="O501" s="180" t="s">
        <v>120</v>
      </c>
      <c r="P501" s="180" t="s">
        <v>121</v>
      </c>
      <c r="Q501" s="180" t="s">
        <v>122</v>
      </c>
      <c r="R501" s="180"/>
      <c r="S501" s="180"/>
      <c r="T501" s="180"/>
      <c r="U501" s="180"/>
      <c r="V501" s="171"/>
      <c r="W501" s="151"/>
      <c r="X501" s="189"/>
    </row>
    <row r="502" spans="1:24" ht="12.9" hidden="1" customHeight="1" outlineLevel="1" x14ac:dyDescent="0.25">
      <c r="A502" s="135"/>
      <c r="B502" s="188"/>
      <c r="C502" s="169"/>
      <c r="D502" s="169"/>
      <c r="E502" s="169"/>
      <c r="F502" s="171"/>
      <c r="H502" s="292"/>
      <c r="I502" s="292"/>
      <c r="J502" s="294"/>
      <c r="K502" s="297" t="s">
        <v>404</v>
      </c>
      <c r="L502" s="316">
        <v>0</v>
      </c>
      <c r="M502" s="295">
        <v>5.5</v>
      </c>
      <c r="N502" s="295">
        <v>7.5</v>
      </c>
      <c r="O502" s="295">
        <v>8</v>
      </c>
      <c r="P502" s="295">
        <v>10</v>
      </c>
      <c r="Q502" s="295">
        <v>10</v>
      </c>
      <c r="R502" s="180"/>
      <c r="S502" s="180"/>
      <c r="T502" s="180"/>
      <c r="U502" s="180"/>
      <c r="V502" s="171"/>
      <c r="W502" s="151"/>
      <c r="X502" s="189"/>
    </row>
    <row r="503" spans="1:24" ht="12.9" hidden="1" customHeight="1" outlineLevel="1" x14ac:dyDescent="0.25">
      <c r="A503" s="135"/>
      <c r="B503" s="188"/>
      <c r="C503" s="169"/>
      <c r="D503" s="169"/>
      <c r="E503" s="169"/>
      <c r="F503" s="171"/>
      <c r="G503" s="296"/>
      <c r="H503" s="292"/>
      <c r="I503" s="292"/>
      <c r="J503" s="294"/>
      <c r="K503" s="294"/>
      <c r="L503" s="316">
        <v>1</v>
      </c>
      <c r="M503" s="295">
        <v>5.5</v>
      </c>
      <c r="N503" s="295">
        <v>7.5</v>
      </c>
      <c r="O503" s="295">
        <v>8</v>
      </c>
      <c r="P503" s="295">
        <v>10</v>
      </c>
      <c r="Q503" s="295">
        <v>10</v>
      </c>
      <c r="R503" s="180"/>
      <c r="S503" s="180"/>
      <c r="T503" s="180"/>
      <c r="U503" s="180"/>
      <c r="V503" s="171"/>
      <c r="W503" s="151"/>
      <c r="X503" s="189"/>
    </row>
    <row r="504" spans="1:24" ht="12.9" hidden="1" customHeight="1" outlineLevel="1" x14ac:dyDescent="0.25">
      <c r="A504" s="135"/>
      <c r="B504" s="188"/>
      <c r="C504" s="169"/>
      <c r="D504" s="169"/>
      <c r="E504" s="169"/>
      <c r="F504" s="171"/>
      <c r="G504" s="296"/>
      <c r="H504" s="292"/>
      <c r="I504" s="292"/>
      <c r="J504" s="294"/>
      <c r="K504" s="294"/>
      <c r="L504" s="316">
        <v>2</v>
      </c>
      <c r="M504" s="295">
        <v>5.5</v>
      </c>
      <c r="N504" s="295">
        <v>7.5</v>
      </c>
      <c r="O504" s="295">
        <v>8</v>
      </c>
      <c r="P504" s="295">
        <v>10</v>
      </c>
      <c r="Q504" s="295">
        <v>10</v>
      </c>
      <c r="R504" s="180"/>
      <c r="S504" s="180"/>
      <c r="T504" s="180"/>
      <c r="U504" s="180"/>
      <c r="V504" s="171"/>
      <c r="W504" s="151"/>
      <c r="X504" s="189"/>
    </row>
    <row r="505" spans="1:24" ht="12.9" hidden="1" customHeight="1" outlineLevel="1" x14ac:dyDescent="0.25">
      <c r="A505" s="135"/>
      <c r="B505" s="188"/>
      <c r="C505" s="169"/>
      <c r="D505" s="169"/>
      <c r="E505" s="169"/>
      <c r="F505" s="171"/>
      <c r="G505" s="296"/>
      <c r="H505" s="292"/>
      <c r="I505" s="292"/>
      <c r="J505" s="294"/>
      <c r="K505" s="294"/>
      <c r="L505" s="316">
        <v>3</v>
      </c>
      <c r="M505" s="295">
        <v>5.5</v>
      </c>
      <c r="N505" s="295">
        <v>7.5</v>
      </c>
      <c r="O505" s="295">
        <v>8</v>
      </c>
      <c r="P505" s="295">
        <v>10</v>
      </c>
      <c r="Q505" s="295">
        <v>10</v>
      </c>
      <c r="R505" s="180"/>
      <c r="S505" s="180"/>
      <c r="T505" s="180"/>
      <c r="U505" s="180"/>
      <c r="V505" s="171"/>
      <c r="W505" s="151"/>
      <c r="X505" s="189"/>
    </row>
    <row r="506" spans="1:24" ht="12.9" hidden="1" customHeight="1" outlineLevel="1" x14ac:dyDescent="0.25">
      <c r="A506" s="135"/>
      <c r="B506" s="188"/>
      <c r="C506" s="169"/>
      <c r="D506" s="169"/>
      <c r="E506" s="169"/>
      <c r="F506" s="171"/>
      <c r="G506" s="296"/>
      <c r="H506" s="292"/>
      <c r="I506" s="292"/>
      <c r="J506" s="294"/>
      <c r="K506" s="294"/>
      <c r="L506" s="316">
        <v>4</v>
      </c>
      <c r="M506" s="295">
        <v>5.5</v>
      </c>
      <c r="N506" s="295">
        <v>7.5</v>
      </c>
      <c r="O506" s="295">
        <v>8</v>
      </c>
      <c r="P506" s="295">
        <v>10</v>
      </c>
      <c r="Q506" s="295">
        <v>10</v>
      </c>
      <c r="R506" s="180"/>
      <c r="S506" s="180"/>
      <c r="T506" s="180"/>
      <c r="U506" s="180"/>
      <c r="V506" s="171"/>
      <c r="W506" s="151"/>
      <c r="X506" s="189"/>
    </row>
    <row r="507" spans="1:24" ht="12.9" hidden="1" customHeight="1" outlineLevel="1" x14ac:dyDescent="0.25">
      <c r="A507" s="135"/>
      <c r="B507" s="188"/>
      <c r="C507" s="169"/>
      <c r="D507" s="169"/>
      <c r="E507" s="169"/>
      <c r="F507" s="171"/>
      <c r="G507" s="296"/>
      <c r="H507" s="292"/>
      <c r="I507" s="292"/>
      <c r="J507" s="294"/>
      <c r="K507" s="294"/>
      <c r="L507" s="316">
        <v>5</v>
      </c>
      <c r="M507" s="295">
        <v>5.5</v>
      </c>
      <c r="N507" s="295">
        <v>7.5</v>
      </c>
      <c r="O507" s="295">
        <v>8</v>
      </c>
      <c r="P507" s="295">
        <v>10</v>
      </c>
      <c r="Q507" s="295">
        <v>10</v>
      </c>
      <c r="R507" s="180"/>
      <c r="S507" s="180"/>
      <c r="T507" s="180"/>
      <c r="U507" s="180"/>
      <c r="V507" s="171"/>
      <c r="W507" s="151"/>
      <c r="X507" s="189"/>
    </row>
    <row r="508" spans="1:24" ht="12.9" hidden="1" customHeight="1" outlineLevel="1" x14ac:dyDescent="0.25">
      <c r="A508" s="135"/>
      <c r="B508" s="188"/>
      <c r="C508" s="169"/>
      <c r="D508" s="169"/>
      <c r="E508" s="169"/>
      <c r="F508" s="171"/>
      <c r="G508" s="296"/>
      <c r="H508" s="292"/>
      <c r="I508" s="292"/>
      <c r="J508" s="294"/>
      <c r="K508" s="294"/>
      <c r="L508" s="316">
        <v>6</v>
      </c>
      <c r="M508" s="295">
        <v>5.5</v>
      </c>
      <c r="N508" s="295">
        <v>7.5</v>
      </c>
      <c r="O508" s="295">
        <v>8</v>
      </c>
      <c r="P508" s="295">
        <v>10</v>
      </c>
      <c r="Q508" s="295">
        <v>10</v>
      </c>
      <c r="R508" s="180"/>
      <c r="S508" s="180"/>
      <c r="T508" s="180"/>
      <c r="U508" s="180"/>
      <c r="V508" s="171"/>
      <c r="W508" s="151"/>
      <c r="X508" s="189"/>
    </row>
    <row r="509" spans="1:24" ht="12.9" hidden="1" customHeight="1" outlineLevel="1" x14ac:dyDescent="0.25">
      <c r="A509" s="135"/>
      <c r="B509" s="188"/>
      <c r="C509" s="169"/>
      <c r="D509" s="169"/>
      <c r="E509" s="169"/>
      <c r="F509" s="171"/>
      <c r="G509" s="296"/>
      <c r="H509" s="292"/>
      <c r="I509" s="292"/>
      <c r="J509" s="294"/>
      <c r="K509" s="294"/>
      <c r="L509" s="316">
        <v>7</v>
      </c>
      <c r="M509" s="295">
        <v>5.5</v>
      </c>
      <c r="N509" s="295">
        <v>7.5</v>
      </c>
      <c r="O509" s="295">
        <v>8</v>
      </c>
      <c r="P509" s="295">
        <v>10</v>
      </c>
      <c r="Q509" s="295">
        <v>10</v>
      </c>
      <c r="R509" s="180"/>
      <c r="S509" s="180"/>
      <c r="T509" s="180"/>
      <c r="U509" s="180"/>
      <c r="V509" s="171"/>
      <c r="W509" s="151"/>
      <c r="X509" s="189"/>
    </row>
    <row r="510" spans="1:24" ht="12.9" hidden="1" customHeight="1" outlineLevel="1" x14ac:dyDescent="0.25">
      <c r="A510" s="135"/>
      <c r="B510" s="188"/>
      <c r="C510" s="169"/>
      <c r="D510" s="169"/>
      <c r="E510" s="169"/>
      <c r="F510" s="171"/>
      <c r="G510" s="296"/>
      <c r="H510" s="292"/>
      <c r="I510" s="292"/>
      <c r="J510" s="294"/>
      <c r="K510" s="294"/>
      <c r="L510" s="316">
        <v>8</v>
      </c>
      <c r="M510" s="295">
        <v>5.5</v>
      </c>
      <c r="N510" s="295">
        <v>7.5</v>
      </c>
      <c r="O510" s="295">
        <v>8</v>
      </c>
      <c r="P510" s="295">
        <v>10</v>
      </c>
      <c r="Q510" s="295">
        <v>10</v>
      </c>
      <c r="R510" s="180"/>
      <c r="S510" s="180"/>
      <c r="T510" s="180"/>
      <c r="U510" s="180"/>
      <c r="V510" s="171"/>
      <c r="W510" s="151"/>
      <c r="X510" s="189"/>
    </row>
    <row r="511" spans="1:24" ht="12.9" hidden="1" customHeight="1" outlineLevel="1" x14ac:dyDescent="0.25">
      <c r="A511" s="135"/>
      <c r="B511" s="188"/>
      <c r="C511" s="169"/>
      <c r="D511" s="169"/>
      <c r="E511" s="169"/>
      <c r="F511" s="171"/>
      <c r="G511" s="296"/>
      <c r="H511" s="292"/>
      <c r="I511" s="292"/>
      <c r="J511" s="294"/>
      <c r="K511" s="294"/>
      <c r="L511" s="316">
        <v>9</v>
      </c>
      <c r="M511" s="295">
        <v>5.5</v>
      </c>
      <c r="N511" s="295">
        <v>7.5</v>
      </c>
      <c r="O511" s="295">
        <v>8</v>
      </c>
      <c r="P511" s="295">
        <v>10</v>
      </c>
      <c r="Q511" s="295">
        <v>10</v>
      </c>
      <c r="R511" s="180"/>
      <c r="S511" s="180"/>
      <c r="T511" s="180"/>
      <c r="U511" s="180"/>
      <c r="V511" s="171"/>
      <c r="W511" s="151"/>
      <c r="X511" s="189"/>
    </row>
    <row r="512" spans="1:24" ht="12.9" hidden="1" customHeight="1" outlineLevel="1" x14ac:dyDescent="0.25">
      <c r="A512" s="135"/>
      <c r="B512" s="188"/>
      <c r="C512" s="169"/>
      <c r="D512" s="169"/>
      <c r="E512" s="169"/>
      <c r="F512" s="171"/>
      <c r="G512" s="296"/>
      <c r="H512" s="292"/>
      <c r="I512" s="292"/>
      <c r="J512" s="294"/>
      <c r="K512" s="294"/>
      <c r="L512" s="294"/>
      <c r="M512" s="294"/>
      <c r="N512" s="297"/>
      <c r="O512" s="180"/>
      <c r="P512" s="180"/>
      <c r="Q512" s="180"/>
      <c r="R512" s="180"/>
      <c r="S512" s="180"/>
      <c r="T512" s="180"/>
      <c r="U512" s="180"/>
      <c r="V512" s="171"/>
      <c r="W512" s="151"/>
      <c r="X512" s="189"/>
    </row>
    <row r="513" spans="1:56" ht="12.9" hidden="1" customHeight="1" outlineLevel="1" x14ac:dyDescent="0.25">
      <c r="A513" s="135"/>
      <c r="B513" s="188"/>
      <c r="C513" s="169"/>
      <c r="D513" s="169"/>
      <c r="E513" s="169"/>
      <c r="F513" s="171"/>
      <c r="G513" s="180"/>
      <c r="H513" s="180"/>
      <c r="I513" s="180"/>
      <c r="J513" s="180"/>
      <c r="K513" s="180"/>
      <c r="L513" s="180"/>
      <c r="M513" s="180"/>
      <c r="N513" s="180"/>
      <c r="O513" s="180"/>
      <c r="P513" s="180"/>
      <c r="Q513" s="180"/>
      <c r="R513" s="180"/>
      <c r="S513" s="180"/>
      <c r="T513" s="180"/>
      <c r="U513" s="180"/>
      <c r="V513" s="171"/>
      <c r="W513" s="151"/>
      <c r="X513" s="189"/>
    </row>
    <row r="514" spans="1:56" ht="5.0999999999999996" hidden="1" customHeight="1" outlineLevel="1" x14ac:dyDescent="0.25">
      <c r="A514" s="135"/>
      <c r="B514" s="188"/>
      <c r="C514" s="152" t="s">
        <v>237</v>
      </c>
      <c r="D514" s="169"/>
      <c r="E514" s="169"/>
      <c r="F514" s="179"/>
      <c r="G514" s="180"/>
      <c r="H514" s="180"/>
      <c r="I514" s="180"/>
      <c r="J514" s="180"/>
      <c r="K514" s="180"/>
      <c r="L514" s="180"/>
      <c r="M514" s="180"/>
      <c r="N514" s="180"/>
      <c r="O514" s="180"/>
      <c r="P514" s="180"/>
      <c r="Q514" s="180"/>
      <c r="R514" s="180"/>
      <c r="S514" s="180"/>
      <c r="T514" s="180"/>
      <c r="U514" s="180"/>
      <c r="V514" s="171"/>
      <c r="W514" s="181"/>
      <c r="X514" s="189"/>
    </row>
    <row r="515" spans="1:56" ht="24" customHeight="1" collapsed="1" x14ac:dyDescent="0.25">
      <c r="A515" s="135"/>
      <c r="B515" s="188"/>
      <c r="C515" s="182"/>
      <c r="D515" s="182"/>
      <c r="E515" s="182"/>
      <c r="F515" s="182"/>
      <c r="G515" s="183" t="s">
        <v>401</v>
      </c>
      <c r="H515" s="184"/>
      <c r="I515" s="184"/>
      <c r="J515" s="184"/>
      <c r="K515" s="184"/>
      <c r="L515" s="184"/>
      <c r="M515" s="184"/>
      <c r="N515" s="184"/>
      <c r="O515" s="184"/>
      <c r="P515" s="184"/>
      <c r="Q515" s="184"/>
      <c r="R515" s="184"/>
      <c r="S515" s="184"/>
      <c r="T515" s="185"/>
      <c r="U515" s="185"/>
      <c r="V515" s="186" t="s">
        <v>238</v>
      </c>
      <c r="W515" s="187" t="s">
        <v>239</v>
      </c>
      <c r="X515" s="189"/>
    </row>
    <row r="516" spans="1:56" ht="12" hidden="1" customHeight="1" outlineLevel="1" x14ac:dyDescent="0.25">
      <c r="A516" s="135"/>
      <c r="B516" s="136"/>
      <c r="C516" s="136"/>
      <c r="D516" s="136"/>
      <c r="E516" s="136"/>
      <c r="F516" s="189"/>
      <c r="G516" s="189"/>
      <c r="H516" s="189"/>
      <c r="I516" s="189"/>
      <c r="J516" s="189"/>
      <c r="K516" s="189"/>
      <c r="L516" s="189"/>
      <c r="M516" s="189"/>
      <c r="N516" s="189"/>
      <c r="O516" s="189"/>
      <c r="P516" s="189"/>
      <c r="Q516" s="189"/>
      <c r="R516" s="189"/>
      <c r="S516" s="189"/>
      <c r="T516" s="189"/>
      <c r="U516" s="189"/>
      <c r="V516" s="189"/>
      <c r="W516" s="189"/>
      <c r="X516" s="189"/>
    </row>
    <row r="517" spans="1:56" s="212" customFormat="1" ht="12.75" hidden="1" customHeight="1" outlineLevel="1" x14ac:dyDescent="0.25">
      <c r="A517" s="210"/>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AE517" s="137"/>
      <c r="AF517" s="137"/>
      <c r="AG517" s="137"/>
      <c r="AH517" s="137"/>
      <c r="AI517" s="137"/>
      <c r="AJ517" s="137"/>
      <c r="AK517" s="137"/>
      <c r="AL517" s="137"/>
      <c r="AM517" s="137"/>
      <c r="AN517" s="137"/>
      <c r="AO517" s="137"/>
      <c r="AP517" s="137"/>
      <c r="AQ517" s="137"/>
      <c r="AR517" s="137"/>
      <c r="AS517" s="137"/>
      <c r="AT517" s="137"/>
      <c r="AU517" s="137"/>
      <c r="AV517" s="137"/>
      <c r="AW517" s="137"/>
      <c r="AX517" s="137"/>
      <c r="AY517" s="137"/>
      <c r="AZ517" s="137"/>
      <c r="BA517" s="137"/>
      <c r="BB517" s="137"/>
      <c r="BC517" s="137"/>
      <c r="BD517" s="137"/>
    </row>
    <row r="518" spans="1:56" s="212" customFormat="1" ht="5.0999999999999996" hidden="1" customHeight="1" outlineLevel="1" collapsed="1" thickBot="1" x14ac:dyDescent="0.3">
      <c r="A518" s="210"/>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AE518" s="137"/>
      <c r="AF518" s="137"/>
      <c r="AG518" s="137"/>
      <c r="AH518" s="137"/>
      <c r="AI518" s="137"/>
      <c r="AJ518" s="137"/>
      <c r="AK518" s="137"/>
      <c r="AL518" s="137"/>
      <c r="AM518" s="137"/>
      <c r="AN518" s="137"/>
      <c r="AO518" s="137"/>
      <c r="AP518" s="137"/>
      <c r="AQ518" s="137"/>
      <c r="AR518" s="137"/>
      <c r="AS518" s="137"/>
      <c r="AT518" s="137"/>
      <c r="AU518" s="137"/>
      <c r="AV518" s="137"/>
      <c r="AW518" s="137"/>
      <c r="AX518" s="137"/>
      <c r="AY518" s="137"/>
      <c r="AZ518" s="137"/>
      <c r="BA518" s="137"/>
      <c r="BB518" s="137"/>
      <c r="BC518" s="137"/>
      <c r="BD518" s="137"/>
    </row>
    <row r="519" spans="1:56" s="212" customFormat="1" ht="5.0999999999999996" hidden="1" customHeight="1" outlineLevel="1" x14ac:dyDescent="0.25">
      <c r="A519" s="210"/>
      <c r="B519" s="136"/>
      <c r="C519" s="140" t="s">
        <v>0</v>
      </c>
      <c r="D519" s="140"/>
      <c r="E519" s="140"/>
      <c r="F519" s="140"/>
      <c r="G519" s="140"/>
      <c r="H519" s="140"/>
      <c r="I519" s="140"/>
      <c r="J519" s="140"/>
      <c r="K519" s="141"/>
      <c r="L519" s="141"/>
      <c r="M519" s="141"/>
      <c r="N519" s="141"/>
      <c r="O519" s="141"/>
      <c r="P519" s="141"/>
      <c r="Q519" s="141"/>
      <c r="R519" s="141"/>
      <c r="S519" s="141"/>
      <c r="T519" s="141"/>
      <c r="U519" s="141"/>
      <c r="V519" s="141"/>
      <c r="W519" s="143"/>
      <c r="X519" s="189"/>
      <c r="AE519" s="137"/>
      <c r="AF519" s="137"/>
      <c r="AG519" s="137"/>
      <c r="AH519" s="137"/>
      <c r="AI519" s="137"/>
      <c r="AJ519" s="137"/>
      <c r="AK519" s="137"/>
      <c r="AL519" s="137"/>
      <c r="AM519" s="137"/>
      <c r="AN519" s="137"/>
      <c r="AO519" s="137"/>
      <c r="AP519" s="137"/>
      <c r="AQ519" s="137"/>
      <c r="AR519" s="137"/>
      <c r="AS519" s="137"/>
      <c r="AT519" s="137"/>
      <c r="AU519" s="137"/>
      <c r="AV519" s="137"/>
      <c r="AW519" s="137"/>
      <c r="AX519" s="137"/>
      <c r="AY519" s="137"/>
      <c r="AZ519" s="137"/>
      <c r="BA519" s="137"/>
      <c r="BB519" s="137"/>
      <c r="BC519" s="137"/>
      <c r="BD519" s="137"/>
    </row>
    <row r="520" spans="1:56" s="212" customFormat="1" ht="12.9" hidden="1" customHeight="1" outlineLevel="1" collapsed="1" x14ac:dyDescent="0.25">
      <c r="A520" s="210"/>
      <c r="B520" s="136"/>
      <c r="C520" s="145"/>
      <c r="D520" s="145">
        <v>53658.706903201055</v>
      </c>
      <c r="E520" s="145" t="s">
        <v>1</v>
      </c>
      <c r="F520" s="214"/>
      <c r="G520" s="215" t="s">
        <v>405</v>
      </c>
      <c r="H520" s="214"/>
      <c r="I520" s="214"/>
      <c r="J520" s="214"/>
      <c r="K520" s="214"/>
      <c r="L520" s="214"/>
      <c r="M520" s="214"/>
      <c r="N520" s="214"/>
      <c r="O520" s="214"/>
      <c r="P520" s="214"/>
      <c r="Q520" s="214"/>
      <c r="R520" s="214"/>
      <c r="S520" s="216"/>
      <c r="T520" s="217"/>
      <c r="U520" s="218"/>
      <c r="V520" s="218"/>
      <c r="W520" s="151"/>
      <c r="X520" s="189"/>
      <c r="AE520" s="137"/>
      <c r="AF520" s="137"/>
      <c r="AG520" s="137"/>
      <c r="AH520" s="137"/>
      <c r="AI520" s="137"/>
      <c r="AJ520" s="137"/>
      <c r="AK520" s="137"/>
      <c r="AL520" s="137"/>
      <c r="AM520" s="137"/>
      <c r="AN520" s="137"/>
      <c r="AO520" s="137"/>
      <c r="AP520" s="137"/>
      <c r="AQ520" s="137"/>
      <c r="AR520" s="137"/>
      <c r="AS520" s="137"/>
      <c r="AT520" s="137"/>
      <c r="AU520" s="137"/>
      <c r="AV520" s="137"/>
      <c r="AW520" s="137"/>
      <c r="AX520" s="137"/>
      <c r="AY520" s="137"/>
      <c r="AZ520" s="137"/>
      <c r="BA520" s="137"/>
      <c r="BB520" s="137"/>
      <c r="BC520" s="137"/>
      <c r="BD520" s="137"/>
    </row>
    <row r="521" spans="1:56" s="212" customFormat="1" ht="12.9" hidden="1" customHeight="1" outlineLevel="1" x14ac:dyDescent="0.25">
      <c r="A521" s="210"/>
      <c r="B521" s="136"/>
      <c r="C521" s="145"/>
      <c r="D521" s="152"/>
      <c r="E521" s="153"/>
      <c r="F521" s="214"/>
      <c r="G521" s="214" t="s">
        <v>406</v>
      </c>
      <c r="H521" s="217"/>
      <c r="I521" s="214"/>
      <c r="J521" s="214"/>
      <c r="K521" s="214"/>
      <c r="L521" s="214"/>
      <c r="M521" s="214"/>
      <c r="N521" s="214"/>
      <c r="O521" s="214"/>
      <c r="P521" s="214"/>
      <c r="Q521" s="214"/>
      <c r="R521" s="214"/>
      <c r="S521" s="216"/>
      <c r="T521" s="219"/>
      <c r="U521" s="218"/>
      <c r="V521" s="218"/>
      <c r="W521" s="151"/>
      <c r="X521" s="189"/>
      <c r="AE521" s="137"/>
      <c r="AF521" s="137"/>
      <c r="AG521" s="137"/>
      <c r="AH521" s="137"/>
      <c r="AI521" s="137"/>
      <c r="AJ521" s="137"/>
      <c r="AK521" s="137"/>
      <c r="AL521" s="137"/>
      <c r="AM521" s="137"/>
      <c r="AN521" s="137"/>
      <c r="AO521" s="137"/>
      <c r="AP521" s="137"/>
      <c r="AQ521" s="137"/>
      <c r="AR521" s="137"/>
      <c r="AS521" s="137"/>
      <c r="AT521" s="137"/>
      <c r="AU521" s="137"/>
      <c r="AV521" s="137"/>
      <c r="AW521" s="137"/>
      <c r="AX521" s="137"/>
      <c r="AY521" s="137"/>
      <c r="AZ521" s="137"/>
      <c r="BA521" s="137"/>
      <c r="BB521" s="137"/>
      <c r="BC521" s="137"/>
      <c r="BD521" s="137"/>
    </row>
    <row r="522" spans="1:56" s="212" customFormat="1" ht="12.9" hidden="1" customHeight="1" outlineLevel="1" x14ac:dyDescent="0.25">
      <c r="A522" s="210"/>
      <c r="B522" s="136"/>
      <c r="C522" s="153"/>
      <c r="D522" s="145"/>
      <c r="E522" s="153"/>
      <c r="F522" s="214"/>
      <c r="G522" s="298">
        <v>37951.660101388887</v>
      </c>
      <c r="H522" s="217"/>
      <c r="I522" s="214"/>
      <c r="J522" s="214"/>
      <c r="K522" s="214"/>
      <c r="L522" s="214"/>
      <c r="M522" s="214"/>
      <c r="N522" s="214"/>
      <c r="O522" s="214"/>
      <c r="P522" s="214"/>
      <c r="Q522" s="214"/>
      <c r="R522" s="214"/>
      <c r="S522" s="216"/>
      <c r="T522" s="219"/>
      <c r="U522" s="218"/>
      <c r="V522" s="218"/>
      <c r="W522" s="151"/>
      <c r="X522" s="189"/>
      <c r="AE522" s="137"/>
      <c r="AF522" s="137"/>
      <c r="AG522" s="137"/>
      <c r="AH522" s="137"/>
      <c r="AI522" s="137"/>
      <c r="AJ522" s="137"/>
      <c r="AK522" s="137"/>
      <c r="AL522" s="137"/>
      <c r="AM522" s="137"/>
      <c r="AN522" s="137"/>
      <c r="AO522" s="137"/>
      <c r="AP522" s="137"/>
      <c r="AQ522" s="137"/>
      <c r="AR522" s="137"/>
      <c r="AS522" s="137"/>
      <c r="AT522" s="137"/>
      <c r="AU522" s="137"/>
      <c r="AV522" s="137"/>
      <c r="AW522" s="137"/>
      <c r="AX522" s="137"/>
      <c r="AY522" s="137"/>
      <c r="AZ522" s="137"/>
      <c r="BA522" s="137"/>
      <c r="BB522" s="137"/>
      <c r="BC522" s="137"/>
      <c r="BD522" s="137"/>
    </row>
    <row r="523" spans="1:56" s="212" customFormat="1" ht="12.9" hidden="1" customHeight="1" outlineLevel="1" x14ac:dyDescent="0.25">
      <c r="A523" s="210"/>
      <c r="B523" s="136"/>
      <c r="C523" s="153">
        <v>1</v>
      </c>
      <c r="D523" s="152"/>
      <c r="E523" s="153"/>
      <c r="F523" s="214"/>
      <c r="G523" s="221"/>
      <c r="H523" s="217"/>
      <c r="I523" s="214"/>
      <c r="J523" s="217"/>
      <c r="K523" s="214"/>
      <c r="L523" s="214"/>
      <c r="M523" s="214"/>
      <c r="N523" s="214"/>
      <c r="O523" s="214"/>
      <c r="P523" s="214"/>
      <c r="Q523" s="214"/>
      <c r="R523" s="214"/>
      <c r="S523" s="216"/>
      <c r="T523" s="219"/>
      <c r="U523" s="218"/>
      <c r="V523" s="218"/>
      <c r="W523" s="151"/>
      <c r="X523" s="189"/>
      <c r="AE523" s="137"/>
      <c r="AF523" s="137"/>
      <c r="AG523" s="137"/>
      <c r="AH523" s="137"/>
      <c r="AI523" s="137"/>
      <c r="AJ523" s="137"/>
      <c r="AK523" s="137"/>
      <c r="AL523" s="137"/>
      <c r="AM523" s="137"/>
      <c r="AN523" s="137"/>
      <c r="AO523" s="137"/>
      <c r="AP523" s="137"/>
      <c r="AQ523" s="137"/>
      <c r="AR523" s="137"/>
      <c r="AS523" s="137"/>
      <c r="AT523" s="137"/>
      <c r="AU523" s="137"/>
      <c r="AV523" s="137"/>
      <c r="AW523" s="137"/>
      <c r="AX523" s="137"/>
      <c r="AY523" s="137"/>
      <c r="AZ523" s="137"/>
      <c r="BA523" s="137"/>
      <c r="BB523" s="137"/>
      <c r="BC523" s="137"/>
      <c r="BD523" s="137"/>
    </row>
    <row r="524" spans="1:56" s="212" customFormat="1" ht="12.9" hidden="1" customHeight="1" outlineLevel="1" x14ac:dyDescent="0.25">
      <c r="A524" s="210"/>
      <c r="B524" s="136"/>
      <c r="C524" s="153"/>
      <c r="D524" s="153"/>
      <c r="E524" s="153"/>
      <c r="F524" s="153"/>
      <c r="G524" s="153"/>
      <c r="H524" s="153"/>
      <c r="I524" s="153"/>
      <c r="J524" s="167"/>
      <c r="K524" s="167"/>
      <c r="L524" s="167"/>
      <c r="M524" s="167"/>
      <c r="N524" s="167"/>
      <c r="O524" s="167"/>
      <c r="P524" s="167"/>
      <c r="Q524" s="167"/>
      <c r="R524" s="167"/>
      <c r="S524" s="167"/>
      <c r="T524" s="167"/>
      <c r="U524" s="167"/>
      <c r="V524" s="167"/>
      <c r="W524" s="151"/>
      <c r="X524" s="189"/>
      <c r="AE524" s="137"/>
      <c r="AF524" s="137"/>
      <c r="AG524" s="137"/>
      <c r="AH524" s="137"/>
      <c r="AI524" s="137"/>
      <c r="AJ524" s="137"/>
      <c r="AK524" s="137"/>
      <c r="AL524" s="137"/>
      <c r="AM524" s="137"/>
      <c r="AN524" s="137"/>
      <c r="AO524" s="137"/>
      <c r="AP524" s="137"/>
      <c r="AQ524" s="137"/>
      <c r="AR524" s="137"/>
      <c r="AS524" s="137"/>
      <c r="AT524" s="137"/>
      <c r="AU524" s="137"/>
      <c r="AV524" s="137"/>
      <c r="AW524" s="137"/>
      <c r="AX524" s="137"/>
      <c r="AY524" s="137"/>
      <c r="AZ524" s="137"/>
      <c r="BA524" s="137"/>
      <c r="BB524" s="137"/>
      <c r="BC524" s="137"/>
      <c r="BD524" s="137"/>
    </row>
    <row r="525" spans="1:56" s="212" customFormat="1" ht="12.9" hidden="1" customHeight="1" outlineLevel="1" x14ac:dyDescent="0.25">
      <c r="A525" s="210"/>
      <c r="B525" s="136"/>
      <c r="C525" s="153"/>
      <c r="D525" s="153"/>
      <c r="E525" s="153"/>
      <c r="F525" s="153"/>
      <c r="G525" s="153"/>
      <c r="H525" s="153"/>
      <c r="I525" s="153"/>
      <c r="J525" s="153"/>
      <c r="K525" s="153"/>
      <c r="L525" s="167"/>
      <c r="M525" s="167"/>
      <c r="N525" s="167"/>
      <c r="O525" s="167"/>
      <c r="P525" s="167"/>
      <c r="Q525" s="167"/>
      <c r="R525" s="167"/>
      <c r="S525" s="167"/>
      <c r="T525" s="167"/>
      <c r="U525" s="167"/>
      <c r="V525" s="167"/>
      <c r="W525" s="151"/>
      <c r="X525" s="189"/>
      <c r="AE525" s="137"/>
      <c r="AF525" s="137"/>
      <c r="AG525" s="137"/>
      <c r="AH525" s="137"/>
      <c r="AI525" s="137"/>
      <c r="AJ525" s="137"/>
      <c r="AK525" s="137"/>
      <c r="AL525" s="137"/>
      <c r="AM525" s="137"/>
      <c r="AN525" s="137"/>
      <c r="AO525" s="137"/>
      <c r="AP525" s="137"/>
      <c r="AQ525" s="137"/>
      <c r="AR525" s="137"/>
      <c r="AS525" s="137"/>
      <c r="AT525" s="137"/>
      <c r="AU525" s="137"/>
      <c r="AV525" s="137"/>
      <c r="AW525" s="137"/>
      <c r="AX525" s="137"/>
      <c r="AY525" s="137"/>
      <c r="AZ525" s="137"/>
      <c r="BA525" s="137"/>
      <c r="BB525" s="137"/>
      <c r="BC525" s="137"/>
      <c r="BD525" s="137"/>
    </row>
    <row r="526" spans="1:56" s="212" customFormat="1" ht="12.9" hidden="1" customHeight="1" outlineLevel="1" x14ac:dyDescent="0.25">
      <c r="A526" s="210"/>
      <c r="B526" s="136"/>
      <c r="C526" s="153"/>
      <c r="D526" s="153"/>
      <c r="E526" s="153"/>
      <c r="F526" s="153"/>
      <c r="G526" s="153"/>
      <c r="H526" s="153" t="s">
        <v>407</v>
      </c>
      <c r="I526" s="153"/>
      <c r="J526" s="168" t="s">
        <v>408</v>
      </c>
      <c r="K526" s="168" t="s">
        <v>409</v>
      </c>
      <c r="L526" s="168" t="s">
        <v>410</v>
      </c>
      <c r="M526" s="168" t="s">
        <v>411</v>
      </c>
      <c r="N526" s="168" t="s">
        <v>410</v>
      </c>
      <c r="O526" s="168" t="s">
        <v>412</v>
      </c>
      <c r="P526" s="168"/>
      <c r="Q526" s="168"/>
      <c r="R526" s="168"/>
      <c r="S526" s="168"/>
      <c r="T526" s="168"/>
      <c r="U526" s="168"/>
      <c r="V526" s="167"/>
      <c r="W526" s="151"/>
      <c r="X526" s="189"/>
      <c r="AE526" s="137"/>
      <c r="AF526" s="137"/>
      <c r="AG526" s="137"/>
      <c r="AH526" s="137"/>
      <c r="AI526" s="137"/>
      <c r="AJ526" s="137"/>
      <c r="AK526" s="137"/>
      <c r="AL526" s="137"/>
      <c r="AM526" s="137"/>
      <c r="AN526" s="137"/>
      <c r="AO526" s="137"/>
      <c r="AP526" s="137"/>
      <c r="AQ526" s="137"/>
      <c r="AR526" s="137"/>
      <c r="AS526" s="137"/>
      <c r="AT526" s="137"/>
      <c r="AU526" s="137"/>
      <c r="AV526" s="137"/>
      <c r="AW526" s="137"/>
      <c r="AX526" s="137"/>
      <c r="AY526" s="137"/>
      <c r="AZ526" s="137"/>
      <c r="BA526" s="137"/>
      <c r="BB526" s="137"/>
      <c r="BC526" s="137"/>
      <c r="BD526" s="137"/>
    </row>
    <row r="527" spans="1:56" s="212" customFormat="1" ht="12.9" hidden="1" customHeight="1" outlineLevel="1" x14ac:dyDescent="0.25">
      <c r="A527" s="210"/>
      <c r="B527" s="136"/>
      <c r="C527" s="169"/>
      <c r="D527" s="169"/>
      <c r="E527" s="169"/>
      <c r="F527" s="153"/>
      <c r="G527" s="153"/>
      <c r="H527" s="153"/>
      <c r="I527" s="153"/>
      <c r="J527" s="168" t="s">
        <v>413</v>
      </c>
      <c r="K527" s="168" t="s">
        <v>414</v>
      </c>
      <c r="L527" s="168" t="s">
        <v>415</v>
      </c>
      <c r="M527" s="168" t="s">
        <v>416</v>
      </c>
      <c r="N527" s="168" t="s">
        <v>417</v>
      </c>
      <c r="O527" s="168" t="s">
        <v>418</v>
      </c>
      <c r="P527" s="168"/>
      <c r="Q527" s="168"/>
      <c r="R527" s="168"/>
      <c r="S527" s="168"/>
      <c r="T527" s="168"/>
      <c r="U527" s="168"/>
      <c r="V527" s="167"/>
      <c r="W527" s="151"/>
      <c r="X527" s="189"/>
      <c r="AE527" s="137"/>
      <c r="AF527" s="137"/>
      <c r="AG527" s="137"/>
      <c r="AH527" s="137"/>
      <c r="AI527" s="137"/>
      <c r="AJ527" s="137"/>
      <c r="AK527" s="137"/>
      <c r="AL527" s="137"/>
      <c r="AM527" s="137"/>
      <c r="AN527" s="137"/>
      <c r="AO527" s="137"/>
      <c r="AP527" s="137"/>
      <c r="AQ527" s="137"/>
      <c r="AR527" s="137"/>
      <c r="AS527" s="137"/>
      <c r="AT527" s="137"/>
      <c r="AU527" s="137"/>
      <c r="AV527" s="137"/>
      <c r="AW527" s="137"/>
      <c r="AX527" s="137"/>
      <c r="AY527" s="137"/>
      <c r="AZ527" s="137"/>
      <c r="BA527" s="137"/>
      <c r="BB527" s="137"/>
      <c r="BC527" s="137"/>
      <c r="BD527" s="137"/>
    </row>
    <row r="528" spans="1:56" s="212" customFormat="1" ht="5.0999999999999996" hidden="1" customHeight="1" outlineLevel="1" x14ac:dyDescent="0.25">
      <c r="A528" s="210"/>
      <c r="B528" s="136"/>
      <c r="C528" s="169"/>
      <c r="D528" s="169"/>
      <c r="E528" s="169"/>
      <c r="F528" s="153"/>
      <c r="G528" s="153"/>
      <c r="H528" s="153"/>
      <c r="I528" s="153"/>
      <c r="J528" s="170" t="s">
        <v>233</v>
      </c>
      <c r="K528" s="168"/>
      <c r="L528" s="168"/>
      <c r="M528" s="168"/>
      <c r="N528" s="168"/>
      <c r="O528" s="168"/>
      <c r="P528" s="168"/>
      <c r="Q528" s="168"/>
      <c r="R528" s="168"/>
      <c r="S528" s="168"/>
      <c r="T528" s="168"/>
      <c r="U528" s="168"/>
      <c r="V528" s="167"/>
      <c r="W528" s="151"/>
      <c r="X528" s="189"/>
      <c r="AE528" s="137"/>
      <c r="AF528" s="137"/>
      <c r="AG528" s="137"/>
      <c r="AH528" s="137"/>
      <c r="AI528" s="137"/>
      <c r="AJ528" s="137"/>
      <c r="AK528" s="137"/>
      <c r="AL528" s="137"/>
      <c r="AM528" s="137"/>
      <c r="AN528" s="137"/>
      <c r="AO528" s="137"/>
      <c r="AP528" s="137"/>
      <c r="AQ528" s="137"/>
      <c r="AR528" s="137"/>
      <c r="AS528" s="137"/>
      <c r="AT528" s="137"/>
      <c r="AU528" s="137"/>
      <c r="AV528" s="137"/>
      <c r="AW528" s="137"/>
      <c r="AX528" s="137"/>
      <c r="AY528" s="137"/>
      <c r="AZ528" s="137"/>
      <c r="BA528" s="137"/>
      <c r="BB528" s="137"/>
      <c r="BC528" s="137"/>
      <c r="BD528" s="137"/>
    </row>
    <row r="529" spans="1:56" s="212" customFormat="1" ht="5.0999999999999996" hidden="1" customHeight="1" outlineLevel="1" x14ac:dyDescent="0.25">
      <c r="A529" s="210"/>
      <c r="B529" s="136"/>
      <c r="C529" s="169"/>
      <c r="D529" s="169"/>
      <c r="E529" s="169"/>
      <c r="F529" s="223"/>
      <c r="G529" s="224"/>
      <c r="H529" s="224"/>
      <c r="I529" s="224"/>
      <c r="J529" s="225"/>
      <c r="K529" s="225"/>
      <c r="L529" s="225"/>
      <c r="M529" s="225"/>
      <c r="N529" s="225"/>
      <c r="O529" s="225"/>
      <c r="P529" s="225"/>
      <c r="Q529" s="225"/>
      <c r="R529" s="225"/>
      <c r="S529" s="225"/>
      <c r="T529" s="225"/>
      <c r="U529" s="225"/>
      <c r="V529" s="226"/>
      <c r="W529" s="151"/>
      <c r="X529" s="189"/>
      <c r="AE529" s="137"/>
      <c r="AF529" s="137"/>
      <c r="AG529" s="137"/>
      <c r="AH529" s="137"/>
      <c r="AI529" s="137"/>
      <c r="AJ529" s="137"/>
      <c r="AK529" s="137"/>
      <c r="AL529" s="137"/>
      <c r="AM529" s="137"/>
      <c r="AN529" s="137"/>
      <c r="AO529" s="137"/>
      <c r="AP529" s="137"/>
      <c r="AQ529" s="137"/>
      <c r="AR529" s="137"/>
      <c r="AS529" s="137"/>
      <c r="AT529" s="137"/>
      <c r="AU529" s="137"/>
      <c r="AV529" s="137"/>
      <c r="AW529" s="137"/>
      <c r="AX529" s="137"/>
      <c r="AY529" s="137"/>
      <c r="AZ529" s="137"/>
      <c r="BA529" s="137"/>
      <c r="BB529" s="137"/>
      <c r="BC529" s="137"/>
      <c r="BD529" s="137"/>
    </row>
    <row r="530" spans="1:56" s="212" customFormat="1" ht="12.9" hidden="1" customHeight="1" outlineLevel="1" x14ac:dyDescent="0.25">
      <c r="A530" s="210"/>
      <c r="B530" s="136"/>
      <c r="C530" s="169"/>
      <c r="D530" s="169"/>
      <c r="E530" s="169"/>
      <c r="F530" s="223"/>
      <c r="G530" s="177"/>
      <c r="H530" s="299" t="s">
        <v>265</v>
      </c>
      <c r="I530" s="177"/>
      <c r="J530" s="192">
        <v>0.8</v>
      </c>
      <c r="K530" s="300"/>
      <c r="L530" s="301"/>
      <c r="M530" s="227">
        <v>350</v>
      </c>
      <c r="N530" s="301"/>
      <c r="O530" s="301"/>
      <c r="P530" s="175"/>
      <c r="Q530" s="175"/>
      <c r="R530" s="175"/>
      <c r="S530" s="175"/>
      <c r="T530" s="175"/>
      <c r="U530" s="175"/>
      <c r="V530" s="230"/>
      <c r="W530" s="151"/>
      <c r="X530" s="189"/>
      <c r="AE530" s="137"/>
      <c r="AF530" s="137"/>
      <c r="AG530" s="137"/>
      <c r="AH530" s="137"/>
      <c r="AI530" s="137"/>
      <c r="AJ530" s="137"/>
      <c r="AK530" s="137"/>
      <c r="AL530" s="137"/>
      <c r="AM530" s="137"/>
      <c r="AN530" s="137"/>
      <c r="AO530" s="137"/>
      <c r="AP530" s="137"/>
      <c r="AQ530" s="137"/>
      <c r="AR530" s="137"/>
      <c r="AS530" s="137"/>
      <c r="AT530" s="137"/>
      <c r="AU530" s="137"/>
      <c r="AV530" s="137"/>
      <c r="AW530" s="137"/>
      <c r="AX530" s="137"/>
      <c r="AY530" s="137"/>
      <c r="AZ530" s="137"/>
      <c r="BA530" s="137"/>
      <c r="BB530" s="137"/>
      <c r="BC530" s="137"/>
      <c r="BD530" s="137"/>
    </row>
    <row r="531" spans="1:56" s="212" customFormat="1" ht="12.9" hidden="1" customHeight="1" outlineLevel="1" x14ac:dyDescent="0.25">
      <c r="A531" s="210"/>
      <c r="B531" s="136"/>
      <c r="C531" s="169"/>
      <c r="D531" s="169"/>
      <c r="E531" s="169"/>
      <c r="F531" s="223"/>
      <c r="G531" s="177"/>
      <c r="H531" s="299" t="s">
        <v>266</v>
      </c>
      <c r="I531" s="177"/>
      <c r="J531" s="192">
        <v>0.8</v>
      </c>
      <c r="K531" s="300"/>
      <c r="L531" s="301"/>
      <c r="M531" s="227">
        <v>350</v>
      </c>
      <c r="N531" s="301"/>
      <c r="O531" s="301"/>
      <c r="P531" s="175"/>
      <c r="Q531" s="175"/>
      <c r="R531" s="175"/>
      <c r="S531" s="175"/>
      <c r="T531" s="175"/>
      <c r="U531" s="175"/>
      <c r="V531" s="230"/>
      <c r="W531" s="151"/>
      <c r="X531" s="189"/>
      <c r="AE531" s="137"/>
      <c r="AF531" s="137"/>
      <c r="AG531" s="137"/>
      <c r="AH531" s="137"/>
      <c r="AI531" s="137"/>
      <c r="AJ531" s="137"/>
      <c r="AK531" s="137"/>
      <c r="AL531" s="137"/>
      <c r="AM531" s="137"/>
      <c r="AN531" s="137"/>
      <c r="AO531" s="137"/>
      <c r="AP531" s="137"/>
      <c r="AQ531" s="137"/>
      <c r="AR531" s="137"/>
      <c r="AS531" s="137"/>
      <c r="AT531" s="137"/>
      <c r="AU531" s="137"/>
      <c r="AV531" s="137"/>
      <c r="AW531" s="137"/>
      <c r="AX531" s="137"/>
      <c r="AY531" s="137"/>
      <c r="AZ531" s="137"/>
      <c r="BA531" s="137"/>
      <c r="BB531" s="137"/>
      <c r="BC531" s="137"/>
      <c r="BD531" s="137"/>
    </row>
    <row r="532" spans="1:56" s="212" customFormat="1" ht="12.9" hidden="1" customHeight="1" outlineLevel="1" x14ac:dyDescent="0.25">
      <c r="A532" s="210"/>
      <c r="B532" s="136"/>
      <c r="C532" s="169"/>
      <c r="D532" s="169"/>
      <c r="E532" s="169"/>
      <c r="F532" s="231"/>
      <c r="G532" s="177"/>
      <c r="H532" s="299" t="s">
        <v>267</v>
      </c>
      <c r="I532" s="177"/>
      <c r="J532" s="192">
        <v>0.8</v>
      </c>
      <c r="K532" s="300"/>
      <c r="L532" s="301"/>
      <c r="M532" s="227">
        <v>350</v>
      </c>
      <c r="N532" s="301"/>
      <c r="O532" s="301"/>
      <c r="P532" s="232"/>
      <c r="Q532" s="232"/>
      <c r="R532" s="232"/>
      <c r="S532" s="232"/>
      <c r="T532" s="232"/>
      <c r="U532" s="232"/>
      <c r="V532" s="230"/>
      <c r="W532" s="151"/>
      <c r="X532" s="189"/>
      <c r="AE532" s="137"/>
      <c r="AF532" s="137"/>
      <c r="AG532" s="137"/>
      <c r="AH532" s="137"/>
      <c r="AI532" s="137"/>
      <c r="AJ532" s="137"/>
      <c r="AK532" s="137"/>
      <c r="AL532" s="137"/>
      <c r="AM532" s="137"/>
      <c r="AN532" s="137"/>
      <c r="AO532" s="137"/>
      <c r="AP532" s="137"/>
      <c r="AQ532" s="137"/>
      <c r="AR532" s="137"/>
      <c r="AS532" s="137"/>
      <c r="AT532" s="137"/>
      <c r="AU532" s="137"/>
      <c r="AV532" s="137"/>
      <c r="AW532" s="137"/>
      <c r="AX532" s="137"/>
      <c r="AY532" s="137"/>
      <c r="AZ532" s="137"/>
      <c r="BA532" s="137"/>
      <c r="BB532" s="137"/>
      <c r="BC532" s="137"/>
      <c r="BD532" s="137"/>
    </row>
    <row r="533" spans="1:56" s="212" customFormat="1" ht="12.9" hidden="1" customHeight="1" outlineLevel="1" x14ac:dyDescent="0.25">
      <c r="A533" s="210"/>
      <c r="B533" s="136"/>
      <c r="C533" s="169"/>
      <c r="D533" s="169"/>
      <c r="E533" s="169"/>
      <c r="F533" s="231"/>
      <c r="G533" s="177"/>
      <c r="H533" s="299" t="s">
        <v>268</v>
      </c>
      <c r="I533" s="177"/>
      <c r="J533" s="192">
        <v>0</v>
      </c>
      <c r="K533" s="232"/>
      <c r="L533" s="232"/>
      <c r="M533" s="227">
        <v>0</v>
      </c>
      <c r="N533" s="232"/>
      <c r="O533" s="232"/>
      <c r="P533" s="232"/>
      <c r="Q533" s="232"/>
      <c r="R533" s="232"/>
      <c r="S533" s="232"/>
      <c r="T533" s="232"/>
      <c r="U533" s="232"/>
      <c r="V533" s="230"/>
      <c r="W533" s="151"/>
      <c r="X533" s="189"/>
      <c r="AE533" s="137"/>
      <c r="AF533" s="137"/>
      <c r="AG533" s="137"/>
      <c r="AH533" s="137"/>
      <c r="AI533" s="137"/>
      <c r="AJ533" s="137"/>
      <c r="AK533" s="137"/>
      <c r="AL533" s="137"/>
      <c r="AM533" s="137"/>
      <c r="AN533" s="137"/>
      <c r="AO533" s="137"/>
      <c r="AP533" s="137"/>
      <c r="AQ533" s="137"/>
      <c r="AR533" s="137"/>
      <c r="AS533" s="137"/>
      <c r="AT533" s="137"/>
      <c r="AU533" s="137"/>
      <c r="AV533" s="137"/>
      <c r="AW533" s="137"/>
      <c r="AX533" s="137"/>
      <c r="AY533" s="137"/>
      <c r="AZ533" s="137"/>
      <c r="BA533" s="137"/>
      <c r="BB533" s="137"/>
      <c r="BC533" s="137"/>
      <c r="BD533" s="137"/>
    </row>
    <row r="534" spans="1:56" s="212" customFormat="1" ht="12.9" hidden="1" customHeight="1" outlineLevel="1" x14ac:dyDescent="0.25">
      <c r="A534" s="210"/>
      <c r="B534" s="136"/>
      <c r="C534" s="169"/>
      <c r="D534" s="169"/>
      <c r="E534" s="169"/>
      <c r="F534" s="231"/>
      <c r="G534" s="177"/>
      <c r="H534" s="299" t="s">
        <v>269</v>
      </c>
      <c r="I534" s="177"/>
      <c r="J534" s="192">
        <v>0</v>
      </c>
      <c r="K534" s="232"/>
      <c r="L534" s="232"/>
      <c r="M534" s="227">
        <v>0</v>
      </c>
      <c r="N534" s="232"/>
      <c r="O534" s="232"/>
      <c r="P534" s="232"/>
      <c r="Q534" s="232"/>
      <c r="R534" s="232"/>
      <c r="S534" s="232"/>
      <c r="T534" s="232"/>
      <c r="U534" s="232"/>
      <c r="V534" s="230"/>
      <c r="W534" s="151"/>
      <c r="X534" s="189"/>
      <c r="AE534" s="137"/>
      <c r="AF534" s="137"/>
      <c r="AG534" s="137"/>
      <c r="AH534" s="137"/>
      <c r="AI534" s="137"/>
      <c r="AJ534" s="137"/>
      <c r="AK534" s="137"/>
      <c r="AL534" s="137"/>
      <c r="AM534" s="137"/>
      <c r="AN534" s="137"/>
      <c r="AO534" s="137"/>
      <c r="AP534" s="137"/>
      <c r="AQ534" s="137"/>
      <c r="AR534" s="137"/>
      <c r="AS534" s="137"/>
      <c r="AT534" s="137"/>
      <c r="AU534" s="137"/>
      <c r="AV534" s="137"/>
      <c r="AW534" s="137"/>
      <c r="AX534" s="137"/>
      <c r="AY534" s="137"/>
      <c r="AZ534" s="137"/>
      <c r="BA534" s="137"/>
      <c r="BB534" s="137"/>
      <c r="BC534" s="137"/>
      <c r="BD534" s="137"/>
    </row>
    <row r="535" spans="1:56" s="212" customFormat="1" ht="12.9" hidden="1" customHeight="1" outlineLevel="1" x14ac:dyDescent="0.25">
      <c r="A535" s="210"/>
      <c r="B535" s="136"/>
      <c r="C535" s="169"/>
      <c r="D535" s="169"/>
      <c r="E535" s="169"/>
      <c r="F535" s="231"/>
      <c r="G535" s="177"/>
      <c r="H535" s="299" t="s">
        <v>270</v>
      </c>
      <c r="I535" s="177"/>
      <c r="J535" s="192">
        <v>0</v>
      </c>
      <c r="K535" s="232"/>
      <c r="L535" s="232"/>
      <c r="M535" s="227">
        <v>0</v>
      </c>
      <c r="N535" s="232"/>
      <c r="O535" s="232"/>
      <c r="P535" s="232"/>
      <c r="Q535" s="232"/>
      <c r="R535" s="232"/>
      <c r="S535" s="232"/>
      <c r="T535" s="232"/>
      <c r="U535" s="232"/>
      <c r="V535" s="230"/>
      <c r="W535" s="151"/>
      <c r="X535" s="189"/>
      <c r="AE535" s="137"/>
      <c r="AF535" s="137"/>
      <c r="AG535" s="137"/>
      <c r="AH535" s="137"/>
      <c r="AI535" s="137"/>
      <c r="AJ535" s="137"/>
      <c r="AK535" s="137"/>
      <c r="AL535" s="137"/>
      <c r="AM535" s="137"/>
      <c r="AN535" s="137"/>
      <c r="AO535" s="137"/>
      <c r="AP535" s="137"/>
      <c r="AQ535" s="137"/>
      <c r="AR535" s="137"/>
      <c r="AS535" s="137"/>
      <c r="AT535" s="137"/>
      <c r="AU535" s="137"/>
      <c r="AV535" s="137"/>
      <c r="AW535" s="137"/>
      <c r="AX535" s="137"/>
      <c r="AY535" s="137"/>
      <c r="AZ535" s="137"/>
      <c r="BA535" s="137"/>
      <c r="BB535" s="137"/>
      <c r="BC535" s="137"/>
      <c r="BD535" s="137"/>
    </row>
    <row r="536" spans="1:56" s="212" customFormat="1" ht="12.9" hidden="1" customHeight="1" outlineLevel="1" x14ac:dyDescent="0.25">
      <c r="A536" s="210"/>
      <c r="B536" s="136"/>
      <c r="C536" s="169"/>
      <c r="D536" s="169"/>
      <c r="E536" s="169"/>
      <c r="F536" s="231"/>
      <c r="G536" s="177"/>
      <c r="H536" s="299" t="s">
        <v>271</v>
      </c>
      <c r="I536" s="177"/>
      <c r="J536" s="192">
        <v>0</v>
      </c>
      <c r="K536" s="232"/>
      <c r="L536" s="232"/>
      <c r="M536" s="227">
        <v>0</v>
      </c>
      <c r="N536" s="232"/>
      <c r="O536" s="232"/>
      <c r="P536" s="232"/>
      <c r="Q536" s="232"/>
      <c r="R536" s="232"/>
      <c r="S536" s="232"/>
      <c r="T536" s="232"/>
      <c r="U536" s="232"/>
      <c r="V536" s="230"/>
      <c r="W536" s="151"/>
      <c r="X536" s="189"/>
      <c r="AE536" s="137"/>
      <c r="AF536" s="137"/>
      <c r="AG536" s="137"/>
      <c r="AH536" s="137"/>
      <c r="AI536" s="137"/>
      <c r="AJ536" s="137"/>
      <c r="AK536" s="137"/>
      <c r="AL536" s="137"/>
      <c r="AM536" s="137"/>
      <c r="AN536" s="137"/>
      <c r="AO536" s="137"/>
      <c r="AP536" s="137"/>
      <c r="AQ536" s="137"/>
      <c r="AR536" s="137"/>
      <c r="AS536" s="137"/>
      <c r="AT536" s="137"/>
      <c r="AU536" s="137"/>
      <c r="AV536" s="137"/>
      <c r="AW536" s="137"/>
      <c r="AX536" s="137"/>
      <c r="AY536" s="137"/>
      <c r="AZ536" s="137"/>
      <c r="BA536" s="137"/>
      <c r="BB536" s="137"/>
      <c r="BC536" s="137"/>
      <c r="BD536" s="137"/>
    </row>
    <row r="537" spans="1:56" s="212" customFormat="1" ht="12.9" hidden="1" customHeight="1" outlineLevel="1" x14ac:dyDescent="0.25">
      <c r="A537" s="210"/>
      <c r="B537" s="136"/>
      <c r="C537" s="169"/>
      <c r="D537" s="169"/>
      <c r="E537" s="169"/>
      <c r="F537" s="231"/>
      <c r="G537" s="177"/>
      <c r="H537" s="299" t="s">
        <v>272</v>
      </c>
      <c r="I537" s="177"/>
      <c r="J537" s="192">
        <v>0</v>
      </c>
      <c r="K537" s="232"/>
      <c r="L537" s="232"/>
      <c r="M537" s="227">
        <v>0</v>
      </c>
      <c r="N537" s="232"/>
      <c r="O537" s="232"/>
      <c r="P537" s="232"/>
      <c r="Q537" s="232"/>
      <c r="R537" s="232"/>
      <c r="S537" s="232"/>
      <c r="T537" s="232"/>
      <c r="U537" s="232"/>
      <c r="V537" s="230"/>
      <c r="W537" s="151"/>
      <c r="X537" s="189"/>
      <c r="AE537" s="137"/>
      <c r="AF537" s="137"/>
      <c r="AG537" s="137"/>
      <c r="AH537" s="137"/>
      <c r="AI537" s="137"/>
      <c r="AJ537" s="137"/>
      <c r="AK537" s="137"/>
      <c r="AL537" s="137"/>
      <c r="AM537" s="137"/>
      <c r="AN537" s="137"/>
      <c r="AO537" s="137"/>
      <c r="AP537" s="137"/>
      <c r="AQ537" s="137"/>
      <c r="AR537" s="137"/>
      <c r="AS537" s="137"/>
      <c r="AT537" s="137"/>
      <c r="AU537" s="137"/>
      <c r="AV537" s="137"/>
      <c r="AW537" s="137"/>
      <c r="AX537" s="137"/>
      <c r="AY537" s="137"/>
      <c r="AZ537" s="137"/>
      <c r="BA537" s="137"/>
      <c r="BB537" s="137"/>
      <c r="BC537" s="137"/>
      <c r="BD537" s="137"/>
    </row>
    <row r="538" spans="1:56" s="212" customFormat="1" ht="12.9" hidden="1" customHeight="1" outlineLevel="1" x14ac:dyDescent="0.25">
      <c r="A538" s="210"/>
      <c r="B538" s="136"/>
      <c r="C538" s="169"/>
      <c r="D538" s="169"/>
      <c r="E538" s="169"/>
      <c r="F538" s="231"/>
      <c r="G538" s="177"/>
      <c r="H538" s="299" t="s">
        <v>273</v>
      </c>
      <c r="I538" s="177"/>
      <c r="J538" s="192">
        <v>0</v>
      </c>
      <c r="K538" s="232"/>
      <c r="L538" s="232"/>
      <c r="M538" s="227">
        <v>0</v>
      </c>
      <c r="N538" s="232"/>
      <c r="O538" s="232"/>
      <c r="P538" s="232"/>
      <c r="Q538" s="232"/>
      <c r="R538" s="232"/>
      <c r="S538" s="232"/>
      <c r="T538" s="232"/>
      <c r="U538" s="232"/>
      <c r="V538" s="230"/>
      <c r="W538" s="151"/>
      <c r="X538" s="189"/>
      <c r="AE538" s="137"/>
      <c r="AF538" s="137"/>
      <c r="AG538" s="137"/>
      <c r="AH538" s="137"/>
      <c r="AI538" s="137"/>
      <c r="AJ538" s="137"/>
      <c r="AK538" s="137"/>
      <c r="AL538" s="137"/>
      <c r="AM538" s="137"/>
      <c r="AN538" s="137"/>
      <c r="AO538" s="137"/>
      <c r="AP538" s="137"/>
      <c r="AQ538" s="137"/>
      <c r="AR538" s="137"/>
      <c r="AS538" s="137"/>
      <c r="AT538" s="137"/>
      <c r="AU538" s="137"/>
      <c r="AV538" s="137"/>
      <c r="AW538" s="137"/>
      <c r="AX538" s="137"/>
      <c r="AY538" s="137"/>
      <c r="AZ538" s="137"/>
      <c r="BA538" s="137"/>
      <c r="BB538" s="137"/>
      <c r="BC538" s="137"/>
      <c r="BD538" s="137"/>
    </row>
    <row r="539" spans="1:56" s="212" customFormat="1" ht="12.9" hidden="1" customHeight="1" outlineLevel="1" x14ac:dyDescent="0.25">
      <c r="A539" s="210"/>
      <c r="B539" s="136"/>
      <c r="C539" s="169"/>
      <c r="D539" s="169"/>
      <c r="E539" s="169"/>
      <c r="F539" s="223"/>
      <c r="G539" s="177"/>
      <c r="H539" s="299" t="s">
        <v>274</v>
      </c>
      <c r="I539" s="177"/>
      <c r="J539" s="192">
        <v>0</v>
      </c>
      <c r="K539" s="300"/>
      <c r="L539" s="301"/>
      <c r="M539" s="227">
        <v>0</v>
      </c>
      <c r="N539" s="301"/>
      <c r="O539" s="301"/>
      <c r="P539" s="175"/>
      <c r="Q539" s="175"/>
      <c r="R539" s="175"/>
      <c r="S539" s="175"/>
      <c r="T539" s="175"/>
      <c r="U539" s="175"/>
      <c r="V539" s="230"/>
      <c r="W539" s="151"/>
      <c r="X539" s="189"/>
      <c r="AE539" s="137"/>
      <c r="AF539" s="137"/>
      <c r="AG539" s="137"/>
      <c r="AH539" s="137"/>
      <c r="AI539" s="137"/>
      <c r="AJ539" s="137"/>
      <c r="AK539" s="137"/>
      <c r="AL539" s="137"/>
      <c r="AM539" s="137"/>
      <c r="AN539" s="137"/>
      <c r="AO539" s="137"/>
      <c r="AP539" s="137"/>
      <c r="AQ539" s="137"/>
      <c r="AR539" s="137"/>
      <c r="AS539" s="137"/>
      <c r="AT539" s="137"/>
      <c r="AU539" s="137"/>
      <c r="AV539" s="137"/>
      <c r="AW539" s="137"/>
      <c r="AX539" s="137"/>
      <c r="AY539" s="137"/>
      <c r="AZ539" s="137"/>
      <c r="BA539" s="137"/>
      <c r="BB539" s="137"/>
      <c r="BC539" s="137"/>
      <c r="BD539" s="137"/>
    </row>
    <row r="540" spans="1:56" s="212" customFormat="1" ht="12.9" hidden="1" customHeight="1" outlineLevel="1" x14ac:dyDescent="0.25">
      <c r="A540" s="210"/>
      <c r="B540" s="136"/>
      <c r="C540" s="169"/>
      <c r="D540" s="169"/>
      <c r="E540" s="169"/>
      <c r="F540" s="231"/>
      <c r="G540" s="177"/>
      <c r="H540" s="177"/>
      <c r="I540" s="177"/>
      <c r="J540" s="175"/>
      <c r="K540" s="175"/>
      <c r="L540" s="175"/>
      <c r="M540" s="175"/>
      <c r="N540" s="175"/>
      <c r="O540" s="175"/>
      <c r="P540" s="175"/>
      <c r="Q540" s="175"/>
      <c r="R540" s="175"/>
      <c r="S540" s="175"/>
      <c r="T540" s="175"/>
      <c r="U540" s="175"/>
      <c r="V540" s="230"/>
      <c r="W540" s="151"/>
      <c r="X540" s="189"/>
      <c r="AE540" s="137"/>
      <c r="AF540" s="137"/>
      <c r="AG540" s="137"/>
      <c r="AH540" s="137"/>
      <c r="AI540" s="137"/>
      <c r="AJ540" s="137"/>
      <c r="AK540" s="137"/>
      <c r="AL540" s="137"/>
      <c r="AM540" s="137"/>
      <c r="AN540" s="137"/>
      <c r="AO540" s="137"/>
      <c r="AP540" s="137"/>
      <c r="AQ540" s="137"/>
      <c r="AR540" s="137"/>
      <c r="AS540" s="137"/>
      <c r="AT540" s="137"/>
      <c r="AU540" s="137"/>
      <c r="AV540" s="137"/>
      <c r="AW540" s="137"/>
      <c r="AX540" s="137"/>
      <c r="AY540" s="137"/>
      <c r="AZ540" s="137"/>
      <c r="BA540" s="137"/>
      <c r="BB540" s="137"/>
      <c r="BC540" s="137"/>
      <c r="BD540" s="137"/>
    </row>
    <row r="541" spans="1:56" s="212" customFormat="1" ht="12.9" hidden="1" customHeight="1" outlineLevel="1" x14ac:dyDescent="0.25">
      <c r="A541" s="210"/>
      <c r="B541" s="136"/>
      <c r="C541" s="169"/>
      <c r="D541" s="169"/>
      <c r="E541" s="169"/>
      <c r="F541" s="231"/>
      <c r="G541" s="177"/>
      <c r="H541" s="177"/>
      <c r="I541" s="177"/>
      <c r="J541" s="232"/>
      <c r="K541" s="232"/>
      <c r="L541" s="232"/>
      <c r="M541" s="232"/>
      <c r="N541" s="232"/>
      <c r="O541" s="232"/>
      <c r="P541" s="232"/>
      <c r="Q541" s="232"/>
      <c r="R541" s="232"/>
      <c r="S541" s="232"/>
      <c r="T541" s="232"/>
      <c r="U541" s="232"/>
      <c r="V541" s="230"/>
      <c r="W541" s="151"/>
      <c r="X541" s="189"/>
      <c r="AE541" s="137"/>
      <c r="AF541" s="137"/>
      <c r="AG541" s="137"/>
      <c r="AH541" s="137"/>
      <c r="AI541" s="137"/>
      <c r="AJ541" s="137"/>
      <c r="AK541" s="137"/>
      <c r="AL541" s="137"/>
      <c r="AM541" s="137"/>
      <c r="AN541" s="137"/>
      <c r="AO541" s="137"/>
      <c r="AP541" s="137"/>
      <c r="AQ541" s="137"/>
      <c r="AR541" s="137"/>
      <c r="AS541" s="137"/>
      <c r="AT541" s="137"/>
      <c r="AU541" s="137"/>
      <c r="AV541" s="137"/>
      <c r="AW541" s="137"/>
      <c r="AX541" s="137"/>
      <c r="AY541" s="137"/>
      <c r="AZ541" s="137"/>
      <c r="BA541" s="137"/>
      <c r="BB541" s="137"/>
      <c r="BC541" s="137"/>
      <c r="BD541" s="137"/>
    </row>
    <row r="542" spans="1:56" s="212" customFormat="1" ht="5.0999999999999996" hidden="1" customHeight="1" outlineLevel="1" x14ac:dyDescent="0.25">
      <c r="A542" s="210"/>
      <c r="B542" s="136"/>
      <c r="C542" s="152" t="s">
        <v>237</v>
      </c>
      <c r="D542" s="169"/>
      <c r="E542" s="169"/>
      <c r="F542" s="234"/>
      <c r="G542" s="235"/>
      <c r="H542" s="235"/>
      <c r="I542" s="235"/>
      <c r="J542" s="236"/>
      <c r="K542" s="236"/>
      <c r="L542" s="236"/>
      <c r="M542" s="236"/>
      <c r="N542" s="236"/>
      <c r="O542" s="236"/>
      <c r="P542" s="236"/>
      <c r="Q542" s="236"/>
      <c r="R542" s="236"/>
      <c r="S542" s="236"/>
      <c r="T542" s="236"/>
      <c r="U542" s="236"/>
      <c r="V542" s="226"/>
      <c r="W542" s="151"/>
      <c r="X542" s="189"/>
      <c r="AE542" s="137"/>
      <c r="AF542" s="137"/>
      <c r="AG542" s="137"/>
      <c r="AH542" s="137"/>
      <c r="AI542" s="137"/>
      <c r="AJ542" s="137"/>
      <c r="AK542" s="137"/>
      <c r="AL542" s="137"/>
      <c r="AM542" s="137"/>
      <c r="AN542" s="137"/>
      <c r="AO542" s="137"/>
      <c r="AP542" s="137"/>
      <c r="AQ542" s="137"/>
      <c r="AR542" s="137"/>
      <c r="AS542" s="137"/>
      <c r="AT542" s="137"/>
      <c r="AU542" s="137"/>
      <c r="AV542" s="137"/>
      <c r="AW542" s="137"/>
      <c r="AX542" s="137"/>
      <c r="AY542" s="137"/>
      <c r="AZ542" s="137"/>
      <c r="BA542" s="137"/>
      <c r="BB542" s="137"/>
      <c r="BC542" s="137"/>
      <c r="BD542" s="137"/>
    </row>
    <row r="543" spans="1:56" s="212" customFormat="1" ht="24" customHeight="1" collapsed="1" x14ac:dyDescent="0.25">
      <c r="A543" s="210"/>
      <c r="B543" s="136"/>
      <c r="C543" s="182"/>
      <c r="D543" s="182"/>
      <c r="E543" s="182"/>
      <c r="F543" s="182"/>
      <c r="G543" s="183" t="s">
        <v>405</v>
      </c>
      <c r="H543" s="184"/>
      <c r="I543" s="184"/>
      <c r="J543" s="184"/>
      <c r="K543" s="184"/>
      <c r="L543" s="184"/>
      <c r="M543" s="184"/>
      <c r="N543" s="184"/>
      <c r="O543" s="184"/>
      <c r="P543" s="184"/>
      <c r="Q543" s="184"/>
      <c r="R543" s="184"/>
      <c r="S543" s="184"/>
      <c r="T543" s="185"/>
      <c r="U543" s="185"/>
      <c r="V543" s="185"/>
      <c r="W543" s="187" t="s">
        <v>239</v>
      </c>
      <c r="X543" s="189"/>
      <c r="AE543" s="137"/>
      <c r="AF543" s="137"/>
      <c r="AG543" s="137"/>
      <c r="AH543" s="137"/>
      <c r="AI543" s="137"/>
      <c r="AJ543" s="137"/>
      <c r="AK543" s="137"/>
      <c r="AL543" s="137"/>
      <c r="AM543" s="137"/>
      <c r="AN543" s="137"/>
      <c r="AO543" s="137"/>
      <c r="AP543" s="137"/>
      <c r="AQ543" s="137"/>
      <c r="AR543" s="137"/>
      <c r="AS543" s="137"/>
      <c r="AT543" s="137"/>
      <c r="AU543" s="137"/>
      <c r="AV543" s="137"/>
      <c r="AW543" s="137"/>
      <c r="AX543" s="137"/>
      <c r="AY543" s="137"/>
      <c r="AZ543" s="137"/>
      <c r="BA543" s="137"/>
      <c r="BB543" s="137"/>
      <c r="BC543" s="137"/>
      <c r="BD543" s="137"/>
    </row>
    <row r="544" spans="1:56" s="212" customFormat="1" ht="12.75" hidden="1" customHeight="1" outlineLevel="1" x14ac:dyDescent="0.25">
      <c r="A544" s="210"/>
      <c r="B544" s="136"/>
      <c r="C544" s="136"/>
      <c r="D544" s="136"/>
      <c r="E544" s="136"/>
      <c r="F544" s="189"/>
      <c r="G544" s="189"/>
      <c r="H544" s="189"/>
      <c r="I544" s="189"/>
      <c r="J544" s="189"/>
      <c r="K544" s="189"/>
      <c r="L544" s="189"/>
      <c r="M544" s="189"/>
      <c r="N544" s="189"/>
      <c r="O544" s="189"/>
      <c r="P544" s="189"/>
      <c r="Q544" s="189"/>
      <c r="R544" s="189"/>
      <c r="S544" s="189"/>
      <c r="T544" s="189"/>
      <c r="U544" s="189"/>
      <c r="V544" s="189"/>
      <c r="W544" s="189"/>
      <c r="X544" s="189"/>
      <c r="AE544" s="137"/>
      <c r="AF544" s="137"/>
      <c r="AG544" s="137"/>
      <c r="AH544" s="137"/>
      <c r="AI544" s="137"/>
      <c r="AJ544" s="137"/>
      <c r="AK544" s="137"/>
      <c r="AL544" s="137"/>
      <c r="AM544" s="137"/>
      <c r="AN544" s="137"/>
      <c r="AO544" s="137"/>
      <c r="AP544" s="137"/>
      <c r="AQ544" s="137"/>
      <c r="AR544" s="137"/>
      <c r="AS544" s="137"/>
      <c r="AT544" s="137"/>
      <c r="AU544" s="137"/>
      <c r="AV544" s="137"/>
      <c r="AW544" s="137"/>
      <c r="AX544" s="137"/>
      <c r="AY544" s="137"/>
      <c r="AZ544" s="137"/>
      <c r="BA544" s="137"/>
      <c r="BB544" s="137"/>
      <c r="BC544" s="137"/>
      <c r="BD544" s="137"/>
    </row>
    <row r="545" spans="1:56" s="212" customFormat="1" ht="12.75" hidden="1" customHeight="1" outlineLevel="1" x14ac:dyDescent="0.25">
      <c r="A545" s="210"/>
      <c r="B545" s="211"/>
      <c r="C545" s="211"/>
      <c r="D545" s="211"/>
      <c r="E545" s="211"/>
      <c r="F545" s="189"/>
      <c r="G545" s="189"/>
      <c r="H545" s="189"/>
      <c r="I545" s="189"/>
      <c r="J545" s="189"/>
      <c r="K545" s="189"/>
      <c r="L545" s="189"/>
      <c r="M545" s="189"/>
      <c r="N545" s="189"/>
      <c r="O545" s="189"/>
      <c r="P545" s="189"/>
      <c r="Q545" s="189"/>
      <c r="R545" s="189"/>
      <c r="S545" s="189"/>
      <c r="T545" s="189"/>
      <c r="U545" s="189"/>
      <c r="V545" s="189"/>
      <c r="W545" s="189"/>
      <c r="X545" s="189"/>
      <c r="Y545" s="189"/>
      <c r="AE545" s="137"/>
      <c r="AF545" s="137"/>
      <c r="AG545" s="137"/>
      <c r="AH545" s="137"/>
      <c r="AI545" s="137"/>
      <c r="AJ545" s="137"/>
      <c r="AK545" s="137"/>
      <c r="AL545" s="137"/>
      <c r="AM545" s="137"/>
      <c r="AN545" s="137"/>
      <c r="AO545" s="137"/>
      <c r="AP545" s="137"/>
      <c r="AQ545" s="137"/>
      <c r="AR545" s="137"/>
      <c r="AS545" s="137"/>
      <c r="AT545" s="137"/>
      <c r="AU545" s="137"/>
      <c r="AV545" s="137"/>
      <c r="AW545" s="137"/>
      <c r="AX545" s="137"/>
      <c r="AY545" s="137"/>
      <c r="AZ545" s="137"/>
      <c r="BA545" s="137"/>
      <c r="BB545" s="137"/>
      <c r="BC545" s="137"/>
      <c r="BD545" s="137"/>
    </row>
    <row r="546" spans="1:56" s="212" customFormat="1" ht="5.0999999999999996" hidden="1" customHeight="1" outlineLevel="1" collapsed="1" thickBot="1" x14ac:dyDescent="0.3">
      <c r="A546" s="210"/>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AE546" s="137"/>
      <c r="AF546" s="137"/>
      <c r="AG546" s="137"/>
      <c r="AH546" s="137"/>
      <c r="AI546" s="137"/>
      <c r="AJ546" s="137"/>
      <c r="AK546" s="137"/>
      <c r="AL546" s="137"/>
      <c r="AM546" s="137"/>
      <c r="AN546" s="137"/>
      <c r="AO546" s="137"/>
      <c r="AP546" s="137"/>
      <c r="AQ546" s="137"/>
      <c r="AR546" s="137"/>
      <c r="AS546" s="137"/>
      <c r="AT546" s="137"/>
      <c r="AU546" s="137"/>
      <c r="AV546" s="137"/>
      <c r="AW546" s="137"/>
      <c r="AX546" s="137"/>
      <c r="AY546" s="137"/>
      <c r="AZ546" s="137"/>
      <c r="BA546" s="137"/>
      <c r="BB546" s="137"/>
      <c r="BC546" s="137"/>
      <c r="BD546" s="137"/>
    </row>
    <row r="547" spans="1:56" s="212" customFormat="1" ht="5.0999999999999996" hidden="1" customHeight="1" outlineLevel="1" x14ac:dyDescent="0.25">
      <c r="A547" s="210"/>
      <c r="B547" s="211"/>
      <c r="C547" s="140" t="s">
        <v>0</v>
      </c>
      <c r="D547" s="140"/>
      <c r="E547" s="140"/>
      <c r="F547" s="140"/>
      <c r="G547" s="140"/>
      <c r="H547" s="140"/>
      <c r="I547" s="140"/>
      <c r="J547" s="140"/>
      <c r="K547" s="141"/>
      <c r="L547" s="141"/>
      <c r="M547" s="141"/>
      <c r="N547" s="141"/>
      <c r="O547" s="141"/>
      <c r="P547" s="141"/>
      <c r="Q547" s="141"/>
      <c r="R547" s="141"/>
      <c r="S547" s="141"/>
      <c r="T547" s="141"/>
      <c r="U547" s="141"/>
      <c r="V547" s="141"/>
      <c r="W547" s="143"/>
      <c r="X547" s="189"/>
      <c r="AE547" s="137"/>
      <c r="AF547" s="137"/>
      <c r="AG547" s="137"/>
      <c r="AH547" s="137"/>
      <c r="AI547" s="137"/>
      <c r="AJ547" s="137"/>
      <c r="AK547" s="137"/>
      <c r="AL547" s="137"/>
      <c r="AM547" s="137"/>
      <c r="AN547" s="137"/>
      <c r="AO547" s="137"/>
      <c r="AP547" s="137"/>
      <c r="AQ547" s="137"/>
      <c r="AR547" s="137"/>
      <c r="AS547" s="137"/>
      <c r="AT547" s="137"/>
      <c r="AU547" s="137"/>
      <c r="AV547" s="137"/>
      <c r="AW547" s="137"/>
      <c r="AX547" s="137"/>
      <c r="AY547" s="137"/>
      <c r="AZ547" s="137"/>
      <c r="BA547" s="137"/>
      <c r="BB547" s="137"/>
      <c r="BC547" s="137"/>
      <c r="BD547" s="137"/>
    </row>
    <row r="548" spans="1:56" s="212" customFormat="1" ht="12.75" hidden="1" customHeight="1" outlineLevel="1" collapsed="1" x14ac:dyDescent="0.25">
      <c r="A548" s="210"/>
      <c r="B548" s="211"/>
      <c r="C548" s="145"/>
      <c r="D548" s="145">
        <v>9535.2401303751758</v>
      </c>
      <c r="E548" s="145" t="s">
        <v>1</v>
      </c>
      <c r="F548" s="214"/>
      <c r="G548" s="215" t="s">
        <v>419</v>
      </c>
      <c r="H548" s="214"/>
      <c r="I548" s="214"/>
      <c r="J548" s="214"/>
      <c r="K548" s="214"/>
      <c r="L548" s="214"/>
      <c r="M548" s="214"/>
      <c r="N548" s="214"/>
      <c r="O548" s="214"/>
      <c r="P548" s="214"/>
      <c r="Q548" s="214"/>
      <c r="R548" s="214"/>
      <c r="S548" s="216"/>
      <c r="T548" s="217"/>
      <c r="U548" s="218"/>
      <c r="V548" s="218"/>
      <c r="W548" s="151"/>
      <c r="X548" s="189"/>
      <c r="AE548" s="137"/>
      <c r="AF548" s="137"/>
      <c r="AG548" s="137"/>
      <c r="AH548" s="137"/>
      <c r="AI548" s="137"/>
      <c r="AJ548" s="137"/>
      <c r="AK548" s="137"/>
      <c r="AL548" s="137"/>
      <c r="AM548" s="137"/>
      <c r="AN548" s="137"/>
      <c r="AO548" s="137"/>
      <c r="AP548" s="137"/>
      <c r="AQ548" s="137"/>
      <c r="AR548" s="137"/>
      <c r="AS548" s="137"/>
      <c r="AT548" s="137"/>
      <c r="AU548" s="137"/>
      <c r="AV548" s="137"/>
      <c r="AW548" s="137"/>
      <c r="AX548" s="137"/>
      <c r="AY548" s="137"/>
      <c r="AZ548" s="137"/>
      <c r="BA548" s="137"/>
      <c r="BB548" s="137"/>
      <c r="BC548" s="137"/>
      <c r="BD548" s="137"/>
    </row>
    <row r="549" spans="1:56" s="212" customFormat="1" ht="12.75" hidden="1" customHeight="1" outlineLevel="1" x14ac:dyDescent="0.25">
      <c r="A549" s="210"/>
      <c r="B549" s="211"/>
      <c r="C549" s="145"/>
      <c r="D549" s="152"/>
      <c r="E549" s="153"/>
      <c r="F549" s="214"/>
      <c r="G549" s="214" t="s">
        <v>420</v>
      </c>
      <c r="H549" s="217"/>
      <c r="I549" s="214"/>
      <c r="J549" s="214"/>
      <c r="K549" s="214"/>
      <c r="L549" s="214"/>
      <c r="M549" s="214"/>
      <c r="N549" s="214"/>
      <c r="O549" s="214"/>
      <c r="P549" s="214"/>
      <c r="Q549" s="214"/>
      <c r="R549" s="214"/>
      <c r="S549" s="216"/>
      <c r="T549" s="219"/>
      <c r="U549" s="218"/>
      <c r="V549" s="218"/>
      <c r="W549" s="151"/>
      <c r="X549" s="189"/>
      <c r="AE549" s="137"/>
      <c r="AF549" s="137"/>
      <c r="AG549" s="137"/>
      <c r="AH549" s="137"/>
      <c r="AI549" s="137"/>
      <c r="AJ549" s="137"/>
      <c r="AK549" s="137"/>
      <c r="AL549" s="137"/>
      <c r="AM549" s="137"/>
      <c r="AN549" s="137"/>
      <c r="AO549" s="137"/>
      <c r="AP549" s="137"/>
      <c r="AQ549" s="137"/>
      <c r="AR549" s="137"/>
      <c r="AS549" s="137"/>
      <c r="AT549" s="137"/>
      <c r="AU549" s="137"/>
      <c r="AV549" s="137"/>
      <c r="AW549" s="137"/>
      <c r="AX549" s="137"/>
      <c r="AY549" s="137"/>
      <c r="AZ549" s="137"/>
      <c r="BA549" s="137"/>
      <c r="BB549" s="137"/>
      <c r="BC549" s="137"/>
      <c r="BD549" s="137"/>
    </row>
    <row r="550" spans="1:56" s="212" customFormat="1" ht="12.75" hidden="1" customHeight="1" outlineLevel="1" x14ac:dyDescent="0.25">
      <c r="A550" s="210"/>
      <c r="B550" s="211"/>
      <c r="C550" s="153"/>
      <c r="D550" s="145"/>
      <c r="E550" s="153"/>
      <c r="F550" s="214"/>
      <c r="G550" s="220">
        <v>37951.660101388887</v>
      </c>
      <c r="H550" s="217"/>
      <c r="I550" s="214"/>
      <c r="J550" s="214"/>
      <c r="K550" s="214"/>
      <c r="L550" s="214"/>
      <c r="M550" s="214"/>
      <c r="N550" s="214"/>
      <c r="O550" s="214"/>
      <c r="P550" s="214"/>
      <c r="Q550" s="214"/>
      <c r="R550" s="214"/>
      <c r="S550" s="216"/>
      <c r="T550" s="219"/>
      <c r="U550" s="218"/>
      <c r="V550" s="218"/>
      <c r="W550" s="151"/>
      <c r="X550" s="189"/>
      <c r="AE550" s="137"/>
      <c r="AF550" s="137"/>
      <c r="AG550" s="137"/>
      <c r="AH550" s="137"/>
      <c r="AI550" s="137"/>
      <c r="AJ550" s="137"/>
      <c r="AK550" s="137"/>
      <c r="AL550" s="137"/>
      <c r="AM550" s="137"/>
      <c r="AN550" s="137"/>
      <c r="AO550" s="137"/>
      <c r="AP550" s="137"/>
      <c r="AQ550" s="137"/>
      <c r="AR550" s="137"/>
      <c r="AS550" s="137"/>
      <c r="AT550" s="137"/>
      <c r="AU550" s="137"/>
      <c r="AV550" s="137"/>
      <c r="AW550" s="137"/>
      <c r="AX550" s="137"/>
      <c r="AY550" s="137"/>
      <c r="AZ550" s="137"/>
      <c r="BA550" s="137"/>
      <c r="BB550" s="137"/>
      <c r="BC550" s="137"/>
      <c r="BD550" s="137"/>
    </row>
    <row r="551" spans="1:56" s="212" customFormat="1" ht="12.75" hidden="1" customHeight="1" outlineLevel="1" x14ac:dyDescent="0.25">
      <c r="A551" s="210"/>
      <c r="B551" s="211"/>
      <c r="C551" s="153">
        <v>1</v>
      </c>
      <c r="D551" s="152"/>
      <c r="E551" s="153"/>
      <c r="F551" s="214"/>
      <c r="G551" s="221"/>
      <c r="H551" s="217"/>
      <c r="I551" s="214"/>
      <c r="J551" s="217"/>
      <c r="K551" s="214"/>
      <c r="L551" s="214"/>
      <c r="M551" s="214"/>
      <c r="N551" s="214"/>
      <c r="O551" s="214"/>
      <c r="P551" s="214"/>
      <c r="Q551" s="214"/>
      <c r="R551" s="214"/>
      <c r="S551" s="216"/>
      <c r="T551" s="219"/>
      <c r="U551" s="218"/>
      <c r="V551" s="218"/>
      <c r="W551" s="151"/>
      <c r="X551" s="189"/>
      <c r="AE551" s="137"/>
      <c r="AF551" s="137"/>
      <c r="AG551" s="137"/>
      <c r="AH551" s="137"/>
      <c r="AI551" s="137"/>
      <c r="AJ551" s="137"/>
      <c r="AK551" s="137"/>
      <c r="AL551" s="137"/>
      <c r="AM551" s="137"/>
      <c r="AN551" s="137"/>
      <c r="AO551" s="137"/>
      <c r="AP551" s="137"/>
      <c r="AQ551" s="137"/>
      <c r="AR551" s="137"/>
      <c r="AS551" s="137"/>
      <c r="AT551" s="137"/>
      <c r="AU551" s="137"/>
      <c r="AV551" s="137"/>
      <c r="AW551" s="137"/>
      <c r="AX551" s="137"/>
      <c r="AY551" s="137"/>
      <c r="AZ551" s="137"/>
      <c r="BA551" s="137"/>
      <c r="BB551" s="137"/>
      <c r="BC551" s="137"/>
      <c r="BD551" s="137"/>
    </row>
    <row r="552" spans="1:56" s="212" customFormat="1" ht="12.75" hidden="1" customHeight="1" outlineLevel="1" x14ac:dyDescent="0.25">
      <c r="A552" s="210"/>
      <c r="B552" s="211"/>
      <c r="C552" s="153"/>
      <c r="D552" s="153"/>
      <c r="E552" s="153"/>
      <c r="F552" s="153"/>
      <c r="G552" s="153"/>
      <c r="H552" s="153"/>
      <c r="I552" s="153"/>
      <c r="J552" s="167"/>
      <c r="K552" s="167"/>
      <c r="L552" s="167"/>
      <c r="M552" s="167"/>
      <c r="N552" s="167"/>
      <c r="O552" s="167"/>
      <c r="P552" s="167"/>
      <c r="Q552" s="167"/>
      <c r="R552" s="167"/>
      <c r="S552" s="167"/>
      <c r="T552" s="167"/>
      <c r="U552" s="167"/>
      <c r="V552" s="167"/>
      <c r="W552" s="151"/>
      <c r="X552" s="189"/>
      <c r="AE552" s="137"/>
      <c r="AF552" s="137"/>
      <c r="AG552" s="137"/>
      <c r="AH552" s="137"/>
      <c r="AI552" s="137"/>
      <c r="AJ552" s="137"/>
      <c r="AK552" s="137"/>
      <c r="AL552" s="137"/>
      <c r="AM552" s="137"/>
      <c r="AN552" s="137"/>
      <c r="AO552" s="137"/>
      <c r="AP552" s="137"/>
      <c r="AQ552" s="137"/>
      <c r="AR552" s="137"/>
      <c r="AS552" s="137"/>
      <c r="AT552" s="137"/>
      <c r="AU552" s="137"/>
      <c r="AV552" s="137"/>
      <c r="AW552" s="137"/>
      <c r="AX552" s="137"/>
      <c r="AY552" s="137"/>
      <c r="AZ552" s="137"/>
      <c r="BA552" s="137"/>
      <c r="BB552" s="137"/>
      <c r="BC552" s="137"/>
      <c r="BD552" s="137"/>
    </row>
    <row r="553" spans="1:56" s="212" customFormat="1" ht="12.75" hidden="1" customHeight="1" outlineLevel="1" x14ac:dyDescent="0.25">
      <c r="A553" s="210"/>
      <c r="B553" s="211"/>
      <c r="C553" s="153"/>
      <c r="D553" s="153"/>
      <c r="E553" s="153"/>
      <c r="F553" s="153"/>
      <c r="G553" s="153"/>
      <c r="H553" s="153"/>
      <c r="I553" s="153"/>
      <c r="J553" s="153"/>
      <c r="K553" s="153"/>
      <c r="L553" s="167"/>
      <c r="M553" s="167"/>
      <c r="N553" s="167"/>
      <c r="O553" s="167"/>
      <c r="P553" s="167"/>
      <c r="Q553" s="167"/>
      <c r="R553" s="167"/>
      <c r="S553" s="167"/>
      <c r="T553" s="167"/>
      <c r="U553" s="167"/>
      <c r="V553" s="167"/>
      <c r="W553" s="151"/>
      <c r="X553" s="189"/>
      <c r="AE553" s="137"/>
      <c r="AF553" s="137"/>
      <c r="AG553" s="137"/>
      <c r="AH553" s="137"/>
      <c r="AI553" s="137"/>
      <c r="AJ553" s="137"/>
      <c r="AK553" s="137"/>
      <c r="AL553" s="137"/>
      <c r="AM553" s="137"/>
      <c r="AN553" s="137"/>
      <c r="AO553" s="137"/>
      <c r="AP553" s="137"/>
      <c r="AQ553" s="137"/>
      <c r="AR553" s="137"/>
      <c r="AS553" s="137"/>
      <c r="AT553" s="137"/>
      <c r="AU553" s="137"/>
      <c r="AV553" s="137"/>
      <c r="AW553" s="137"/>
      <c r="AX553" s="137"/>
      <c r="AY553" s="137"/>
      <c r="AZ553" s="137"/>
      <c r="BA553" s="137"/>
      <c r="BB553" s="137"/>
      <c r="BC553" s="137"/>
      <c r="BD553" s="137"/>
    </row>
    <row r="554" spans="1:56" s="212" customFormat="1" ht="12.75" hidden="1" customHeight="1" outlineLevel="1" x14ac:dyDescent="0.25">
      <c r="A554" s="210"/>
      <c r="B554" s="211"/>
      <c r="C554" s="153"/>
      <c r="D554" s="153"/>
      <c r="E554" s="153"/>
      <c r="F554" s="153"/>
      <c r="G554" s="153"/>
      <c r="H554" s="153"/>
      <c r="I554" s="153"/>
      <c r="J554" s="153" t="s">
        <v>407</v>
      </c>
      <c r="K554" s="168"/>
      <c r="L554" s="168"/>
      <c r="M554" s="168"/>
      <c r="N554" s="168"/>
      <c r="O554" s="168"/>
      <c r="P554" s="168"/>
      <c r="Q554" s="168"/>
      <c r="R554" s="168"/>
      <c r="S554" s="168"/>
      <c r="T554" s="168"/>
      <c r="U554" s="168"/>
      <c r="V554" s="167"/>
      <c r="W554" s="151"/>
      <c r="X554" s="189"/>
      <c r="AE554" s="137"/>
      <c r="AF554" s="137"/>
      <c r="AG554" s="137"/>
      <c r="AH554" s="137"/>
      <c r="AI554" s="137"/>
      <c r="AJ554" s="137"/>
      <c r="AK554" s="137"/>
      <c r="AL554" s="137"/>
      <c r="AM554" s="137"/>
      <c r="AN554" s="137"/>
      <c r="AO554" s="137"/>
      <c r="AP554" s="137"/>
      <c r="AQ554" s="137"/>
      <c r="AR554" s="137"/>
      <c r="AS554" s="137"/>
      <c r="AT554" s="137"/>
      <c r="AU554" s="137"/>
      <c r="AV554" s="137"/>
      <c r="AW554" s="137"/>
      <c r="AX554" s="137"/>
      <c r="AY554" s="137"/>
      <c r="AZ554" s="137"/>
      <c r="BA554" s="137"/>
      <c r="BB554" s="137"/>
      <c r="BC554" s="137"/>
      <c r="BD554" s="137"/>
    </row>
    <row r="555" spans="1:56" s="212" customFormat="1" ht="12.75" hidden="1" customHeight="1" outlineLevel="1" x14ac:dyDescent="0.25">
      <c r="A555" s="210"/>
      <c r="B555" s="211"/>
      <c r="C555" s="169"/>
      <c r="D555" s="169"/>
      <c r="E555" s="169"/>
      <c r="F555" s="153"/>
      <c r="G555" s="153"/>
      <c r="H555" s="153"/>
      <c r="I555" s="153"/>
      <c r="J555" s="168" t="s">
        <v>421</v>
      </c>
      <c r="K555" s="168" t="s">
        <v>275</v>
      </c>
      <c r="L555" s="168" t="s">
        <v>276</v>
      </c>
      <c r="M555" s="168" t="s">
        <v>277</v>
      </c>
      <c r="N555" s="168" t="s">
        <v>278</v>
      </c>
      <c r="O555" s="168" t="s">
        <v>279</v>
      </c>
      <c r="P555" s="168"/>
      <c r="Q555" s="168"/>
      <c r="R555" s="168"/>
      <c r="S555" s="168"/>
      <c r="T555" s="168"/>
      <c r="U555" s="168"/>
      <c r="V555" s="167"/>
      <c r="W555" s="151"/>
      <c r="X555" s="189"/>
      <c r="AE555" s="137"/>
      <c r="AF555" s="137"/>
      <c r="AG555" s="137"/>
      <c r="AH555" s="137"/>
      <c r="AI555" s="137"/>
      <c r="AJ555" s="137"/>
      <c r="AK555" s="137"/>
      <c r="AL555" s="137"/>
      <c r="AM555" s="137"/>
      <c r="AN555" s="137"/>
      <c r="AO555" s="137"/>
      <c r="AP555" s="137"/>
      <c r="AQ555" s="137"/>
      <c r="AR555" s="137"/>
      <c r="AS555" s="137"/>
      <c r="AT555" s="137"/>
      <c r="AU555" s="137"/>
      <c r="AV555" s="137"/>
      <c r="AW555" s="137"/>
      <c r="AX555" s="137"/>
      <c r="AY555" s="137"/>
      <c r="AZ555" s="137"/>
      <c r="BA555" s="137"/>
      <c r="BB555" s="137"/>
      <c r="BC555" s="137"/>
      <c r="BD555" s="137"/>
    </row>
    <row r="556" spans="1:56" s="212" customFormat="1" ht="12.75" hidden="1" customHeight="1" outlineLevel="1" x14ac:dyDescent="0.25">
      <c r="A556" s="210"/>
      <c r="B556" s="211"/>
      <c r="C556" s="169"/>
      <c r="D556" s="169"/>
      <c r="E556" s="169"/>
      <c r="F556" s="223"/>
      <c r="G556" s="177"/>
      <c r="H556" s="177"/>
      <c r="I556" s="177"/>
      <c r="J556" s="299" t="s">
        <v>265</v>
      </c>
      <c r="K556" s="197">
        <v>100</v>
      </c>
      <c r="L556" s="197">
        <v>100</v>
      </c>
      <c r="M556" s="197">
        <v>100</v>
      </c>
      <c r="N556" s="197">
        <v>100</v>
      </c>
      <c r="O556" s="197">
        <v>100</v>
      </c>
      <c r="P556" s="175"/>
      <c r="Q556" s="175"/>
      <c r="R556" s="175"/>
      <c r="S556" s="175"/>
      <c r="T556" s="175"/>
      <c r="U556" s="175"/>
      <c r="V556" s="230"/>
      <c r="W556" s="151"/>
      <c r="X556" s="189"/>
      <c r="AE556" s="137"/>
      <c r="AF556" s="137"/>
      <c r="AG556" s="137"/>
      <c r="AH556" s="137"/>
      <c r="AI556" s="137"/>
      <c r="AJ556" s="137"/>
      <c r="AK556" s="137"/>
      <c r="AL556" s="137"/>
      <c r="AM556" s="137"/>
      <c r="AN556" s="137"/>
      <c r="AO556" s="137"/>
      <c r="AP556" s="137"/>
      <c r="AQ556" s="137"/>
      <c r="AR556" s="137"/>
      <c r="AS556" s="137"/>
      <c r="AT556" s="137"/>
      <c r="AU556" s="137"/>
      <c r="AV556" s="137"/>
      <c r="AW556" s="137"/>
      <c r="AX556" s="137"/>
      <c r="AY556" s="137"/>
      <c r="AZ556" s="137"/>
      <c r="BA556" s="137"/>
      <c r="BB556" s="137"/>
      <c r="BC556" s="137"/>
      <c r="BD556" s="137"/>
    </row>
    <row r="557" spans="1:56" s="212" customFormat="1" ht="12.75" hidden="1" customHeight="1" outlineLevel="1" x14ac:dyDescent="0.25">
      <c r="A557" s="210"/>
      <c r="B557" s="211"/>
      <c r="C557" s="169"/>
      <c r="D557" s="169"/>
      <c r="E557" s="169"/>
      <c r="F557" s="223"/>
      <c r="G557" s="177"/>
      <c r="H557" s="177"/>
      <c r="I557" s="177"/>
      <c r="J557" s="299" t="s">
        <v>266</v>
      </c>
      <c r="K557" s="197">
        <v>100</v>
      </c>
      <c r="L557" s="197">
        <v>100</v>
      </c>
      <c r="M557" s="197">
        <v>100</v>
      </c>
      <c r="N557" s="197">
        <v>100</v>
      </c>
      <c r="O557" s="197">
        <v>100</v>
      </c>
      <c r="P557" s="175"/>
      <c r="Q557" s="175"/>
      <c r="R557" s="175"/>
      <c r="S557" s="175"/>
      <c r="T557" s="175"/>
      <c r="U557" s="175"/>
      <c r="V557" s="230"/>
      <c r="W557" s="151"/>
      <c r="X557" s="189"/>
      <c r="AE557" s="137"/>
      <c r="AF557" s="137"/>
      <c r="AG557" s="137"/>
      <c r="AH557" s="137"/>
      <c r="AI557" s="137"/>
      <c r="AJ557" s="137"/>
      <c r="AK557" s="137"/>
      <c r="AL557" s="137"/>
      <c r="AM557" s="137"/>
      <c r="AN557" s="137"/>
      <c r="AO557" s="137"/>
      <c r="AP557" s="137"/>
      <c r="AQ557" s="137"/>
      <c r="AR557" s="137"/>
      <c r="AS557" s="137"/>
      <c r="AT557" s="137"/>
      <c r="AU557" s="137"/>
      <c r="AV557" s="137"/>
      <c r="AW557" s="137"/>
      <c r="AX557" s="137"/>
      <c r="AY557" s="137"/>
      <c r="AZ557" s="137"/>
      <c r="BA557" s="137"/>
      <c r="BB557" s="137"/>
      <c r="BC557" s="137"/>
      <c r="BD557" s="137"/>
    </row>
    <row r="558" spans="1:56" s="212" customFormat="1" ht="12.75" hidden="1" customHeight="1" outlineLevel="1" x14ac:dyDescent="0.25">
      <c r="A558" s="210"/>
      <c r="B558" s="211"/>
      <c r="C558" s="169"/>
      <c r="D558" s="169"/>
      <c r="E558" s="169"/>
      <c r="F558" s="223"/>
      <c r="G558" s="177"/>
      <c r="H558" s="177"/>
      <c r="I558" s="177"/>
      <c r="J558" s="299" t="s">
        <v>267</v>
      </c>
      <c r="K558" s="197">
        <v>100</v>
      </c>
      <c r="L558" s="197">
        <v>100</v>
      </c>
      <c r="M558" s="197">
        <v>100</v>
      </c>
      <c r="N558" s="197">
        <v>100</v>
      </c>
      <c r="O558" s="197">
        <v>100</v>
      </c>
      <c r="P558" s="175"/>
      <c r="Q558" s="175"/>
      <c r="R558" s="175"/>
      <c r="S558" s="175"/>
      <c r="T558" s="175"/>
      <c r="U558" s="175"/>
      <c r="V558" s="230"/>
      <c r="W558" s="151"/>
      <c r="X558" s="189"/>
      <c r="AE558" s="137"/>
      <c r="AF558" s="137"/>
      <c r="AG558" s="137"/>
      <c r="AH558" s="137"/>
      <c r="AI558" s="137"/>
      <c r="AJ558" s="137"/>
      <c r="AK558" s="137"/>
      <c r="AL558" s="137"/>
      <c r="AM558" s="137"/>
      <c r="AN558" s="137"/>
      <c r="AO558" s="137"/>
      <c r="AP558" s="137"/>
      <c r="AQ558" s="137"/>
      <c r="AR558" s="137"/>
      <c r="AS558" s="137"/>
      <c r="AT558" s="137"/>
      <c r="AU558" s="137"/>
      <c r="AV558" s="137"/>
      <c r="AW558" s="137"/>
      <c r="AX558" s="137"/>
      <c r="AY558" s="137"/>
      <c r="AZ558" s="137"/>
      <c r="BA558" s="137"/>
      <c r="BB558" s="137"/>
      <c r="BC558" s="137"/>
      <c r="BD558" s="137"/>
    </row>
    <row r="559" spans="1:56" s="212" customFormat="1" ht="12.75" hidden="1" customHeight="1" outlineLevel="1" x14ac:dyDescent="0.25">
      <c r="A559" s="210"/>
      <c r="B559" s="211"/>
      <c r="C559" s="169"/>
      <c r="D559" s="169"/>
      <c r="E559" s="169"/>
      <c r="F559" s="223"/>
      <c r="G559" s="177"/>
      <c r="H559" s="177"/>
      <c r="I559" s="177"/>
      <c r="J559" s="299" t="s">
        <v>268</v>
      </c>
      <c r="K559" s="197">
        <v>100</v>
      </c>
      <c r="L559" s="197">
        <v>100</v>
      </c>
      <c r="M559" s="197">
        <v>100</v>
      </c>
      <c r="N559" s="197">
        <v>100</v>
      </c>
      <c r="O559" s="197">
        <v>100</v>
      </c>
      <c r="P559" s="175"/>
      <c r="Q559" s="175"/>
      <c r="R559" s="175"/>
      <c r="S559" s="175"/>
      <c r="T559" s="175"/>
      <c r="U559" s="175"/>
      <c r="V559" s="230"/>
      <c r="W559" s="151"/>
      <c r="X559" s="189"/>
      <c r="AE559" s="137"/>
      <c r="AF559" s="137"/>
      <c r="AG559" s="137"/>
      <c r="AH559" s="137"/>
      <c r="AI559" s="137"/>
      <c r="AJ559" s="137"/>
      <c r="AK559" s="137"/>
      <c r="AL559" s="137"/>
      <c r="AM559" s="137"/>
      <c r="AN559" s="137"/>
      <c r="AO559" s="137"/>
      <c r="AP559" s="137"/>
      <c r="AQ559" s="137"/>
      <c r="AR559" s="137"/>
      <c r="AS559" s="137"/>
      <c r="AT559" s="137"/>
      <c r="AU559" s="137"/>
      <c r="AV559" s="137"/>
      <c r="AW559" s="137"/>
      <c r="AX559" s="137"/>
      <c r="AY559" s="137"/>
      <c r="AZ559" s="137"/>
      <c r="BA559" s="137"/>
      <c r="BB559" s="137"/>
      <c r="BC559" s="137"/>
      <c r="BD559" s="137"/>
    </row>
    <row r="560" spans="1:56" s="212" customFormat="1" ht="12.75" hidden="1" customHeight="1" outlineLevel="1" x14ac:dyDescent="0.25">
      <c r="A560" s="210"/>
      <c r="B560" s="211"/>
      <c r="C560" s="169"/>
      <c r="D560" s="169"/>
      <c r="E560" s="169"/>
      <c r="F560" s="223"/>
      <c r="G560" s="177"/>
      <c r="H560" s="177"/>
      <c r="I560" s="177"/>
      <c r="J560" s="299" t="s">
        <v>269</v>
      </c>
      <c r="K560" s="197">
        <v>1500</v>
      </c>
      <c r="L560" s="197">
        <v>1500</v>
      </c>
      <c r="M560" s="197">
        <v>1500</v>
      </c>
      <c r="N560" s="197">
        <v>1500</v>
      </c>
      <c r="O560" s="197">
        <v>1500</v>
      </c>
      <c r="P560" s="175"/>
      <c r="Q560" s="175"/>
      <c r="R560" s="175"/>
      <c r="S560" s="175"/>
      <c r="T560" s="175"/>
      <c r="U560" s="175"/>
      <c r="V560" s="230"/>
      <c r="W560" s="151"/>
      <c r="X560" s="189"/>
      <c r="AE560" s="137"/>
      <c r="AF560" s="137"/>
      <c r="AG560" s="137"/>
      <c r="AH560" s="137"/>
      <c r="AI560" s="137"/>
      <c r="AJ560" s="137"/>
      <c r="AK560" s="137"/>
      <c r="AL560" s="137"/>
      <c r="AM560" s="137"/>
      <c r="AN560" s="137"/>
      <c r="AO560" s="137"/>
      <c r="AP560" s="137"/>
      <c r="AQ560" s="137"/>
      <c r="AR560" s="137"/>
      <c r="AS560" s="137"/>
      <c r="AT560" s="137"/>
      <c r="AU560" s="137"/>
      <c r="AV560" s="137"/>
      <c r="AW560" s="137"/>
      <c r="AX560" s="137"/>
      <c r="AY560" s="137"/>
      <c r="AZ560" s="137"/>
      <c r="BA560" s="137"/>
      <c r="BB560" s="137"/>
      <c r="BC560" s="137"/>
      <c r="BD560" s="137"/>
    </row>
    <row r="561" spans="1:56" s="212" customFormat="1" ht="12.75" hidden="1" customHeight="1" outlineLevel="1" x14ac:dyDescent="0.25">
      <c r="A561" s="210"/>
      <c r="B561" s="211"/>
      <c r="C561" s="169"/>
      <c r="D561" s="169"/>
      <c r="E561" s="169"/>
      <c r="F561" s="223"/>
      <c r="G561" s="177"/>
      <c r="H561" s="177"/>
      <c r="I561" s="177"/>
      <c r="J561" s="299" t="s">
        <v>270</v>
      </c>
      <c r="K561" s="197">
        <v>1500</v>
      </c>
      <c r="L561" s="197">
        <v>1500</v>
      </c>
      <c r="M561" s="197">
        <v>1500</v>
      </c>
      <c r="N561" s="197">
        <v>1500</v>
      </c>
      <c r="O561" s="197">
        <v>1500</v>
      </c>
      <c r="P561" s="175"/>
      <c r="Q561" s="175"/>
      <c r="R561" s="175"/>
      <c r="S561" s="175"/>
      <c r="T561" s="175"/>
      <c r="U561" s="175"/>
      <c r="V561" s="230"/>
      <c r="W561" s="151"/>
      <c r="X561" s="189"/>
      <c r="AE561" s="137"/>
      <c r="AF561" s="137"/>
      <c r="AG561" s="137"/>
      <c r="AH561" s="137"/>
      <c r="AI561" s="137"/>
      <c r="AJ561" s="137"/>
      <c r="AK561" s="137"/>
      <c r="AL561" s="137"/>
      <c r="AM561" s="137"/>
      <c r="AN561" s="137"/>
      <c r="AO561" s="137"/>
      <c r="AP561" s="137"/>
      <c r="AQ561" s="137"/>
      <c r="AR561" s="137"/>
      <c r="AS561" s="137"/>
      <c r="AT561" s="137"/>
      <c r="AU561" s="137"/>
      <c r="AV561" s="137"/>
      <c r="AW561" s="137"/>
      <c r="AX561" s="137"/>
      <c r="AY561" s="137"/>
      <c r="AZ561" s="137"/>
      <c r="BA561" s="137"/>
      <c r="BB561" s="137"/>
      <c r="BC561" s="137"/>
      <c r="BD561" s="137"/>
    </row>
    <row r="562" spans="1:56" s="212" customFormat="1" ht="12.75" hidden="1" customHeight="1" outlineLevel="1" x14ac:dyDescent="0.25">
      <c r="A562" s="210"/>
      <c r="B562" s="211"/>
      <c r="C562" s="169"/>
      <c r="D562" s="169"/>
      <c r="E562" s="169"/>
      <c r="F562" s="223"/>
      <c r="G562" s="177"/>
      <c r="H562" s="177"/>
      <c r="I562" s="177"/>
      <c r="J562" s="299" t="s">
        <v>271</v>
      </c>
      <c r="K562" s="197">
        <v>1500</v>
      </c>
      <c r="L562" s="197">
        <v>1500</v>
      </c>
      <c r="M562" s="197">
        <v>1500</v>
      </c>
      <c r="N562" s="197">
        <v>1500</v>
      </c>
      <c r="O562" s="197">
        <v>1500</v>
      </c>
      <c r="P562" s="175"/>
      <c r="Q562" s="175"/>
      <c r="R562" s="175"/>
      <c r="S562" s="175"/>
      <c r="T562" s="175"/>
      <c r="U562" s="175"/>
      <c r="V562" s="230"/>
      <c r="W562" s="151"/>
      <c r="X562" s="189"/>
      <c r="AE562" s="137"/>
      <c r="AF562" s="137"/>
      <c r="AG562" s="137"/>
      <c r="AH562" s="137"/>
      <c r="AI562" s="137"/>
      <c r="AJ562" s="137"/>
      <c r="AK562" s="137"/>
      <c r="AL562" s="137"/>
      <c r="AM562" s="137"/>
      <c r="AN562" s="137"/>
      <c r="AO562" s="137"/>
      <c r="AP562" s="137"/>
      <c r="AQ562" s="137"/>
      <c r="AR562" s="137"/>
      <c r="AS562" s="137"/>
      <c r="AT562" s="137"/>
      <c r="AU562" s="137"/>
      <c r="AV562" s="137"/>
      <c r="AW562" s="137"/>
      <c r="AX562" s="137"/>
      <c r="AY562" s="137"/>
      <c r="AZ562" s="137"/>
      <c r="BA562" s="137"/>
      <c r="BB562" s="137"/>
      <c r="BC562" s="137"/>
      <c r="BD562" s="137"/>
    </row>
    <row r="563" spans="1:56" s="212" customFormat="1" ht="12.75" hidden="1" customHeight="1" outlineLevel="1" x14ac:dyDescent="0.25">
      <c r="A563" s="210"/>
      <c r="B563" s="211"/>
      <c r="C563" s="169"/>
      <c r="D563" s="169"/>
      <c r="E563" s="169"/>
      <c r="F563" s="223"/>
      <c r="G563" s="177"/>
      <c r="H563" s="177"/>
      <c r="I563" s="177"/>
      <c r="J563" s="299" t="s">
        <v>272</v>
      </c>
      <c r="K563" s="197">
        <v>1500</v>
      </c>
      <c r="L563" s="197">
        <v>1500</v>
      </c>
      <c r="M563" s="197">
        <v>1500</v>
      </c>
      <c r="N563" s="197">
        <v>1500</v>
      </c>
      <c r="O563" s="197">
        <v>1500</v>
      </c>
      <c r="P563" s="175"/>
      <c r="Q563" s="175"/>
      <c r="R563" s="175"/>
      <c r="S563" s="175"/>
      <c r="T563" s="175"/>
      <c r="U563" s="175"/>
      <c r="V563" s="230"/>
      <c r="W563" s="151"/>
      <c r="X563" s="189"/>
      <c r="AE563" s="137"/>
      <c r="AF563" s="137"/>
      <c r="AG563" s="137"/>
      <c r="AH563" s="137"/>
      <c r="AI563" s="137"/>
      <c r="AJ563" s="137"/>
      <c r="AK563" s="137"/>
      <c r="AL563" s="137"/>
      <c r="AM563" s="137"/>
      <c r="AN563" s="137"/>
      <c r="AO563" s="137"/>
      <c r="AP563" s="137"/>
      <c r="AQ563" s="137"/>
      <c r="AR563" s="137"/>
      <c r="AS563" s="137"/>
      <c r="AT563" s="137"/>
      <c r="AU563" s="137"/>
      <c r="AV563" s="137"/>
      <c r="AW563" s="137"/>
      <c r="AX563" s="137"/>
      <c r="AY563" s="137"/>
      <c r="AZ563" s="137"/>
      <c r="BA563" s="137"/>
      <c r="BB563" s="137"/>
      <c r="BC563" s="137"/>
      <c r="BD563" s="137"/>
    </row>
    <row r="564" spans="1:56" s="212" customFormat="1" ht="12.75" hidden="1" customHeight="1" outlineLevel="1" x14ac:dyDescent="0.25">
      <c r="A564" s="210"/>
      <c r="B564" s="211"/>
      <c r="C564" s="169"/>
      <c r="D564" s="169"/>
      <c r="E564" s="169"/>
      <c r="F564" s="223"/>
      <c r="G564" s="177"/>
      <c r="H564" s="177"/>
      <c r="I564" s="177"/>
      <c r="J564" s="299" t="s">
        <v>273</v>
      </c>
      <c r="K564" s="197">
        <v>1500</v>
      </c>
      <c r="L564" s="197">
        <v>1500</v>
      </c>
      <c r="M564" s="197">
        <v>1500</v>
      </c>
      <c r="N564" s="197">
        <v>1500</v>
      </c>
      <c r="O564" s="197">
        <v>1500</v>
      </c>
      <c r="P564" s="175"/>
      <c r="Q564" s="175"/>
      <c r="R564" s="175"/>
      <c r="S564" s="175"/>
      <c r="T564" s="175"/>
      <c r="U564" s="175"/>
      <c r="V564" s="230"/>
      <c r="W564" s="151"/>
      <c r="X564" s="189"/>
      <c r="AE564" s="137"/>
      <c r="AF564" s="137"/>
      <c r="AG564" s="137"/>
      <c r="AH564" s="137"/>
      <c r="AI564" s="137"/>
      <c r="AJ564" s="137"/>
      <c r="AK564" s="137"/>
      <c r="AL564" s="137"/>
      <c r="AM564" s="137"/>
      <c r="AN564" s="137"/>
      <c r="AO564" s="137"/>
      <c r="AP564" s="137"/>
      <c r="AQ564" s="137"/>
      <c r="AR564" s="137"/>
      <c r="AS564" s="137"/>
      <c r="AT564" s="137"/>
      <c r="AU564" s="137"/>
      <c r="AV564" s="137"/>
      <c r="AW564" s="137"/>
      <c r="AX564" s="137"/>
      <c r="AY564" s="137"/>
      <c r="AZ564" s="137"/>
      <c r="BA564" s="137"/>
      <c r="BB564" s="137"/>
      <c r="BC564" s="137"/>
      <c r="BD564" s="137"/>
    </row>
    <row r="565" spans="1:56" s="212" customFormat="1" ht="12.75" hidden="1" customHeight="1" outlineLevel="1" x14ac:dyDescent="0.25">
      <c r="A565" s="210"/>
      <c r="B565" s="211"/>
      <c r="C565" s="169"/>
      <c r="D565" s="169"/>
      <c r="E565" s="169"/>
      <c r="F565" s="223"/>
      <c r="G565" s="177"/>
      <c r="H565" s="177"/>
      <c r="I565" s="177"/>
      <c r="J565" s="299" t="s">
        <v>274</v>
      </c>
      <c r="K565" s="197">
        <v>1500</v>
      </c>
      <c r="L565" s="197">
        <v>1500</v>
      </c>
      <c r="M565" s="197">
        <v>1500</v>
      </c>
      <c r="N565" s="197">
        <v>1500</v>
      </c>
      <c r="O565" s="197">
        <v>1500</v>
      </c>
      <c r="P565" s="175"/>
      <c r="Q565" s="175"/>
      <c r="R565" s="175"/>
      <c r="S565" s="175"/>
      <c r="T565" s="175"/>
      <c r="U565" s="175"/>
      <c r="V565" s="230"/>
      <c r="W565" s="151"/>
      <c r="X565" s="189"/>
      <c r="AE565" s="137"/>
      <c r="AF565" s="137"/>
      <c r="AG565" s="137"/>
      <c r="AH565" s="137"/>
      <c r="AI565" s="137"/>
      <c r="AJ565" s="137"/>
      <c r="AK565" s="137"/>
      <c r="AL565" s="137"/>
      <c r="AM565" s="137"/>
      <c r="AN565" s="137"/>
      <c r="AO565" s="137"/>
      <c r="AP565" s="137"/>
      <c r="AQ565" s="137"/>
      <c r="AR565" s="137"/>
      <c r="AS565" s="137"/>
      <c r="AT565" s="137"/>
      <c r="AU565" s="137"/>
      <c r="AV565" s="137"/>
      <c r="AW565" s="137"/>
      <c r="AX565" s="137"/>
      <c r="AY565" s="137"/>
      <c r="AZ565" s="137"/>
      <c r="BA565" s="137"/>
      <c r="BB565" s="137"/>
      <c r="BC565" s="137"/>
      <c r="BD565" s="137"/>
    </row>
    <row r="566" spans="1:56" s="212" customFormat="1" ht="12.75" hidden="1" customHeight="1" outlineLevel="1" x14ac:dyDescent="0.25">
      <c r="A566" s="210"/>
      <c r="B566" s="211"/>
      <c r="C566" s="169"/>
      <c r="D566" s="169"/>
      <c r="E566" s="169"/>
      <c r="F566" s="223"/>
      <c r="G566" s="177"/>
      <c r="H566" s="177" t="s">
        <v>422</v>
      </c>
      <c r="I566" s="177"/>
      <c r="J566" s="175"/>
      <c r="K566" s="302"/>
      <c r="L566" s="302"/>
      <c r="M566" s="302"/>
      <c r="N566" s="302"/>
      <c r="O566" s="302"/>
      <c r="P566" s="175"/>
      <c r="Q566" s="175"/>
      <c r="R566" s="175"/>
      <c r="S566" s="175"/>
      <c r="T566" s="175"/>
      <c r="U566" s="175"/>
      <c r="V566" s="230"/>
      <c r="W566" s="151"/>
      <c r="X566" s="189"/>
      <c r="AE566" s="137"/>
      <c r="AF566" s="137"/>
      <c r="AG566" s="137"/>
      <c r="AH566" s="137"/>
      <c r="AI566" s="137"/>
      <c r="AJ566" s="137"/>
      <c r="AK566" s="137"/>
      <c r="AL566" s="137"/>
      <c r="AM566" s="137"/>
      <c r="AN566" s="137"/>
      <c r="AO566" s="137"/>
      <c r="AP566" s="137"/>
      <c r="AQ566" s="137"/>
      <c r="AR566" s="137"/>
      <c r="AS566" s="137"/>
      <c r="AT566" s="137"/>
      <c r="AU566" s="137"/>
      <c r="AV566" s="137"/>
      <c r="AW566" s="137"/>
      <c r="AX566" s="137"/>
      <c r="AY566" s="137"/>
      <c r="AZ566" s="137"/>
      <c r="BA566" s="137"/>
      <c r="BB566" s="137"/>
      <c r="BC566" s="137"/>
      <c r="BD566" s="137"/>
    </row>
    <row r="567" spans="1:56" s="212" customFormat="1" ht="12.75" hidden="1" customHeight="1" outlineLevel="1" x14ac:dyDescent="0.25">
      <c r="A567" s="210"/>
      <c r="B567" s="211"/>
      <c r="C567" s="169"/>
      <c r="D567" s="169"/>
      <c r="E567" s="169"/>
      <c r="F567" s="223"/>
      <c r="G567" s="177"/>
      <c r="H567" s="177"/>
      <c r="I567" s="177"/>
      <c r="J567" s="175"/>
      <c r="K567" s="175"/>
      <c r="L567" s="175"/>
      <c r="M567" s="175"/>
      <c r="N567" s="175"/>
      <c r="O567" s="175"/>
      <c r="P567" s="175"/>
      <c r="Q567" s="175"/>
      <c r="R567" s="175"/>
      <c r="S567" s="175"/>
      <c r="T567" s="175"/>
      <c r="U567" s="175"/>
      <c r="V567" s="230"/>
      <c r="W567" s="151"/>
      <c r="X567" s="189"/>
      <c r="AE567" s="137"/>
      <c r="AF567" s="137"/>
      <c r="AG567" s="137"/>
      <c r="AH567" s="137"/>
      <c r="AI567" s="137"/>
      <c r="AJ567" s="137"/>
      <c r="AK567" s="137"/>
      <c r="AL567" s="137"/>
      <c r="AM567" s="137"/>
      <c r="AN567" s="137"/>
      <c r="AO567" s="137"/>
      <c r="AP567" s="137"/>
      <c r="AQ567" s="137"/>
      <c r="AR567" s="137"/>
      <c r="AS567" s="137"/>
      <c r="AT567" s="137"/>
      <c r="AU567" s="137"/>
      <c r="AV567" s="137"/>
      <c r="AW567" s="137"/>
      <c r="AX567" s="137"/>
      <c r="AY567" s="137"/>
      <c r="AZ567" s="137"/>
      <c r="BA567" s="137"/>
      <c r="BB567" s="137"/>
      <c r="BC567" s="137"/>
      <c r="BD567" s="137"/>
    </row>
    <row r="568" spans="1:56" s="212" customFormat="1" ht="12.75" hidden="1" customHeight="1" outlineLevel="1" x14ac:dyDescent="0.25">
      <c r="A568" s="210"/>
      <c r="B568" s="211"/>
      <c r="C568" s="169"/>
      <c r="D568" s="169"/>
      <c r="E568" s="169"/>
      <c r="F568" s="223"/>
      <c r="G568" s="177"/>
      <c r="H568" s="177"/>
      <c r="I568" s="177"/>
      <c r="J568" s="175"/>
      <c r="K568" s="175"/>
      <c r="L568" s="175"/>
      <c r="M568" s="175"/>
      <c r="N568" s="175"/>
      <c r="O568" s="175"/>
      <c r="P568" s="175"/>
      <c r="Q568" s="175"/>
      <c r="R568" s="175"/>
      <c r="S568" s="175"/>
      <c r="T568" s="175"/>
      <c r="U568" s="175"/>
      <c r="V568" s="230"/>
      <c r="W568" s="151"/>
      <c r="X568" s="189"/>
      <c r="AE568" s="137"/>
      <c r="AF568" s="137"/>
      <c r="AG568" s="137"/>
      <c r="AH568" s="137"/>
      <c r="AI568" s="137"/>
      <c r="AJ568" s="137"/>
      <c r="AK568" s="137"/>
      <c r="AL568" s="137"/>
      <c r="AM568" s="137"/>
      <c r="AN568" s="137"/>
      <c r="AO568" s="137"/>
      <c r="AP568" s="137"/>
      <c r="AQ568" s="137"/>
      <c r="AR568" s="137"/>
      <c r="AS568" s="137"/>
      <c r="AT568" s="137"/>
      <c r="AU568" s="137"/>
      <c r="AV568" s="137"/>
      <c r="AW568" s="137"/>
      <c r="AX568" s="137"/>
      <c r="AY568" s="137"/>
      <c r="AZ568" s="137"/>
      <c r="BA568" s="137"/>
      <c r="BB568" s="137"/>
      <c r="BC568" s="137"/>
      <c r="BD568" s="137"/>
    </row>
    <row r="569" spans="1:56" s="212" customFormat="1" ht="5.0999999999999996" hidden="1" customHeight="1" outlineLevel="1" x14ac:dyDescent="0.25">
      <c r="A569" s="210"/>
      <c r="B569" s="211"/>
      <c r="C569" s="169"/>
      <c r="D569" s="169"/>
      <c r="E569" s="169"/>
      <c r="F569" s="234"/>
      <c r="G569" s="235"/>
      <c r="H569" s="235"/>
      <c r="I569" s="235"/>
      <c r="J569" s="236"/>
      <c r="K569" s="236"/>
      <c r="L569" s="236"/>
      <c r="M569" s="236"/>
      <c r="N569" s="236"/>
      <c r="O569" s="236"/>
      <c r="P569" s="236"/>
      <c r="Q569" s="236"/>
      <c r="R569" s="236"/>
      <c r="S569" s="236"/>
      <c r="T569" s="236"/>
      <c r="U569" s="236"/>
      <c r="V569" s="226"/>
      <c r="W569" s="151"/>
      <c r="X569" s="189"/>
      <c r="AE569" s="137"/>
      <c r="AF569" s="137"/>
      <c r="AG569" s="137"/>
      <c r="AH569" s="137"/>
      <c r="AI569" s="137"/>
      <c r="AJ569" s="137"/>
      <c r="AK569" s="137"/>
      <c r="AL569" s="137"/>
      <c r="AM569" s="137"/>
      <c r="AN569" s="137"/>
      <c r="AO569" s="137"/>
      <c r="AP569" s="137"/>
      <c r="AQ569" s="137"/>
      <c r="AR569" s="137"/>
      <c r="AS569" s="137"/>
      <c r="AT569" s="137"/>
      <c r="AU569" s="137"/>
      <c r="AV569" s="137"/>
      <c r="AW569" s="137"/>
      <c r="AX569" s="137"/>
      <c r="AY569" s="137"/>
      <c r="AZ569" s="137"/>
      <c r="BA569" s="137"/>
      <c r="BB569" s="137"/>
      <c r="BC569" s="137"/>
      <c r="BD569" s="137"/>
    </row>
    <row r="570" spans="1:56" s="212" customFormat="1" ht="24" customHeight="1" collapsed="1" x14ac:dyDescent="0.25">
      <c r="A570" s="210"/>
      <c r="B570" s="211"/>
      <c r="C570" s="182"/>
      <c r="D570" s="182"/>
      <c r="E570" s="182"/>
      <c r="F570" s="182"/>
      <c r="G570" s="183" t="s">
        <v>419</v>
      </c>
      <c r="H570" s="184"/>
      <c r="I570" s="184"/>
      <c r="J570" s="184"/>
      <c r="K570" s="184"/>
      <c r="L570" s="184"/>
      <c r="M570" s="184"/>
      <c r="N570" s="184"/>
      <c r="O570" s="184"/>
      <c r="P570" s="184"/>
      <c r="Q570" s="184"/>
      <c r="R570" s="184"/>
      <c r="S570" s="184"/>
      <c r="T570" s="185"/>
      <c r="U570" s="185"/>
      <c r="V570" s="185"/>
      <c r="W570" s="187" t="s">
        <v>239</v>
      </c>
      <c r="X570" s="189"/>
      <c r="AE570" s="137"/>
      <c r="AF570" s="137"/>
      <c r="AG570" s="137"/>
      <c r="AH570" s="137"/>
      <c r="AI570" s="137"/>
      <c r="AJ570" s="137"/>
      <c r="AK570" s="137"/>
      <c r="AL570" s="137"/>
      <c r="AM570" s="137"/>
      <c r="AN570" s="137"/>
      <c r="AO570" s="137"/>
      <c r="AP570" s="137"/>
      <c r="AQ570" s="137"/>
      <c r="AR570" s="137"/>
      <c r="AS570" s="137"/>
      <c r="AT570" s="137"/>
      <c r="AU570" s="137"/>
      <c r="AV570" s="137"/>
      <c r="AW570" s="137"/>
      <c r="AX570" s="137"/>
      <c r="AY570" s="137"/>
      <c r="AZ570" s="137"/>
      <c r="BA570" s="137"/>
      <c r="BB570" s="137"/>
      <c r="BC570" s="137"/>
      <c r="BD570" s="137"/>
    </row>
    <row r="571" spans="1:56" s="212" customFormat="1" ht="12.75" hidden="1" customHeight="1" outlineLevel="1" x14ac:dyDescent="0.25">
      <c r="A571" s="210"/>
      <c r="B571" s="211"/>
      <c r="C571" s="211"/>
      <c r="D571" s="211"/>
      <c r="E571" s="211"/>
      <c r="F571" s="189"/>
      <c r="G571" s="189"/>
      <c r="H571" s="189"/>
      <c r="I571" s="189"/>
      <c r="J571" s="189"/>
      <c r="K571" s="189"/>
      <c r="L571" s="189"/>
      <c r="M571" s="189"/>
      <c r="N571" s="189"/>
      <c r="O571" s="189"/>
      <c r="P571" s="189"/>
      <c r="Q571" s="189"/>
      <c r="R571" s="189"/>
      <c r="S571" s="189"/>
      <c r="T571" s="189"/>
      <c r="U571" s="189"/>
      <c r="V571" s="189"/>
      <c r="W571" s="189"/>
      <c r="X571" s="189"/>
      <c r="AE571" s="137"/>
      <c r="AF571" s="137"/>
      <c r="AG571" s="137"/>
      <c r="AH571" s="137"/>
      <c r="AI571" s="137"/>
      <c r="AJ571" s="137"/>
      <c r="AK571" s="137"/>
      <c r="AL571" s="137"/>
      <c r="AM571" s="137"/>
      <c r="AN571" s="137"/>
      <c r="AO571" s="137"/>
      <c r="AP571" s="137"/>
      <c r="AQ571" s="137"/>
      <c r="AR571" s="137"/>
      <c r="AS571" s="137"/>
      <c r="AT571" s="137"/>
      <c r="AU571" s="137"/>
      <c r="AV571" s="137"/>
      <c r="AW571" s="137"/>
      <c r="AX571" s="137"/>
      <c r="AY571" s="137"/>
      <c r="AZ571" s="137"/>
      <c r="BA571" s="137"/>
      <c r="BB571" s="137"/>
      <c r="BC571" s="137"/>
      <c r="BD571" s="137"/>
    </row>
    <row r="572" spans="1:56" s="212" customFormat="1" ht="12.75" hidden="1" customHeight="1" outlineLevel="1" x14ac:dyDescent="0.25">
      <c r="A572" s="210"/>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AE572" s="137"/>
      <c r="AF572" s="137"/>
      <c r="AG572" s="137"/>
      <c r="AH572" s="137"/>
      <c r="AI572" s="137"/>
      <c r="AJ572" s="137"/>
      <c r="AK572" s="137"/>
      <c r="AL572" s="137"/>
      <c r="AM572" s="137"/>
      <c r="AN572" s="137"/>
      <c r="AO572" s="137"/>
      <c r="AP572" s="137"/>
      <c r="AQ572" s="137"/>
      <c r="AR572" s="137"/>
      <c r="AS572" s="137"/>
      <c r="AT572" s="137"/>
      <c r="AU572" s="137"/>
      <c r="AV572" s="137"/>
      <c r="AW572" s="137"/>
      <c r="AX572" s="137"/>
      <c r="AY572" s="137"/>
      <c r="AZ572" s="137"/>
      <c r="BA572" s="137"/>
      <c r="BB572" s="137"/>
      <c r="BC572" s="137"/>
      <c r="BD572" s="137"/>
    </row>
    <row r="573" spans="1:56" s="212" customFormat="1" ht="5.0999999999999996" hidden="1" customHeight="1" outlineLevel="1" collapsed="1" thickBot="1" x14ac:dyDescent="0.3">
      <c r="A573" s="210"/>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AE573" s="137"/>
      <c r="AF573" s="137"/>
      <c r="AG573" s="137"/>
      <c r="AH573" s="137"/>
      <c r="AI573" s="137"/>
      <c r="AJ573" s="137"/>
      <c r="AK573" s="137"/>
      <c r="AL573" s="137"/>
      <c r="AM573" s="137"/>
      <c r="AN573" s="137"/>
      <c r="AO573" s="137"/>
      <c r="AP573" s="137"/>
      <c r="AQ573" s="137"/>
      <c r="AR573" s="137"/>
      <c r="AS573" s="137"/>
      <c r="AT573" s="137"/>
      <c r="AU573" s="137"/>
      <c r="AV573" s="137"/>
      <c r="AW573" s="137"/>
      <c r="AX573" s="137"/>
      <c r="AY573" s="137"/>
      <c r="AZ573" s="137"/>
      <c r="BA573" s="137"/>
      <c r="BB573" s="137"/>
      <c r="BC573" s="137"/>
      <c r="BD573" s="137"/>
    </row>
    <row r="574" spans="1:56" s="212" customFormat="1" ht="5.0999999999999996" hidden="1" customHeight="1" outlineLevel="1" x14ac:dyDescent="0.25">
      <c r="A574" s="210"/>
      <c r="B574" s="188"/>
      <c r="C574" s="140" t="s">
        <v>0</v>
      </c>
      <c r="D574" s="140"/>
      <c r="E574" s="140"/>
      <c r="F574" s="140"/>
      <c r="G574" s="140"/>
      <c r="H574" s="140"/>
      <c r="I574" s="140"/>
      <c r="J574" s="140"/>
      <c r="K574" s="141"/>
      <c r="L574" s="141"/>
      <c r="M574" s="141"/>
      <c r="N574" s="141"/>
      <c r="O574" s="141"/>
      <c r="P574" s="141"/>
      <c r="Q574" s="141"/>
      <c r="R574" s="141"/>
      <c r="S574" s="141"/>
      <c r="T574" s="141"/>
      <c r="U574" s="141"/>
      <c r="V574" s="142" t="s">
        <v>229</v>
      </c>
      <c r="W574" s="143"/>
      <c r="X574" s="189"/>
      <c r="AE574" s="137"/>
      <c r="AF574" s="137"/>
      <c r="AG574" s="137"/>
      <c r="AH574" s="137"/>
      <c r="AI574" s="137"/>
      <c r="AJ574" s="137"/>
      <c r="AK574" s="137"/>
      <c r="AL574" s="137"/>
      <c r="AM574" s="137"/>
      <c r="AN574" s="137"/>
      <c r="AO574" s="137"/>
      <c r="AP574" s="137"/>
      <c r="AQ574" s="137"/>
      <c r="AR574" s="137"/>
      <c r="AS574" s="137"/>
      <c r="AT574" s="137"/>
      <c r="AU574" s="137"/>
      <c r="AV574" s="137"/>
      <c r="AW574" s="137"/>
      <c r="AX574" s="137"/>
      <c r="AY574" s="137"/>
      <c r="AZ574" s="137"/>
      <c r="BA574" s="137"/>
      <c r="BB574" s="137"/>
      <c r="BC574" s="137"/>
      <c r="BD574" s="137"/>
    </row>
    <row r="575" spans="1:56" s="212" customFormat="1" ht="12.9" hidden="1" customHeight="1" outlineLevel="1" collapsed="1" x14ac:dyDescent="0.25">
      <c r="A575" s="210"/>
      <c r="B575" s="188"/>
      <c r="C575" s="145"/>
      <c r="D575" s="145">
        <v>0</v>
      </c>
      <c r="E575" s="145" t="s">
        <v>1</v>
      </c>
      <c r="F575" s="146"/>
      <c r="G575" s="147" t="s">
        <v>423</v>
      </c>
      <c r="H575" s="148"/>
      <c r="I575" s="148"/>
      <c r="J575" s="148"/>
      <c r="K575" s="148"/>
      <c r="L575" s="148"/>
      <c r="M575" s="148"/>
      <c r="N575" s="148"/>
      <c r="O575" s="148"/>
      <c r="P575" s="148"/>
      <c r="Q575" s="148"/>
      <c r="R575" s="148"/>
      <c r="S575" s="149"/>
      <c r="T575" s="148"/>
      <c r="U575" s="150"/>
      <c r="V575" s="150"/>
      <c r="W575" s="151"/>
      <c r="X575" s="189"/>
      <c r="AE575" s="137"/>
      <c r="AF575" s="137"/>
      <c r="AG575" s="137"/>
      <c r="AH575" s="137"/>
      <c r="AI575" s="137"/>
      <c r="AJ575" s="137"/>
      <c r="AK575" s="137"/>
      <c r="AL575" s="137"/>
      <c r="AM575" s="137"/>
      <c r="AN575" s="137"/>
      <c r="AO575" s="137"/>
      <c r="AP575" s="137"/>
      <c r="AQ575" s="137"/>
      <c r="AR575" s="137"/>
      <c r="AS575" s="137"/>
      <c r="AT575" s="137"/>
      <c r="AU575" s="137"/>
      <c r="AV575" s="137"/>
      <c r="AW575" s="137"/>
      <c r="AX575" s="137"/>
      <c r="AY575" s="137"/>
      <c r="AZ575" s="137"/>
      <c r="BA575" s="137"/>
      <c r="BB575" s="137"/>
      <c r="BC575" s="137"/>
      <c r="BD575" s="137"/>
    </row>
    <row r="576" spans="1:56" s="212" customFormat="1" ht="12.9" hidden="1" customHeight="1" outlineLevel="1" x14ac:dyDescent="0.25">
      <c r="A576" s="210"/>
      <c r="B576" s="188"/>
      <c r="C576" s="145"/>
      <c r="D576" s="152"/>
      <c r="E576" s="153"/>
      <c r="F576" s="154"/>
      <c r="G576" s="155" t="s">
        <v>440</v>
      </c>
      <c r="H576" s="155"/>
      <c r="I576" s="155"/>
      <c r="J576" s="155"/>
      <c r="K576" s="155"/>
      <c r="L576" s="155"/>
      <c r="M576" s="155"/>
      <c r="N576" s="155"/>
      <c r="O576" s="155"/>
      <c r="P576" s="155"/>
      <c r="Q576" s="155"/>
      <c r="R576" s="155"/>
      <c r="S576" s="156"/>
      <c r="T576" s="157"/>
      <c r="U576" s="158"/>
      <c r="V576" s="158"/>
      <c r="W576" s="151"/>
      <c r="X576" s="189"/>
      <c r="AE576" s="137"/>
      <c r="AF576" s="137"/>
      <c r="AG576" s="137"/>
      <c r="AH576" s="137"/>
      <c r="AI576" s="137"/>
      <c r="AJ576" s="137"/>
      <c r="AK576" s="137"/>
      <c r="AL576" s="137"/>
      <c r="AM576" s="137"/>
      <c r="AN576" s="137"/>
      <c r="AO576" s="137"/>
      <c r="AP576" s="137"/>
      <c r="AQ576" s="137"/>
      <c r="AR576" s="137"/>
      <c r="AS576" s="137"/>
      <c r="AT576" s="137"/>
      <c r="AU576" s="137"/>
      <c r="AV576" s="137"/>
      <c r="AW576" s="137"/>
      <c r="AX576" s="137"/>
      <c r="AY576" s="137"/>
      <c r="AZ576" s="137"/>
      <c r="BA576" s="137"/>
      <c r="BB576" s="137"/>
      <c r="BC576" s="137"/>
      <c r="BD576" s="137"/>
    </row>
    <row r="577" spans="1:56" s="212" customFormat="1" ht="12.9" hidden="1" customHeight="1" outlineLevel="1" x14ac:dyDescent="0.25">
      <c r="A577" s="210"/>
      <c r="B577" s="188"/>
      <c r="C577" s="153"/>
      <c r="D577" s="145"/>
      <c r="E577" s="153"/>
      <c r="F577" s="154"/>
      <c r="G577" s="159">
        <v>43387.503584837999</v>
      </c>
      <c r="H577" s="160">
        <v>43387.503689351899</v>
      </c>
      <c r="I577" s="155"/>
      <c r="J577" s="155"/>
      <c r="K577" s="155"/>
      <c r="L577" s="155"/>
      <c r="M577" s="155"/>
      <c r="N577" s="155"/>
      <c r="O577" s="155"/>
      <c r="P577" s="155"/>
      <c r="Q577" s="155"/>
      <c r="R577" s="155"/>
      <c r="S577" s="156"/>
      <c r="T577" s="157"/>
      <c r="U577" s="158"/>
      <c r="V577" s="158"/>
      <c r="W577" s="151"/>
      <c r="X577" s="189"/>
      <c r="AE577" s="137"/>
      <c r="AF577" s="137"/>
      <c r="AG577" s="137"/>
      <c r="AH577" s="137"/>
      <c r="AI577" s="137"/>
      <c r="AJ577" s="137"/>
      <c r="AK577" s="137"/>
      <c r="AL577" s="137"/>
      <c r="AM577" s="137"/>
      <c r="AN577" s="137"/>
      <c r="AO577" s="137"/>
      <c r="AP577" s="137"/>
      <c r="AQ577" s="137"/>
      <c r="AR577" s="137"/>
      <c r="AS577" s="137"/>
      <c r="AT577" s="137"/>
      <c r="AU577" s="137"/>
      <c r="AV577" s="137"/>
      <c r="AW577" s="137"/>
      <c r="AX577" s="137"/>
      <c r="AY577" s="137"/>
      <c r="AZ577" s="137"/>
      <c r="BA577" s="137"/>
      <c r="BB577" s="137"/>
      <c r="BC577" s="137"/>
      <c r="BD577" s="137"/>
    </row>
    <row r="578" spans="1:56" s="212" customFormat="1" ht="12.9" hidden="1" customHeight="1" outlineLevel="1" x14ac:dyDescent="0.25">
      <c r="A578" s="210"/>
      <c r="B578" s="188"/>
      <c r="C578" s="153">
        <v>1</v>
      </c>
      <c r="D578" s="152"/>
      <c r="E578" s="153"/>
      <c r="F578" s="161"/>
      <c r="G578" s="162" t="s">
        <v>441</v>
      </c>
      <c r="H578" s="163"/>
      <c r="I578" s="163"/>
      <c r="J578" s="163"/>
      <c r="K578" s="163"/>
      <c r="L578" s="163"/>
      <c r="M578" s="163"/>
      <c r="N578" s="163"/>
      <c r="O578" s="163"/>
      <c r="P578" s="163"/>
      <c r="Q578" s="163"/>
      <c r="R578" s="163"/>
      <c r="S578" s="164"/>
      <c r="T578" s="165"/>
      <c r="U578" s="166"/>
      <c r="V578" s="166"/>
      <c r="W578" s="151"/>
      <c r="X578" s="189"/>
      <c r="AE578" s="137"/>
      <c r="AF578" s="137"/>
      <c r="AG578" s="137"/>
      <c r="AH578" s="137"/>
      <c r="AI578" s="137"/>
      <c r="AJ578" s="137"/>
      <c r="AK578" s="137"/>
      <c r="AL578" s="137"/>
      <c r="AM578" s="137"/>
      <c r="AN578" s="137"/>
      <c r="AO578" s="137"/>
      <c r="AP578" s="137"/>
      <c r="AQ578" s="137"/>
      <c r="AR578" s="137"/>
      <c r="AS578" s="137"/>
      <c r="AT578" s="137"/>
      <c r="AU578" s="137"/>
      <c r="AV578" s="137"/>
      <c r="AW578" s="137"/>
      <c r="AX578" s="137"/>
      <c r="AY578" s="137"/>
      <c r="AZ578" s="137"/>
      <c r="BA578" s="137"/>
      <c r="BB578" s="137"/>
      <c r="BC578" s="137"/>
      <c r="BD578" s="137"/>
    </row>
    <row r="579" spans="1:56" s="212" customFormat="1" ht="12.9" hidden="1" customHeight="1" outlineLevel="1" x14ac:dyDescent="0.25">
      <c r="A579" s="210"/>
      <c r="B579" s="188"/>
      <c r="C579" s="153"/>
      <c r="D579" s="153"/>
      <c r="E579" s="153"/>
      <c r="F579" s="153"/>
      <c r="G579" s="167"/>
      <c r="H579" s="167"/>
      <c r="I579" s="167"/>
      <c r="J579" s="167"/>
      <c r="K579" s="167"/>
      <c r="L579" s="167"/>
      <c r="M579" s="167"/>
      <c r="N579" s="167"/>
      <c r="O579" s="167"/>
      <c r="P579" s="167"/>
      <c r="Q579" s="167"/>
      <c r="R579" s="167"/>
      <c r="S579" s="167"/>
      <c r="T579" s="167"/>
      <c r="U579" s="167"/>
      <c r="V579" s="167"/>
      <c r="W579" s="151"/>
      <c r="X579" s="189"/>
      <c r="AE579" s="137"/>
      <c r="AF579" s="137"/>
      <c r="AG579" s="137"/>
      <c r="AH579" s="137"/>
      <c r="AI579" s="137"/>
      <c r="AJ579" s="137"/>
      <c r="AK579" s="137"/>
      <c r="AL579" s="137"/>
      <c r="AM579" s="137"/>
      <c r="AN579" s="137"/>
      <c r="AO579" s="137"/>
      <c r="AP579" s="137"/>
      <c r="AQ579" s="137"/>
      <c r="AR579" s="137"/>
      <c r="AS579" s="137"/>
      <c r="AT579" s="137"/>
      <c r="AU579" s="137"/>
      <c r="AV579" s="137"/>
      <c r="AW579" s="137"/>
      <c r="AX579" s="137"/>
      <c r="AY579" s="137"/>
      <c r="AZ579" s="137"/>
      <c r="BA579" s="137"/>
      <c r="BB579" s="137"/>
      <c r="BC579" s="137"/>
      <c r="BD579" s="137"/>
    </row>
    <row r="580" spans="1:56" s="212" customFormat="1" ht="12.9" hidden="1" customHeight="1" outlineLevel="1" x14ac:dyDescent="0.25">
      <c r="A580" s="210"/>
      <c r="B580" s="188"/>
      <c r="C580" s="153"/>
      <c r="D580" s="153"/>
      <c r="E580" s="153"/>
      <c r="F580" s="153"/>
      <c r="G580" s="153"/>
      <c r="H580" s="153"/>
      <c r="I580" s="153"/>
      <c r="J580" s="153"/>
      <c r="K580" s="153"/>
      <c r="L580" s="167"/>
      <c r="M580" s="167"/>
      <c r="N580" s="167"/>
      <c r="O580" s="167"/>
      <c r="P580" s="167"/>
      <c r="Q580" s="167"/>
      <c r="R580" s="167"/>
      <c r="S580" s="167"/>
      <c r="T580" s="167"/>
      <c r="U580" s="167"/>
      <c r="V580" s="167"/>
      <c r="W580" s="151"/>
      <c r="X580" s="189"/>
      <c r="AE580" s="137"/>
      <c r="AF580" s="137"/>
      <c r="AG580" s="137"/>
      <c r="AH580" s="137"/>
      <c r="AI580" s="137"/>
      <c r="AJ580" s="137"/>
      <c r="AK580" s="137"/>
      <c r="AL580" s="137"/>
      <c r="AM580" s="137"/>
      <c r="AN580" s="137"/>
      <c r="AO580" s="137"/>
      <c r="AP580" s="137"/>
      <c r="AQ580" s="137"/>
      <c r="AR580" s="137"/>
      <c r="AS580" s="137"/>
      <c r="AT580" s="137"/>
      <c r="AU580" s="137"/>
      <c r="AV580" s="137"/>
      <c r="AW580" s="137"/>
      <c r="AX580" s="137"/>
      <c r="AY580" s="137"/>
      <c r="AZ580" s="137"/>
      <c r="BA580" s="137"/>
      <c r="BB580" s="137"/>
      <c r="BC580" s="137"/>
      <c r="BD580" s="137"/>
    </row>
    <row r="581" spans="1:56" s="212" customFormat="1" ht="12.9" hidden="1" customHeight="1" outlineLevel="1" x14ac:dyDescent="0.25">
      <c r="A581" s="210"/>
      <c r="B581" s="188"/>
      <c r="C581" s="153"/>
      <c r="D581" s="153"/>
      <c r="E581" s="153"/>
      <c r="F581" s="153"/>
      <c r="G581" s="168"/>
      <c r="H581" s="168"/>
      <c r="I581" s="168"/>
      <c r="J581" s="168"/>
      <c r="K581" s="168"/>
      <c r="L581" s="168" t="s">
        <v>424</v>
      </c>
      <c r="M581" s="196" t="s">
        <v>425</v>
      </c>
      <c r="N581" s="196"/>
      <c r="O581" s="196"/>
      <c r="P581" s="196"/>
      <c r="Q581" s="168"/>
      <c r="R581" s="168"/>
      <c r="S581" s="168"/>
      <c r="T581" s="168"/>
      <c r="U581" s="168"/>
      <c r="V581" s="288"/>
      <c r="W581" s="151"/>
      <c r="X581" s="189"/>
      <c r="AE581" s="137"/>
      <c r="AF581" s="137"/>
      <c r="AG581" s="137"/>
      <c r="AH581" s="137"/>
      <c r="AI581" s="137"/>
      <c r="AJ581" s="137"/>
      <c r="AK581" s="137"/>
      <c r="AL581" s="137"/>
      <c r="AM581" s="137"/>
      <c r="AN581" s="137"/>
      <c r="AO581" s="137"/>
      <c r="AP581" s="137"/>
      <c r="AQ581" s="137"/>
      <c r="AR581" s="137"/>
      <c r="AS581" s="137"/>
      <c r="AT581" s="137"/>
      <c r="AU581" s="137"/>
      <c r="AV581" s="137"/>
      <c r="AW581" s="137"/>
      <c r="AX581" s="137"/>
      <c r="AY581" s="137"/>
      <c r="AZ581" s="137"/>
      <c r="BA581" s="137"/>
      <c r="BB581" s="137"/>
      <c r="BC581" s="137"/>
      <c r="BD581" s="137"/>
    </row>
    <row r="582" spans="1:56" s="212" customFormat="1" ht="12.9" hidden="1" customHeight="1" outlineLevel="1" x14ac:dyDescent="0.25">
      <c r="A582" s="210"/>
      <c r="B582" s="188"/>
      <c r="C582" s="169"/>
      <c r="D582" s="169"/>
      <c r="E582" s="169"/>
      <c r="F582" s="153"/>
      <c r="G582" s="168"/>
      <c r="H582" s="168"/>
      <c r="I582" s="168"/>
      <c r="J582" s="168"/>
      <c r="K582" s="237" t="s">
        <v>322</v>
      </c>
      <c r="L582" s="237" t="s">
        <v>426</v>
      </c>
      <c r="M582" s="237" t="s">
        <v>427</v>
      </c>
      <c r="N582" s="237" t="s">
        <v>428</v>
      </c>
      <c r="O582" s="237" t="s">
        <v>429</v>
      </c>
      <c r="P582" s="237" t="s">
        <v>430</v>
      </c>
      <c r="Q582" s="168"/>
      <c r="R582" s="168"/>
      <c r="S582" s="168"/>
      <c r="T582" s="168"/>
      <c r="U582" s="168"/>
      <c r="V582" s="288"/>
      <c r="W582" s="151"/>
      <c r="X582" s="189"/>
      <c r="AE582" s="137"/>
      <c r="AF582" s="137"/>
      <c r="AG582" s="137"/>
      <c r="AH582" s="137"/>
      <c r="AI582" s="137"/>
      <c r="AJ582" s="137"/>
      <c r="AK582" s="137"/>
      <c r="AL582" s="137"/>
      <c r="AM582" s="137"/>
      <c r="AN582" s="137"/>
      <c r="AO582" s="137"/>
      <c r="AP582" s="137"/>
      <c r="AQ582" s="137"/>
      <c r="AR582" s="137"/>
      <c r="AS582" s="137"/>
      <c r="AT582" s="137"/>
      <c r="AU582" s="137"/>
      <c r="AV582" s="137"/>
      <c r="AW582" s="137"/>
      <c r="AX582" s="137"/>
      <c r="AY582" s="137"/>
      <c r="AZ582" s="137"/>
      <c r="BA582" s="137"/>
      <c r="BB582" s="137"/>
      <c r="BC582" s="137"/>
      <c r="BD582" s="137"/>
    </row>
    <row r="583" spans="1:56" s="212" customFormat="1" ht="12.9" hidden="1" customHeight="1" outlineLevel="1" x14ac:dyDescent="0.25">
      <c r="A583" s="210"/>
      <c r="B583" s="188"/>
      <c r="C583" s="169"/>
      <c r="D583" s="169"/>
      <c r="E583" s="169"/>
      <c r="F583" s="171"/>
      <c r="G583" s="303"/>
      <c r="H583" s="304"/>
      <c r="I583" s="246"/>
      <c r="J583" s="246"/>
      <c r="K583" s="276" t="s">
        <v>265</v>
      </c>
      <c r="L583" s="305">
        <v>0.5</v>
      </c>
      <c r="M583" s="306">
        <v>14</v>
      </c>
      <c r="N583" s="306">
        <v>14</v>
      </c>
      <c r="O583" s="306">
        <v>20</v>
      </c>
      <c r="P583" s="306">
        <v>20</v>
      </c>
      <c r="Q583" s="246"/>
      <c r="R583" s="173"/>
      <c r="S583" s="173"/>
      <c r="T583" s="173"/>
      <c r="U583" s="173"/>
      <c r="V583" s="171"/>
      <c r="W583" s="151"/>
      <c r="X583" s="189"/>
      <c r="AE583" s="137"/>
      <c r="AF583" s="137"/>
      <c r="AG583" s="137"/>
      <c r="AH583" s="137"/>
      <c r="AI583" s="137"/>
      <c r="AJ583" s="137"/>
      <c r="AK583" s="137"/>
      <c r="AL583" s="137"/>
      <c r="AM583" s="137"/>
      <c r="AN583" s="137"/>
      <c r="AO583" s="137"/>
      <c r="AP583" s="137"/>
      <c r="AQ583" s="137"/>
      <c r="AR583" s="137"/>
      <c r="AS583" s="137"/>
      <c r="AT583" s="137"/>
      <c r="AU583" s="137"/>
      <c r="AV583" s="137"/>
      <c r="AW583" s="137"/>
      <c r="AX583" s="137"/>
      <c r="AY583" s="137"/>
      <c r="AZ583" s="137"/>
      <c r="BA583" s="137"/>
      <c r="BB583" s="137"/>
      <c r="BC583" s="137"/>
      <c r="BD583" s="137"/>
    </row>
    <row r="584" spans="1:56" s="212" customFormat="1" ht="12.9" hidden="1" customHeight="1" outlineLevel="1" x14ac:dyDescent="0.25">
      <c r="A584" s="210"/>
      <c r="B584" s="188"/>
      <c r="C584" s="169"/>
      <c r="D584" s="169"/>
      <c r="E584" s="169"/>
      <c r="F584" s="171"/>
      <c r="G584" s="199"/>
      <c r="H584" s="199"/>
      <c r="I584" s="173"/>
      <c r="J584" s="173"/>
      <c r="K584" s="239" t="s">
        <v>266</v>
      </c>
      <c r="L584" s="307">
        <v>0.5</v>
      </c>
      <c r="M584" s="308">
        <v>14</v>
      </c>
      <c r="N584" s="308">
        <v>14</v>
      </c>
      <c r="O584" s="308">
        <v>20</v>
      </c>
      <c r="P584" s="308">
        <v>20</v>
      </c>
      <c r="Q584" s="173"/>
      <c r="R584" s="173"/>
      <c r="S584" s="173"/>
      <c r="T584" s="173"/>
      <c r="U584" s="173"/>
      <c r="V584" s="171"/>
      <c r="W584" s="151"/>
      <c r="X584" s="189"/>
      <c r="AE584" s="137"/>
      <c r="AF584" s="137"/>
      <c r="AG584" s="137"/>
      <c r="AH584" s="137"/>
      <c r="AI584" s="137"/>
      <c r="AJ584" s="137"/>
      <c r="AK584" s="137"/>
      <c r="AL584" s="137"/>
      <c r="AM584" s="137"/>
      <c r="AN584" s="137"/>
      <c r="AO584" s="137"/>
      <c r="AP584" s="137"/>
      <c r="AQ584" s="137"/>
      <c r="AR584" s="137"/>
      <c r="AS584" s="137"/>
      <c r="AT584" s="137"/>
      <c r="AU584" s="137"/>
      <c r="AV584" s="137"/>
      <c r="AW584" s="137"/>
      <c r="AX584" s="137"/>
      <c r="AY584" s="137"/>
      <c r="AZ584" s="137"/>
      <c r="BA584" s="137"/>
      <c r="BB584" s="137"/>
      <c r="BC584" s="137"/>
      <c r="BD584" s="137"/>
    </row>
    <row r="585" spans="1:56" s="212" customFormat="1" ht="12.9" hidden="1" customHeight="1" outlineLevel="1" x14ac:dyDescent="0.25">
      <c r="A585" s="210"/>
      <c r="B585" s="188"/>
      <c r="C585" s="169"/>
      <c r="D585" s="169"/>
      <c r="E585" s="169"/>
      <c r="F585" s="171"/>
      <c r="G585" s="199"/>
      <c r="H585" s="199"/>
      <c r="I585" s="173"/>
      <c r="J585" s="173"/>
      <c r="K585" s="239" t="s">
        <v>267</v>
      </c>
      <c r="L585" s="307">
        <v>0.5</v>
      </c>
      <c r="M585" s="308">
        <v>14</v>
      </c>
      <c r="N585" s="308">
        <v>14</v>
      </c>
      <c r="O585" s="308">
        <v>20</v>
      </c>
      <c r="P585" s="308">
        <v>20</v>
      </c>
      <c r="Q585" s="173"/>
      <c r="R585" s="173"/>
      <c r="S585" s="173"/>
      <c r="T585" s="173"/>
      <c r="U585" s="173"/>
      <c r="V585" s="171"/>
      <c r="W585" s="151"/>
      <c r="X585" s="189"/>
      <c r="AE585" s="137"/>
      <c r="AF585" s="137"/>
      <c r="AG585" s="137"/>
      <c r="AH585" s="137"/>
      <c r="AI585" s="137"/>
      <c r="AJ585" s="137"/>
      <c r="AK585" s="137"/>
      <c r="AL585" s="137"/>
      <c r="AM585" s="137"/>
      <c r="AN585" s="137"/>
      <c r="AO585" s="137"/>
      <c r="AP585" s="137"/>
      <c r="AQ585" s="137"/>
      <c r="AR585" s="137"/>
      <c r="AS585" s="137"/>
      <c r="AT585" s="137"/>
      <c r="AU585" s="137"/>
      <c r="AV585" s="137"/>
      <c r="AW585" s="137"/>
      <c r="AX585" s="137"/>
      <c r="AY585" s="137"/>
      <c r="AZ585" s="137"/>
      <c r="BA585" s="137"/>
      <c r="BB585" s="137"/>
      <c r="BC585" s="137"/>
      <c r="BD585" s="137"/>
    </row>
    <row r="586" spans="1:56" s="212" customFormat="1" ht="12.9" hidden="1" customHeight="1" outlineLevel="1" x14ac:dyDescent="0.25">
      <c r="A586" s="210"/>
      <c r="B586" s="188"/>
      <c r="C586" s="169"/>
      <c r="D586" s="169"/>
      <c r="E586" s="169"/>
      <c r="F586" s="171"/>
      <c r="G586" s="199"/>
      <c r="H586" s="199"/>
      <c r="I586" s="173"/>
      <c r="J586" s="173"/>
      <c r="K586" s="239" t="s">
        <v>268</v>
      </c>
      <c r="L586" s="307">
        <v>0.5</v>
      </c>
      <c r="M586" s="308">
        <v>14</v>
      </c>
      <c r="N586" s="308">
        <v>14</v>
      </c>
      <c r="O586" s="308">
        <v>20</v>
      </c>
      <c r="P586" s="308">
        <v>20</v>
      </c>
      <c r="Q586" s="173"/>
      <c r="R586" s="173"/>
      <c r="S586" s="173"/>
      <c r="T586" s="173"/>
      <c r="U586" s="173"/>
      <c r="V586" s="171"/>
      <c r="W586" s="151"/>
      <c r="X586" s="189"/>
      <c r="AE586" s="137"/>
      <c r="AF586" s="137"/>
      <c r="AG586" s="137"/>
      <c r="AH586" s="137"/>
      <c r="AI586" s="137"/>
      <c r="AJ586" s="137"/>
      <c r="AK586" s="137"/>
      <c r="AL586" s="137"/>
      <c r="AM586" s="137"/>
      <c r="AN586" s="137"/>
      <c r="AO586" s="137"/>
      <c r="AP586" s="137"/>
      <c r="AQ586" s="137"/>
      <c r="AR586" s="137"/>
      <c r="AS586" s="137"/>
      <c r="AT586" s="137"/>
      <c r="AU586" s="137"/>
      <c r="AV586" s="137"/>
      <c r="AW586" s="137"/>
      <c r="AX586" s="137"/>
      <c r="AY586" s="137"/>
      <c r="AZ586" s="137"/>
      <c r="BA586" s="137"/>
      <c r="BB586" s="137"/>
      <c r="BC586" s="137"/>
      <c r="BD586" s="137"/>
    </row>
    <row r="587" spans="1:56" s="212" customFormat="1" ht="12.9" hidden="1" customHeight="1" outlineLevel="1" x14ac:dyDescent="0.25">
      <c r="A587" s="210"/>
      <c r="B587" s="188"/>
      <c r="C587" s="169"/>
      <c r="D587" s="169"/>
      <c r="E587" s="169"/>
      <c r="F587" s="171"/>
      <c r="G587" s="199"/>
      <c r="H587" s="199"/>
      <c r="I587" s="173"/>
      <c r="J587" s="173"/>
      <c r="K587" s="239" t="s">
        <v>269</v>
      </c>
      <c r="L587" s="307">
        <v>0.5</v>
      </c>
      <c r="M587" s="308">
        <v>14</v>
      </c>
      <c r="N587" s="308">
        <v>14</v>
      </c>
      <c r="O587" s="308">
        <v>20</v>
      </c>
      <c r="P587" s="308">
        <v>20</v>
      </c>
      <c r="Q587" s="173"/>
      <c r="R587" s="173"/>
      <c r="S587" s="173"/>
      <c r="T587" s="173"/>
      <c r="U587" s="173"/>
      <c r="V587" s="171"/>
      <c r="W587" s="151"/>
      <c r="X587" s="189"/>
      <c r="AE587" s="137"/>
      <c r="AF587" s="137"/>
      <c r="AG587" s="137"/>
      <c r="AH587" s="137"/>
      <c r="AI587" s="137"/>
      <c r="AJ587" s="137"/>
      <c r="AK587" s="137"/>
      <c r="AL587" s="137"/>
      <c r="AM587" s="137"/>
      <c r="AN587" s="137"/>
      <c r="AO587" s="137"/>
      <c r="AP587" s="137"/>
      <c r="AQ587" s="137"/>
      <c r="AR587" s="137"/>
      <c r="AS587" s="137"/>
      <c r="AT587" s="137"/>
      <c r="AU587" s="137"/>
      <c r="AV587" s="137"/>
      <c r="AW587" s="137"/>
      <c r="AX587" s="137"/>
      <c r="AY587" s="137"/>
      <c r="AZ587" s="137"/>
      <c r="BA587" s="137"/>
      <c r="BB587" s="137"/>
      <c r="BC587" s="137"/>
      <c r="BD587" s="137"/>
    </row>
    <row r="588" spans="1:56" s="212" customFormat="1" ht="12.9" hidden="1" customHeight="1" outlineLevel="1" x14ac:dyDescent="0.25">
      <c r="A588" s="210"/>
      <c r="B588" s="188"/>
      <c r="C588" s="169"/>
      <c r="D588" s="169"/>
      <c r="E588" s="169"/>
      <c r="F588" s="171"/>
      <c r="G588" s="199"/>
      <c r="H588" s="199"/>
      <c r="I588" s="173"/>
      <c r="J588" s="173"/>
      <c r="K588" s="239" t="s">
        <v>270</v>
      </c>
      <c r="L588" s="307">
        <v>0.5</v>
      </c>
      <c r="M588" s="308">
        <v>14</v>
      </c>
      <c r="N588" s="308">
        <v>14</v>
      </c>
      <c r="O588" s="308">
        <v>20</v>
      </c>
      <c r="P588" s="308">
        <v>20</v>
      </c>
      <c r="Q588" s="173"/>
      <c r="R588" s="173"/>
      <c r="S588" s="173"/>
      <c r="T588" s="173"/>
      <c r="U588" s="173"/>
      <c r="V588" s="171"/>
      <c r="W588" s="151"/>
      <c r="X588" s="189"/>
      <c r="AE588" s="137"/>
      <c r="AF588" s="137"/>
      <c r="AG588" s="137"/>
      <c r="AH588" s="137"/>
      <c r="AI588" s="137"/>
      <c r="AJ588" s="137"/>
      <c r="AK588" s="137"/>
      <c r="AL588" s="137"/>
      <c r="AM588" s="137"/>
      <c r="AN588" s="137"/>
      <c r="AO588" s="137"/>
      <c r="AP588" s="137"/>
      <c r="AQ588" s="137"/>
      <c r="AR588" s="137"/>
      <c r="AS588" s="137"/>
      <c r="AT588" s="137"/>
      <c r="AU588" s="137"/>
      <c r="AV588" s="137"/>
      <c r="AW588" s="137"/>
      <c r="AX588" s="137"/>
      <c r="AY588" s="137"/>
      <c r="AZ588" s="137"/>
      <c r="BA588" s="137"/>
      <c r="BB588" s="137"/>
      <c r="BC588" s="137"/>
      <c r="BD588" s="137"/>
    </row>
    <row r="589" spans="1:56" s="212" customFormat="1" ht="12.9" hidden="1" customHeight="1" outlineLevel="1" x14ac:dyDescent="0.25">
      <c r="A589" s="210"/>
      <c r="B589" s="188"/>
      <c r="C589" s="169"/>
      <c r="D589" s="169"/>
      <c r="E589" s="169"/>
      <c r="F589" s="171"/>
      <c r="G589" s="199"/>
      <c r="H589" s="199"/>
      <c r="I589" s="180"/>
      <c r="J589" s="180"/>
      <c r="K589" s="309" t="s">
        <v>271</v>
      </c>
      <c r="L589" s="310">
        <v>0.5</v>
      </c>
      <c r="M589" s="311">
        <v>8</v>
      </c>
      <c r="N589" s="311">
        <v>8</v>
      </c>
      <c r="O589" s="311">
        <v>20</v>
      </c>
      <c r="P589" s="311">
        <v>10</v>
      </c>
      <c r="Q589" s="180"/>
      <c r="R589" s="180"/>
      <c r="S589" s="180"/>
      <c r="T589" s="180"/>
      <c r="U589" s="180"/>
      <c r="V589" s="171"/>
      <c r="W589" s="151"/>
      <c r="X589" s="189"/>
      <c r="AE589" s="137"/>
      <c r="AF589" s="137"/>
      <c r="AG589" s="137"/>
      <c r="AH589" s="137"/>
      <c r="AI589" s="137"/>
      <c r="AJ589" s="137"/>
      <c r="AK589" s="137"/>
      <c r="AL589" s="137"/>
      <c r="AM589" s="137"/>
      <c r="AN589" s="137"/>
      <c r="AO589" s="137"/>
      <c r="AP589" s="137"/>
      <c r="AQ589" s="137"/>
      <c r="AR589" s="137"/>
      <c r="AS589" s="137"/>
      <c r="AT589" s="137"/>
      <c r="AU589" s="137"/>
      <c r="AV589" s="137"/>
      <c r="AW589" s="137"/>
      <c r="AX589" s="137"/>
      <c r="AY589" s="137"/>
      <c r="AZ589" s="137"/>
      <c r="BA589" s="137"/>
      <c r="BB589" s="137"/>
      <c r="BC589" s="137"/>
      <c r="BD589" s="137"/>
    </row>
    <row r="590" spans="1:56" s="212" customFormat="1" ht="12.9" hidden="1" customHeight="1" outlineLevel="1" x14ac:dyDescent="0.25">
      <c r="A590" s="210"/>
      <c r="B590" s="188"/>
      <c r="C590" s="169"/>
      <c r="D590" s="169"/>
      <c r="E590" s="169"/>
      <c r="F590" s="171"/>
      <c r="G590" s="199"/>
      <c r="H590" s="199"/>
      <c r="I590" s="180"/>
      <c r="J590" s="180"/>
      <c r="K590" s="309" t="s">
        <v>272</v>
      </c>
      <c r="L590" s="310">
        <v>0.5</v>
      </c>
      <c r="M590" s="311">
        <v>8</v>
      </c>
      <c r="N590" s="311">
        <v>8</v>
      </c>
      <c r="O590" s="311">
        <v>20</v>
      </c>
      <c r="P590" s="311">
        <v>10</v>
      </c>
      <c r="Q590" s="180"/>
      <c r="R590" s="180"/>
      <c r="S590" s="180"/>
      <c r="T590" s="180"/>
      <c r="U590" s="180"/>
      <c r="V590" s="171"/>
      <c r="W590" s="151"/>
      <c r="X590" s="189"/>
      <c r="AE590" s="137"/>
      <c r="AF590" s="137"/>
      <c r="AG590" s="137"/>
      <c r="AH590" s="137"/>
      <c r="AI590" s="137"/>
      <c r="AJ590" s="137"/>
      <c r="AK590" s="137"/>
      <c r="AL590" s="137"/>
      <c r="AM590" s="137"/>
      <c r="AN590" s="137"/>
      <c r="AO590" s="137"/>
      <c r="AP590" s="137"/>
      <c r="AQ590" s="137"/>
      <c r="AR590" s="137"/>
      <c r="AS590" s="137"/>
      <c r="AT590" s="137"/>
      <c r="AU590" s="137"/>
      <c r="AV590" s="137"/>
      <c r="AW590" s="137"/>
      <c r="AX590" s="137"/>
      <c r="AY590" s="137"/>
      <c r="AZ590" s="137"/>
      <c r="BA590" s="137"/>
      <c r="BB590" s="137"/>
      <c r="BC590" s="137"/>
      <c r="BD590" s="137"/>
    </row>
    <row r="591" spans="1:56" s="212" customFormat="1" ht="12.9" hidden="1" customHeight="1" outlineLevel="1" x14ac:dyDescent="0.25">
      <c r="A591" s="210"/>
      <c r="B591" s="188"/>
      <c r="C591" s="169"/>
      <c r="D591" s="169"/>
      <c r="E591" s="169"/>
      <c r="F591" s="171"/>
      <c r="G591" s="199"/>
      <c r="H591" s="199"/>
      <c r="I591" s="180"/>
      <c r="J591" s="180"/>
      <c r="K591" s="309" t="s">
        <v>273</v>
      </c>
      <c r="L591" s="310">
        <v>0.5</v>
      </c>
      <c r="M591" s="311">
        <v>8</v>
      </c>
      <c r="N591" s="311">
        <v>8</v>
      </c>
      <c r="O591" s="311">
        <v>20</v>
      </c>
      <c r="P591" s="311">
        <v>10</v>
      </c>
      <c r="Q591" s="180"/>
      <c r="R591" s="180"/>
      <c r="S591" s="180"/>
      <c r="T591" s="180"/>
      <c r="U591" s="180"/>
      <c r="V591" s="171"/>
      <c r="W591" s="151"/>
      <c r="X591" s="189"/>
      <c r="AE591" s="137"/>
      <c r="AF591" s="137"/>
      <c r="AG591" s="137"/>
      <c r="AH591" s="137"/>
      <c r="AI591" s="137"/>
      <c r="AJ591" s="137"/>
      <c r="AK591" s="137"/>
      <c r="AL591" s="137"/>
      <c r="AM591" s="137"/>
      <c r="AN591" s="137"/>
      <c r="AO591" s="137"/>
      <c r="AP591" s="137"/>
      <c r="AQ591" s="137"/>
      <c r="AR591" s="137"/>
      <c r="AS591" s="137"/>
      <c r="AT591" s="137"/>
      <c r="AU591" s="137"/>
      <c r="AV591" s="137"/>
      <c r="AW591" s="137"/>
      <c r="AX591" s="137"/>
      <c r="AY591" s="137"/>
      <c r="AZ591" s="137"/>
      <c r="BA591" s="137"/>
      <c r="BB591" s="137"/>
      <c r="BC591" s="137"/>
      <c r="BD591" s="137"/>
    </row>
    <row r="592" spans="1:56" s="212" customFormat="1" ht="12.9" hidden="1" customHeight="1" outlineLevel="1" x14ac:dyDescent="0.25">
      <c r="A592" s="210"/>
      <c r="B592" s="188"/>
      <c r="C592" s="169"/>
      <c r="D592" s="169"/>
      <c r="E592" s="169"/>
      <c r="F592" s="171"/>
      <c r="G592" s="250"/>
      <c r="H592" s="250"/>
      <c r="I592" s="249"/>
      <c r="J592" s="249"/>
      <c r="K592" s="278" t="s">
        <v>274</v>
      </c>
      <c r="L592" s="312">
        <v>0.5</v>
      </c>
      <c r="M592" s="313">
        <v>8</v>
      </c>
      <c r="N592" s="313">
        <v>8</v>
      </c>
      <c r="O592" s="313">
        <v>20</v>
      </c>
      <c r="P592" s="313">
        <v>10</v>
      </c>
      <c r="Q592" s="249"/>
      <c r="R592" s="180"/>
      <c r="S592" s="180"/>
      <c r="T592" s="180"/>
      <c r="U592" s="180"/>
      <c r="V592" s="171"/>
      <c r="W592" s="151"/>
      <c r="X592" s="189"/>
      <c r="AE592" s="137"/>
      <c r="AF592" s="137"/>
      <c r="AG592" s="137"/>
      <c r="AH592" s="137"/>
      <c r="AI592" s="137"/>
      <c r="AJ592" s="137"/>
      <c r="AK592" s="137"/>
      <c r="AL592" s="137"/>
      <c r="AM592" s="137"/>
      <c r="AN592" s="137"/>
      <c r="AO592" s="137"/>
      <c r="AP592" s="137"/>
      <c r="AQ592" s="137"/>
      <c r="AR592" s="137"/>
      <c r="AS592" s="137"/>
      <c r="AT592" s="137"/>
      <c r="AU592" s="137"/>
      <c r="AV592" s="137"/>
      <c r="AW592" s="137"/>
      <c r="AX592" s="137"/>
      <c r="AY592" s="137"/>
      <c r="AZ592" s="137"/>
      <c r="BA592" s="137"/>
      <c r="BB592" s="137"/>
      <c r="BC592" s="137"/>
      <c r="BD592" s="137"/>
    </row>
    <row r="593" spans="1:56" s="212" customFormat="1" ht="12.9" hidden="1" customHeight="1" outlineLevel="1" x14ac:dyDescent="0.25">
      <c r="A593" s="210"/>
      <c r="B593" s="188"/>
      <c r="C593" s="169"/>
      <c r="D593" s="169"/>
      <c r="E593" s="169"/>
      <c r="F593" s="171"/>
      <c r="G593" s="180"/>
      <c r="H593" s="172"/>
      <c r="I593" s="172"/>
      <c r="J593" s="172"/>
      <c r="K593" s="172"/>
      <c r="L593" s="172"/>
      <c r="M593" s="172"/>
      <c r="N593" s="172"/>
      <c r="O593" s="172"/>
      <c r="P593" s="172"/>
      <c r="Q593" s="180"/>
      <c r="R593" s="180"/>
      <c r="S593" s="180"/>
      <c r="T593" s="180"/>
      <c r="U593" s="180"/>
      <c r="V593" s="171"/>
      <c r="W593" s="151"/>
      <c r="X593" s="189"/>
      <c r="AE593" s="137"/>
      <c r="AF593" s="137"/>
      <c r="AG593" s="137"/>
      <c r="AH593" s="137"/>
      <c r="AI593" s="137"/>
      <c r="AJ593" s="137"/>
      <c r="AK593" s="137"/>
      <c r="AL593" s="137"/>
      <c r="AM593" s="137"/>
      <c r="AN593" s="137"/>
      <c r="AO593" s="137"/>
      <c r="AP593" s="137"/>
      <c r="AQ593" s="137"/>
      <c r="AR593" s="137"/>
      <c r="AS593" s="137"/>
      <c r="AT593" s="137"/>
      <c r="AU593" s="137"/>
      <c r="AV593" s="137"/>
      <c r="AW593" s="137"/>
      <c r="AX593" s="137"/>
      <c r="AY593" s="137"/>
      <c r="AZ593" s="137"/>
      <c r="BA593" s="137"/>
      <c r="BB593" s="137"/>
      <c r="BC593" s="137"/>
      <c r="BD593" s="137"/>
    </row>
    <row r="594" spans="1:56" s="212" customFormat="1" ht="5.0999999999999996" hidden="1" customHeight="1" outlineLevel="1" x14ac:dyDescent="0.25">
      <c r="A594" s="210"/>
      <c r="B594" s="188"/>
      <c r="C594" s="152" t="s">
        <v>237</v>
      </c>
      <c r="D594" s="169"/>
      <c r="E594" s="169"/>
      <c r="F594" s="179"/>
      <c r="G594" s="180"/>
      <c r="H594" s="180"/>
      <c r="I594" s="180"/>
      <c r="J594" s="180"/>
      <c r="K594" s="180"/>
      <c r="L594" s="180"/>
      <c r="M594" s="180"/>
      <c r="N594" s="180"/>
      <c r="O594" s="180"/>
      <c r="P594" s="180"/>
      <c r="Q594" s="180"/>
      <c r="R594" s="180"/>
      <c r="S594" s="180"/>
      <c r="T594" s="180"/>
      <c r="U594" s="180"/>
      <c r="V594" s="171"/>
      <c r="W594" s="181"/>
      <c r="X594" s="189"/>
      <c r="AE594" s="137"/>
      <c r="AF594" s="137"/>
      <c r="AG594" s="137"/>
      <c r="AH594" s="137"/>
      <c r="AI594" s="137"/>
      <c r="AJ594" s="137"/>
      <c r="AK594" s="137"/>
      <c r="AL594" s="137"/>
      <c r="AM594" s="137"/>
      <c r="AN594" s="137"/>
      <c r="AO594" s="137"/>
      <c r="AP594" s="137"/>
      <c r="AQ594" s="137"/>
      <c r="AR594" s="137"/>
      <c r="AS594" s="137"/>
      <c r="AT594" s="137"/>
      <c r="AU594" s="137"/>
      <c r="AV594" s="137"/>
      <c r="AW594" s="137"/>
      <c r="AX594" s="137"/>
      <c r="AY594" s="137"/>
      <c r="AZ594" s="137"/>
      <c r="BA594" s="137"/>
      <c r="BB594" s="137"/>
      <c r="BC594" s="137"/>
      <c r="BD594" s="137"/>
    </row>
    <row r="595" spans="1:56" s="212" customFormat="1" ht="24" customHeight="1" collapsed="1" x14ac:dyDescent="0.25">
      <c r="A595" s="210"/>
      <c r="B595" s="188"/>
      <c r="C595" s="182"/>
      <c r="D595" s="182"/>
      <c r="E595" s="182"/>
      <c r="F595" s="182"/>
      <c r="G595" s="183" t="s">
        <v>423</v>
      </c>
      <c r="H595" s="184"/>
      <c r="I595" s="184"/>
      <c r="J595" s="184"/>
      <c r="K595" s="184"/>
      <c r="L595" s="184"/>
      <c r="M595" s="184"/>
      <c r="N595" s="184"/>
      <c r="O595" s="184"/>
      <c r="P595" s="184"/>
      <c r="Q595" s="184"/>
      <c r="R595" s="184"/>
      <c r="S595" s="184"/>
      <c r="T595" s="185"/>
      <c r="U595" s="185"/>
      <c r="V595" s="186" t="s">
        <v>238</v>
      </c>
      <c r="W595" s="187" t="s">
        <v>239</v>
      </c>
      <c r="X595" s="189"/>
      <c r="AE595" s="137"/>
      <c r="AF595" s="137"/>
      <c r="AG595" s="137"/>
      <c r="AH595" s="137"/>
      <c r="AI595" s="137"/>
      <c r="AJ595" s="137"/>
      <c r="AK595" s="137"/>
      <c r="AL595" s="137"/>
      <c r="AM595" s="137"/>
      <c r="AN595" s="137"/>
      <c r="AO595" s="137"/>
      <c r="AP595" s="137"/>
      <c r="AQ595" s="137"/>
      <c r="AR595" s="137"/>
      <c r="AS595" s="137"/>
      <c r="AT595" s="137"/>
      <c r="AU595" s="137"/>
      <c r="AV595" s="137"/>
      <c r="AW595" s="137"/>
      <c r="AX595" s="137"/>
      <c r="AY595" s="137"/>
      <c r="AZ595" s="137"/>
      <c r="BA595" s="137"/>
      <c r="BB595" s="137"/>
      <c r="BC595" s="137"/>
      <c r="BD595" s="137"/>
    </row>
    <row r="596" spans="1:56" s="212" customFormat="1" ht="12.75" hidden="1" customHeight="1" outlineLevel="1" x14ac:dyDescent="0.25">
      <c r="A596" s="210"/>
      <c r="B596" s="136"/>
      <c r="C596" s="136"/>
      <c r="D596" s="136"/>
      <c r="E596" s="136"/>
      <c r="F596" s="189"/>
      <c r="G596" s="189"/>
      <c r="H596" s="189"/>
      <c r="I596" s="189"/>
      <c r="J596" s="189"/>
      <c r="K596" s="189"/>
      <c r="L596" s="189"/>
      <c r="M596" s="189"/>
      <c r="N596" s="189"/>
      <c r="O596" s="189"/>
      <c r="P596" s="189"/>
      <c r="Q596" s="189"/>
      <c r="R596" s="189"/>
      <c r="S596" s="189"/>
      <c r="T596" s="189"/>
      <c r="U596" s="189"/>
      <c r="V596" s="189"/>
      <c r="W596" s="189"/>
      <c r="X596" s="189"/>
      <c r="AE596" s="137"/>
      <c r="AF596" s="137"/>
      <c r="AG596" s="137"/>
      <c r="AH596" s="137"/>
      <c r="AI596" s="137"/>
      <c r="AJ596" s="137"/>
      <c r="AK596" s="137"/>
      <c r="AL596" s="137"/>
      <c r="AM596" s="137"/>
      <c r="AN596" s="137"/>
      <c r="AO596" s="137"/>
      <c r="AP596" s="137"/>
      <c r="AQ596" s="137"/>
      <c r="AR596" s="137"/>
      <c r="AS596" s="137"/>
      <c r="AT596" s="137"/>
      <c r="AU596" s="137"/>
      <c r="AV596" s="137"/>
      <c r="AW596" s="137"/>
      <c r="AX596" s="137"/>
      <c r="AY596" s="137"/>
      <c r="AZ596" s="137"/>
      <c r="BA596" s="137"/>
      <c r="BB596" s="137"/>
      <c r="BC596" s="137"/>
      <c r="BD596" s="137"/>
    </row>
    <row r="597" spans="1:56" s="212" customFormat="1" ht="12.75" customHeight="1" collapsed="1" x14ac:dyDescent="0.25">
      <c r="A597" s="210"/>
      <c r="B597" s="136"/>
      <c r="C597" s="136"/>
      <c r="D597" s="136"/>
      <c r="E597" s="136"/>
      <c r="F597" s="189"/>
      <c r="G597" s="189"/>
      <c r="H597" s="189"/>
      <c r="I597" s="189"/>
      <c r="J597" s="189"/>
      <c r="K597" s="189"/>
      <c r="L597" s="189"/>
      <c r="M597" s="189"/>
      <c r="N597" s="189"/>
      <c r="O597" s="189"/>
      <c r="P597" s="189"/>
      <c r="Q597" s="189"/>
      <c r="R597" s="189"/>
      <c r="S597" s="189"/>
      <c r="T597" s="189"/>
      <c r="U597" s="189"/>
      <c r="V597" s="189"/>
      <c r="W597" s="189"/>
      <c r="X597" s="189"/>
      <c r="AE597" s="137"/>
      <c r="AF597" s="137"/>
      <c r="AG597" s="137"/>
      <c r="AH597" s="137"/>
      <c r="AI597" s="137"/>
      <c r="AJ597" s="137"/>
      <c r="AK597" s="137"/>
      <c r="AL597" s="137"/>
      <c r="AM597" s="137"/>
      <c r="AN597" s="137"/>
      <c r="AO597" s="137"/>
      <c r="AP597" s="137"/>
      <c r="AQ597" s="137"/>
      <c r="AR597" s="137"/>
      <c r="AS597" s="137"/>
      <c r="AT597" s="137"/>
      <c r="AU597" s="137"/>
      <c r="AV597" s="137"/>
      <c r="AW597" s="137"/>
      <c r="AX597" s="137"/>
      <c r="AY597" s="137"/>
      <c r="AZ597" s="137"/>
      <c r="BA597" s="137"/>
      <c r="BB597" s="137"/>
      <c r="BC597" s="137"/>
      <c r="BD597" s="137"/>
    </row>
    <row r="598" spans="1:56" ht="12" customHeight="1" x14ac:dyDescent="0.25">
      <c r="A598" s="135"/>
      <c r="B598" s="314"/>
      <c r="C598" s="314"/>
      <c r="D598" s="314"/>
      <c r="E598" s="314"/>
      <c r="F598" s="314"/>
      <c r="G598" s="314"/>
      <c r="H598" s="314"/>
      <c r="I598" s="314"/>
      <c r="J598" s="314"/>
      <c r="K598" s="314"/>
      <c r="L598" s="314"/>
      <c r="M598" s="314"/>
      <c r="N598" s="314"/>
      <c r="O598" s="314"/>
      <c r="P598" s="314"/>
      <c r="Q598" s="314"/>
      <c r="R598" s="314"/>
      <c r="S598" s="314"/>
      <c r="T598" s="314"/>
      <c r="U598" s="314"/>
      <c r="V598" s="314"/>
      <c r="W598" s="314"/>
      <c r="X598" s="314"/>
    </row>
    <row r="599" spans="1:56" ht="12" customHeight="1" x14ac:dyDescent="0.25">
      <c r="A599" s="135"/>
      <c r="B599" s="314"/>
      <c r="C599" s="314"/>
      <c r="D599" s="314"/>
      <c r="E599" s="314"/>
      <c r="F599" s="314"/>
      <c r="G599" s="314"/>
      <c r="H599" s="314"/>
      <c r="I599" s="314"/>
      <c r="J599" s="314"/>
      <c r="K599" s="314"/>
      <c r="L599" s="314"/>
      <c r="M599" s="314"/>
      <c r="N599" s="314"/>
      <c r="O599" s="314"/>
      <c r="P599" s="314"/>
      <c r="Q599" s="314"/>
      <c r="R599" s="314"/>
      <c r="S599" s="314"/>
      <c r="T599" s="314"/>
      <c r="U599" s="314"/>
      <c r="V599" s="314"/>
      <c r="W599" s="314"/>
      <c r="X599" s="314"/>
    </row>
    <row r="600" spans="1:56" ht="12" customHeight="1" x14ac:dyDescent="0.25">
      <c r="A600" s="135"/>
      <c r="B600" s="314"/>
      <c r="C600" s="314"/>
      <c r="D600" s="314"/>
      <c r="E600" s="314"/>
      <c r="F600" s="314"/>
      <c r="G600" s="314"/>
      <c r="H600" s="314"/>
      <c r="I600" s="314"/>
      <c r="J600" s="314"/>
      <c r="K600" s="314"/>
      <c r="L600" s="314"/>
      <c r="M600" s="314"/>
      <c r="N600" s="314"/>
      <c r="O600" s="314"/>
      <c r="P600" s="314"/>
      <c r="Q600" s="314"/>
      <c r="R600" s="314"/>
      <c r="S600" s="314"/>
      <c r="T600" s="314"/>
      <c r="U600" s="314"/>
      <c r="V600" s="314"/>
      <c r="W600" s="314"/>
      <c r="X600" s="314"/>
    </row>
    <row r="601" spans="1:56" ht="12" customHeight="1" x14ac:dyDescent="0.25">
      <c r="A601" s="135"/>
      <c r="B601" s="314"/>
      <c r="C601" s="314"/>
      <c r="D601" s="314"/>
      <c r="E601" s="314"/>
      <c r="F601" s="314"/>
      <c r="G601" s="314"/>
      <c r="H601" s="314"/>
      <c r="I601" s="314"/>
      <c r="J601" s="314"/>
      <c r="K601" s="314"/>
      <c r="L601" s="314"/>
      <c r="M601" s="314"/>
      <c r="N601" s="314"/>
      <c r="O601" s="314"/>
      <c r="P601" s="314"/>
      <c r="Q601" s="314"/>
      <c r="R601" s="314"/>
      <c r="S601" s="314"/>
      <c r="T601" s="314"/>
      <c r="U601" s="314"/>
      <c r="V601" s="314"/>
      <c r="W601" s="314"/>
      <c r="X601" s="314"/>
    </row>
    <row r="602" spans="1:56" ht="12" customHeight="1" x14ac:dyDescent="0.25">
      <c r="A602" s="135"/>
      <c r="B602" s="314"/>
      <c r="C602" s="314"/>
      <c r="D602" s="314"/>
      <c r="E602" s="314"/>
      <c r="F602" s="314"/>
      <c r="G602" s="314"/>
      <c r="H602" s="314"/>
      <c r="I602" s="314"/>
      <c r="J602" s="314"/>
      <c r="K602" s="314"/>
      <c r="L602" s="314"/>
      <c r="M602" s="314"/>
      <c r="N602" s="314"/>
      <c r="O602" s="314"/>
      <c r="P602" s="314"/>
      <c r="Q602" s="314"/>
      <c r="R602" s="314"/>
      <c r="S602" s="314"/>
      <c r="T602" s="314"/>
      <c r="U602" s="314"/>
      <c r="V602" s="314"/>
      <c r="W602" s="314"/>
      <c r="X602" s="314"/>
    </row>
    <row r="603" spans="1:56" ht="12" customHeight="1" x14ac:dyDescent="0.25">
      <c r="A603" s="135"/>
      <c r="B603" s="314"/>
      <c r="C603" s="314"/>
      <c r="D603" s="314"/>
      <c r="E603" s="314"/>
      <c r="F603" s="314"/>
      <c r="G603" s="314"/>
      <c r="H603" s="314"/>
      <c r="I603" s="314"/>
      <c r="J603" s="314"/>
      <c r="K603" s="314"/>
      <c r="L603" s="314"/>
      <c r="M603" s="314"/>
      <c r="N603" s="314"/>
      <c r="O603" s="314"/>
      <c r="P603" s="314"/>
      <c r="Q603" s="314"/>
      <c r="R603" s="314"/>
      <c r="S603" s="314"/>
      <c r="T603" s="314"/>
      <c r="U603" s="314"/>
      <c r="V603" s="314"/>
      <c r="W603" s="314"/>
      <c r="X603" s="314"/>
    </row>
    <row r="604" spans="1:56" ht="12" customHeight="1" x14ac:dyDescent="0.25">
      <c r="A604" s="135"/>
      <c r="B604" s="314"/>
      <c r="C604" s="314"/>
      <c r="D604" s="314"/>
      <c r="E604" s="314"/>
      <c r="F604" s="314"/>
      <c r="G604" s="314"/>
      <c r="H604" s="314"/>
      <c r="I604" s="314"/>
      <c r="J604" s="314"/>
      <c r="K604" s="314"/>
      <c r="L604" s="314"/>
      <c r="M604" s="314"/>
      <c r="N604" s="314"/>
      <c r="O604" s="314"/>
      <c r="P604" s="314"/>
      <c r="Q604" s="314"/>
      <c r="R604" s="314"/>
      <c r="S604" s="314"/>
      <c r="T604" s="314"/>
      <c r="U604" s="314"/>
      <c r="V604" s="314"/>
      <c r="W604" s="314"/>
      <c r="X604" s="314"/>
    </row>
    <row r="605" spans="1:56" ht="12" customHeight="1" x14ac:dyDescent="0.25">
      <c r="A605" s="135"/>
      <c r="B605" s="314"/>
      <c r="C605" s="314"/>
      <c r="D605" s="314"/>
      <c r="E605" s="314"/>
      <c r="F605" s="314"/>
      <c r="G605" s="314"/>
      <c r="H605" s="314"/>
      <c r="I605" s="314"/>
      <c r="J605" s="314"/>
      <c r="K605" s="314"/>
      <c r="L605" s="314"/>
      <c r="M605" s="314"/>
      <c r="N605" s="314"/>
      <c r="O605" s="314"/>
      <c r="P605" s="314"/>
      <c r="Q605" s="314"/>
      <c r="R605" s="314"/>
      <c r="S605" s="314"/>
      <c r="T605" s="314"/>
      <c r="U605" s="314"/>
      <c r="V605" s="314"/>
      <c r="W605" s="314"/>
      <c r="X605" s="314"/>
    </row>
    <row r="606" spans="1:56" ht="12" customHeight="1" x14ac:dyDescent="0.25">
      <c r="A606" s="315"/>
    </row>
  </sheetData>
  <autoFilter ref="G173:N296" xr:uid="{72A05B92-D5B8-40E0-9C71-8AFB3B39186C}"/>
  <mergeCells count="2">
    <mergeCell ref="H46:T49"/>
    <mergeCell ref="L497:N497"/>
  </mergeCells>
  <phoneticPr fontId="13" type="noConversion"/>
  <conditionalFormatting sqref="J316">
    <cfRule type="expression" dxfId="10" priority="2" stopIfTrue="1">
      <formula>($M$314&lt;&gt;"E")</formula>
    </cfRule>
  </conditionalFormatting>
  <conditionalFormatting sqref="K391:K400 M391:M400">
    <cfRule type="expression" dxfId="9" priority="3" stopIfTrue="1">
      <formula>OR($N$422:$N422=1)</formula>
    </cfRule>
  </conditionalFormatting>
  <conditionalFormatting sqref="K446:P455 R446:R455 T446:T455 V446:V455 X446:X455">
    <cfRule type="expression" dxfId="8" priority="4" stopIfTrue="1">
      <formula>OR($N$422:$N422=1)</formula>
    </cfRule>
  </conditionalFormatting>
  <conditionalFormatting sqref="T472:U481">
    <cfRule type="expression" dxfId="7" priority="5" stopIfTrue="1">
      <formula>OR($N$422:$N422=1)</formula>
    </cfRule>
  </conditionalFormatting>
  <conditionalFormatting sqref="K423:K432">
    <cfRule type="expression" dxfId="6" priority="6" stopIfTrue="1">
      <formula>OR($N$422:$N$62851=1)</formula>
    </cfRule>
  </conditionalFormatting>
  <conditionalFormatting sqref="L325">
    <cfRule type="expression" dxfId="5" priority="1" stopIfTrue="1">
      <formula>AND($L$315&lt;5,L$325&lt;1)</formula>
    </cfRule>
  </conditionalFormatting>
  <conditionalFormatting sqref="P473:P481">
    <cfRule type="expression" dxfId="4" priority="7" stopIfTrue="1">
      <formula>AND(P473&gt;$T473,NOT(OR($N$423:$N$60900=1)))</formula>
    </cfRule>
  </conditionalFormatting>
  <conditionalFormatting sqref="K472:K481 P472">
    <cfRule type="expression" dxfId="3" priority="8" stopIfTrue="1">
      <formula>AND(K472&lt;$U472,NOT(OR($N$423:$N$60900=1)))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329"/>
  <sheetViews>
    <sheetView tabSelected="1" topLeftCell="A1176" workbookViewId="0">
      <selection activeCell="N1189" sqref="N118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28" customFormat="1" ht="12" customHeight="1" x14ac:dyDescent="0.25"/>
    <row r="2" spans="7:8" s="128" customFormat="1" ht="12" customHeight="1" x14ac:dyDescent="0.25"/>
    <row r="3" spans="7:8" s="128" customFormat="1" ht="12" customHeight="1" x14ac:dyDescent="0.25">
      <c r="G3" s="131" t="s">
        <v>208</v>
      </c>
    </row>
    <row r="4" spans="7:8" s="128" customFormat="1" ht="12" customHeight="1" x14ac:dyDescent="0.25">
      <c r="G4" s="132" t="s">
        <v>209</v>
      </c>
      <c r="H4" s="132">
        <v>21</v>
      </c>
    </row>
    <row r="5" spans="7:8" s="128" customFormat="1" ht="12" customHeight="1" x14ac:dyDescent="0.25">
      <c r="H5" s="132">
        <v>5</v>
      </c>
    </row>
    <row r="6" spans="7:8" s="128" customFormat="1" ht="12" customHeight="1" x14ac:dyDescent="0.25">
      <c r="H6" s="132">
        <v>5</v>
      </c>
    </row>
    <row r="7" spans="7:8" s="128" customFormat="1" ht="12" customHeight="1" x14ac:dyDescent="0.25">
      <c r="H7" s="132">
        <v>5</v>
      </c>
    </row>
    <row r="8" spans="7:8" s="128" customFormat="1" ht="12" customHeight="1" x14ac:dyDescent="0.25"/>
    <row r="9" spans="7:8" s="128" customFormat="1" ht="12" customHeight="1" x14ac:dyDescent="0.25">
      <c r="G9" s="132" t="s">
        <v>217</v>
      </c>
      <c r="H9" s="134">
        <v>43556</v>
      </c>
    </row>
    <row r="10" spans="7:8" s="128" customFormat="1" ht="8.4" customHeight="1" x14ac:dyDescent="0.25"/>
    <row r="11" spans="7:8" s="128" customFormat="1" ht="12" customHeight="1" x14ac:dyDescent="0.25">
      <c r="G11" s="328" t="s">
        <v>210</v>
      </c>
      <c r="H11" s="132">
        <v>10</v>
      </c>
    </row>
    <row r="12" spans="7:8" s="128" customFormat="1" ht="12" customHeight="1" x14ac:dyDescent="0.25">
      <c r="G12" s="328"/>
    </row>
    <row r="13" spans="7:8" s="128" customFormat="1" ht="12" customHeight="1" x14ac:dyDescent="0.25"/>
    <row r="14" spans="7:8" s="128" customFormat="1" ht="12" customHeight="1" x14ac:dyDescent="0.25">
      <c r="G14" s="131" t="s">
        <v>211</v>
      </c>
    </row>
    <row r="15" spans="7:8" s="128" customFormat="1" ht="12" customHeight="1" x14ac:dyDescent="0.25">
      <c r="G15" s="132" t="s">
        <v>212</v>
      </c>
      <c r="H15" s="134">
        <v>43794</v>
      </c>
    </row>
    <row r="16" spans="7:8" s="128" customFormat="1" ht="6" customHeight="1" x14ac:dyDescent="0.25">
      <c r="H16" s="133"/>
    </row>
    <row r="17" spans="7:8" s="128" customFormat="1" ht="12" customHeight="1" x14ac:dyDescent="0.25">
      <c r="G17" s="132" t="s">
        <v>213</v>
      </c>
      <c r="H17" s="132">
        <v>10</v>
      </c>
    </row>
    <row r="18" spans="7:8" s="128" customFormat="1" ht="12" customHeight="1" x14ac:dyDescent="0.25">
      <c r="H18" s="132">
        <v>27</v>
      </c>
    </row>
    <row r="19" spans="7:8" s="128" customFormat="1" ht="6" customHeight="1" x14ac:dyDescent="0.25"/>
    <row r="20" spans="7:8" s="128" customFormat="1" ht="13.2" x14ac:dyDescent="0.25">
      <c r="G20" s="128" t="s">
        <v>214</v>
      </c>
    </row>
    <row r="21" spans="7:8" s="128" customFormat="1" ht="12" customHeight="1" x14ac:dyDescent="0.25">
      <c r="G21" s="132" t="s">
        <v>215</v>
      </c>
      <c r="H21" s="132" t="s">
        <v>206</v>
      </c>
    </row>
    <row r="22" spans="7:8" s="128" customFormat="1" ht="12" customHeight="1" x14ac:dyDescent="0.3">
      <c r="G22" s="126" t="s">
        <v>142</v>
      </c>
      <c r="H22" s="134">
        <v>43804</v>
      </c>
    </row>
    <row r="23" spans="7:8" s="128" customFormat="1" ht="12" customHeight="1" x14ac:dyDescent="0.3">
      <c r="G23" s="126" t="s">
        <v>145</v>
      </c>
      <c r="H23" s="134">
        <v>43804</v>
      </c>
    </row>
    <row r="24" spans="7:8" s="128" customFormat="1" ht="12" customHeight="1" x14ac:dyDescent="0.3">
      <c r="G24" s="126" t="s">
        <v>144</v>
      </c>
      <c r="H24" s="134">
        <v>43804</v>
      </c>
    </row>
    <row r="25" spans="7:8" s="128" customFormat="1" ht="12" customHeight="1" x14ac:dyDescent="0.3">
      <c r="G25" s="126" t="s">
        <v>153</v>
      </c>
      <c r="H25" s="134">
        <v>43794</v>
      </c>
    </row>
    <row r="26" spans="7:8" s="128" customFormat="1" ht="12" customHeight="1" x14ac:dyDescent="0.3">
      <c r="G26" s="126" t="s">
        <v>141</v>
      </c>
      <c r="H26" s="134">
        <v>43794</v>
      </c>
    </row>
    <row r="27" spans="7:8" s="128" customFormat="1" ht="12" customHeight="1" x14ac:dyDescent="0.3">
      <c r="G27" s="126" t="s">
        <v>146</v>
      </c>
      <c r="H27" s="134">
        <v>43804</v>
      </c>
    </row>
    <row r="28" spans="7:8" s="128" customFormat="1" ht="12" customHeight="1" x14ac:dyDescent="0.3">
      <c r="G28" s="126" t="s">
        <v>143</v>
      </c>
      <c r="H28" s="134">
        <v>43804</v>
      </c>
    </row>
    <row r="29" spans="7:8" s="128" customFormat="1" ht="12" customHeight="1" x14ac:dyDescent="0.3">
      <c r="G29" s="126" t="s">
        <v>155</v>
      </c>
      <c r="H29" s="134">
        <v>43804</v>
      </c>
    </row>
    <row r="30" spans="7:8" s="128" customFormat="1" ht="12" customHeight="1" x14ac:dyDescent="0.3">
      <c r="G30" s="126" t="s">
        <v>156</v>
      </c>
      <c r="H30" s="134">
        <v>43804</v>
      </c>
    </row>
    <row r="31" spans="7:8" s="128" customFormat="1" ht="12" customHeight="1" x14ac:dyDescent="0.3">
      <c r="G31" s="126" t="s">
        <v>160</v>
      </c>
      <c r="H31" s="134">
        <v>43804</v>
      </c>
    </row>
    <row r="32" spans="7:8" s="128" customFormat="1" ht="12" customHeight="1" x14ac:dyDescent="0.25"/>
    <row r="33" spans="7:9" s="128" customFormat="1" ht="12" customHeight="1" x14ac:dyDescent="0.25">
      <c r="G33" s="132" t="s">
        <v>437</v>
      </c>
      <c r="H33" s="134">
        <v>43770</v>
      </c>
    </row>
    <row r="34" spans="7:9" s="128" customFormat="1" ht="7.2" customHeight="1" x14ac:dyDescent="0.25"/>
    <row r="35" spans="7:9" s="128" customFormat="1" ht="12" customHeight="1" x14ac:dyDescent="0.25">
      <c r="G35" s="132" t="s">
        <v>438</v>
      </c>
      <c r="H35" s="132">
        <v>15</v>
      </c>
    </row>
    <row r="36" spans="7:9" s="128" customFormat="1" ht="12" customHeight="1" x14ac:dyDescent="0.25"/>
    <row r="37" spans="7:9" s="128" customFormat="1" ht="12" customHeight="1" x14ac:dyDescent="0.25">
      <c r="G37" s="131" t="s">
        <v>216</v>
      </c>
    </row>
    <row r="38" spans="7:9" s="128" customFormat="1" ht="12" customHeight="1" x14ac:dyDescent="0.25">
      <c r="G38" s="132" t="s">
        <v>215</v>
      </c>
      <c r="H38" s="132" t="s">
        <v>218</v>
      </c>
      <c r="I38" s="132" t="s">
        <v>222</v>
      </c>
    </row>
    <row r="39" spans="7:9" s="128" customFormat="1" ht="12" customHeight="1" x14ac:dyDescent="0.3">
      <c r="G39" s="126" t="s">
        <v>142</v>
      </c>
      <c r="H39" s="132">
        <v>25</v>
      </c>
      <c r="I39" s="132">
        <v>250</v>
      </c>
    </row>
    <row r="40" spans="7:9" s="128" customFormat="1" ht="12" customHeight="1" x14ac:dyDescent="0.3">
      <c r="G40" s="126" t="s">
        <v>145</v>
      </c>
      <c r="H40" s="132">
        <v>20</v>
      </c>
      <c r="I40" s="132">
        <v>250</v>
      </c>
    </row>
    <row r="41" spans="7:9" s="128" customFormat="1" ht="12" customHeight="1" x14ac:dyDescent="0.3">
      <c r="G41" s="126" t="s">
        <v>144</v>
      </c>
      <c r="H41" s="132">
        <v>15</v>
      </c>
      <c r="I41" s="132">
        <v>250</v>
      </c>
    </row>
    <row r="42" spans="7:9" s="128" customFormat="1" ht="12" customHeight="1" x14ac:dyDescent="0.3">
      <c r="G42" s="126" t="s">
        <v>147</v>
      </c>
      <c r="H42" s="132">
        <v>25</v>
      </c>
      <c r="I42" s="132">
        <v>250</v>
      </c>
    </row>
    <row r="43" spans="7:9" s="128" customFormat="1" ht="12" customHeight="1" x14ac:dyDescent="0.3">
      <c r="G43" s="126" t="s">
        <v>436</v>
      </c>
      <c r="H43" s="132"/>
      <c r="I43" s="132"/>
    </row>
    <row r="44" spans="7:9" s="128" customFormat="1" ht="12" customHeight="1" x14ac:dyDescent="0.3">
      <c r="G44" s="126" t="s">
        <v>153</v>
      </c>
      <c r="H44" s="132">
        <v>30</v>
      </c>
      <c r="I44" s="132">
        <v>250</v>
      </c>
    </row>
    <row r="45" spans="7:9" s="128" customFormat="1" ht="12" customHeight="1" x14ac:dyDescent="0.3">
      <c r="G45" s="126" t="s">
        <v>141</v>
      </c>
      <c r="H45" s="132">
        <v>30</v>
      </c>
      <c r="I45" s="132">
        <v>250</v>
      </c>
    </row>
    <row r="46" spans="7:9" s="128" customFormat="1" ht="12" customHeight="1" x14ac:dyDescent="0.3">
      <c r="G46" s="126" t="s">
        <v>146</v>
      </c>
      <c r="H46" s="132">
        <v>25</v>
      </c>
      <c r="I46" s="132">
        <v>250</v>
      </c>
    </row>
    <row r="47" spans="7:9" s="128" customFormat="1" ht="12" customHeight="1" x14ac:dyDescent="0.3">
      <c r="G47" s="126" t="s">
        <v>143</v>
      </c>
      <c r="H47" s="132">
        <v>25</v>
      </c>
      <c r="I47" s="132">
        <v>250</v>
      </c>
    </row>
    <row r="48" spans="7:9" s="128" customFormat="1" ht="12" customHeight="1" x14ac:dyDescent="0.3">
      <c r="G48" s="126" t="s">
        <v>155</v>
      </c>
      <c r="H48" s="132">
        <v>25</v>
      </c>
      <c r="I48" s="132">
        <v>250</v>
      </c>
    </row>
    <row r="49" spans="7:11" s="128" customFormat="1" ht="12" customHeight="1" x14ac:dyDescent="0.3">
      <c r="G49" s="126" t="s">
        <v>156</v>
      </c>
      <c r="H49" s="132">
        <v>25</v>
      </c>
      <c r="I49" s="132">
        <v>250</v>
      </c>
    </row>
    <row r="50" spans="7:11" s="128" customFormat="1" ht="12" customHeight="1" x14ac:dyDescent="0.25">
      <c r="G50" s="132" t="s">
        <v>160</v>
      </c>
      <c r="H50" s="132">
        <v>25</v>
      </c>
      <c r="I50" s="132">
        <v>250</v>
      </c>
    </row>
    <row r="51" spans="7:11" s="128" customFormat="1" ht="12" customHeight="1" x14ac:dyDescent="0.25"/>
    <row r="52" spans="7:11" s="128" customFormat="1" ht="12" customHeight="1" x14ac:dyDescent="0.25">
      <c r="G52" s="131" t="s">
        <v>114</v>
      </c>
    </row>
    <row r="53" spans="7:11" s="128" customFormat="1" ht="12" customHeight="1" x14ac:dyDescent="0.25">
      <c r="G53" s="132" t="s">
        <v>223</v>
      </c>
      <c r="H53" s="132" t="s">
        <v>224</v>
      </c>
      <c r="I53" s="132" t="s">
        <v>225</v>
      </c>
      <c r="J53" s="132" t="s">
        <v>226</v>
      </c>
      <c r="K53" s="132" t="s">
        <v>227</v>
      </c>
    </row>
    <row r="54" spans="7:11" s="128" customFormat="1" ht="12" customHeight="1" x14ac:dyDescent="0.25">
      <c r="G54" s="132" t="s">
        <v>125</v>
      </c>
      <c r="H54" s="132">
        <v>0</v>
      </c>
      <c r="I54" s="132">
        <v>0.97</v>
      </c>
      <c r="J54" s="134">
        <v>43600</v>
      </c>
      <c r="K54" s="132">
        <v>5</v>
      </c>
    </row>
    <row r="55" spans="7:11" s="128" customFormat="1" ht="12" customHeight="1" x14ac:dyDescent="0.3">
      <c r="G55" s="126" t="s">
        <v>126</v>
      </c>
      <c r="H55" s="132">
        <v>1</v>
      </c>
      <c r="I55" s="132">
        <v>0.86</v>
      </c>
      <c r="J55" s="134">
        <v>43617</v>
      </c>
      <c r="K55" s="132">
        <v>5</v>
      </c>
    </row>
    <row r="56" spans="7:11" s="128" customFormat="1" ht="12" customHeight="1" x14ac:dyDescent="0.3">
      <c r="G56" s="126" t="s">
        <v>127</v>
      </c>
      <c r="H56" s="132">
        <v>1</v>
      </c>
      <c r="I56" s="132">
        <v>0.85</v>
      </c>
      <c r="J56" s="134">
        <v>43653</v>
      </c>
      <c r="K56" s="132">
        <v>5</v>
      </c>
    </row>
    <row r="57" spans="7:11" s="128" customFormat="1" ht="12" customHeight="1" x14ac:dyDescent="0.3">
      <c r="G57" s="126" t="s">
        <v>128</v>
      </c>
      <c r="H57" s="132">
        <v>1</v>
      </c>
      <c r="I57" s="132">
        <v>0.7</v>
      </c>
      <c r="J57" s="134">
        <v>43653</v>
      </c>
      <c r="K57" s="132">
        <v>5</v>
      </c>
    </row>
    <row r="58" spans="7:11" s="128" customFormat="1" ht="12" customHeight="1" x14ac:dyDescent="0.3">
      <c r="G58" s="126" t="s">
        <v>129</v>
      </c>
      <c r="H58" s="132">
        <v>1</v>
      </c>
      <c r="I58" s="132">
        <v>1.1499999999999999</v>
      </c>
      <c r="J58" s="134">
        <v>43511</v>
      </c>
      <c r="K58" s="132">
        <v>90</v>
      </c>
    </row>
    <row r="59" spans="7:11" s="128" customFormat="1" ht="12" customHeight="1" x14ac:dyDescent="0.3">
      <c r="G59" s="126" t="s">
        <v>130</v>
      </c>
      <c r="H59" s="132">
        <v>1</v>
      </c>
      <c r="I59" s="132">
        <v>1.1000000000000001</v>
      </c>
      <c r="J59" s="134">
        <v>43647</v>
      </c>
      <c r="K59" s="132">
        <v>5</v>
      </c>
    </row>
    <row r="60" spans="7:11" s="128" customFormat="1" ht="12" customHeight="1" x14ac:dyDescent="0.3">
      <c r="G60" s="126" t="s">
        <v>131</v>
      </c>
      <c r="H60" s="132">
        <v>1</v>
      </c>
      <c r="I60" s="132">
        <v>1.3</v>
      </c>
      <c r="J60" s="134">
        <v>43556</v>
      </c>
      <c r="K60" s="132">
        <v>5</v>
      </c>
    </row>
    <row r="61" spans="7:11" s="128" customFormat="1" ht="12" customHeight="1" x14ac:dyDescent="0.25"/>
    <row r="62" spans="7:11" s="128" customFormat="1" ht="12" customHeight="1" x14ac:dyDescent="0.25"/>
    <row r="63" spans="7:11" s="128" customFormat="1" ht="12" customHeight="1" x14ac:dyDescent="0.25"/>
    <row r="64" spans="7:11" s="128" customFormat="1" ht="12" customHeight="1" x14ac:dyDescent="0.25"/>
    <row r="65" spans="1:26" s="128" customFormat="1" ht="12" customHeight="1" x14ac:dyDescent="0.25"/>
    <row r="66" spans="1:26" s="128" customFormat="1" ht="12" customHeight="1" x14ac:dyDescent="0.25"/>
    <row r="67" spans="1:26" s="128" customFormat="1" ht="12" customHeight="1" x14ac:dyDescent="0.25"/>
    <row r="68" spans="1:26" s="128" customFormat="1" ht="12" customHeight="1" x14ac:dyDescent="0.25"/>
    <row r="69" spans="1:26" s="128" customFormat="1" ht="12" customHeight="1" x14ac:dyDescent="0.25"/>
    <row r="70" spans="1:26" s="128" customFormat="1" ht="12" customHeight="1" x14ac:dyDescent="0.25"/>
    <row r="71" spans="1:26" s="128" customFormat="1" ht="12" customHeight="1" x14ac:dyDescent="0.25"/>
    <row r="72" spans="1:26" s="128" customFormat="1" ht="12" customHeight="1" x14ac:dyDescent="0.25"/>
    <row r="73" spans="1:26" s="128" customFormat="1" ht="12" customHeight="1" x14ac:dyDescent="0.25"/>
    <row r="74" spans="1:26" ht="12" customHeight="1" outlineLevel="1" x14ac:dyDescent="0.25">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5">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5">
      <c r="A77" s="1"/>
      <c r="B77" s="2"/>
      <c r="C77" s="8"/>
      <c r="D77" s="8"/>
      <c r="E77" s="8" t="s">
        <v>1</v>
      </c>
      <c r="F77" s="9"/>
      <c r="G77" s="10" t="s">
        <v>113</v>
      </c>
      <c r="H77" s="9"/>
      <c r="I77" s="9"/>
      <c r="J77" s="9"/>
      <c r="K77" s="9"/>
      <c r="L77" s="9"/>
      <c r="M77" s="9"/>
      <c r="N77" s="9"/>
      <c r="O77" s="9"/>
      <c r="P77" s="9"/>
      <c r="Q77" s="9"/>
      <c r="R77" s="9"/>
      <c r="S77" s="11"/>
      <c r="T77" s="9"/>
      <c r="U77" s="11"/>
      <c r="V77" s="11"/>
      <c r="W77" s="12"/>
      <c r="X77" s="3"/>
      <c r="Y77" s="3"/>
      <c r="Z77" s="3"/>
    </row>
    <row r="78" spans="1:26" ht="12" customHeight="1" outlineLevel="1" x14ac:dyDescent="0.25">
      <c r="A78" s="1"/>
      <c r="B78" s="2"/>
      <c r="C78" s="8"/>
      <c r="D78" s="8"/>
      <c r="E78" s="13"/>
      <c r="F78" s="9"/>
      <c r="G78" s="14"/>
      <c r="H78" s="9" t="s">
        <v>26</v>
      </c>
      <c r="I78" s="9"/>
      <c r="J78" s="9"/>
      <c r="K78" s="9"/>
      <c r="L78" s="9"/>
      <c r="M78" s="9"/>
      <c r="N78" s="9"/>
      <c r="O78" s="9"/>
      <c r="P78" s="9"/>
      <c r="Q78" s="9"/>
      <c r="R78" s="9"/>
      <c r="S78" s="11"/>
      <c r="T78" s="15"/>
      <c r="U78" s="11"/>
      <c r="V78" s="11"/>
      <c r="W78" s="12"/>
      <c r="X78" s="3"/>
      <c r="Y78" s="3"/>
      <c r="Z78" s="3"/>
    </row>
    <row r="79" spans="1:26" ht="12" customHeight="1" outlineLevel="1" x14ac:dyDescent="0.25">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5">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5">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5">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5">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5">
      <c r="A84" s="1"/>
      <c r="B84" s="2"/>
      <c r="C84" s="13"/>
      <c r="D84" s="13"/>
      <c r="E84" s="13"/>
      <c r="F84" s="13"/>
      <c r="G84" s="13"/>
      <c r="H84" s="13"/>
      <c r="I84" s="19" t="s">
        <v>118</v>
      </c>
      <c r="J84" s="19" t="s">
        <v>119</v>
      </c>
      <c r="K84" s="19" t="s">
        <v>120</v>
      </c>
      <c r="L84" s="19" t="s">
        <v>121</v>
      </c>
      <c r="M84" s="19" t="s">
        <v>122</v>
      </c>
      <c r="N84" s="19"/>
      <c r="O84" s="19"/>
      <c r="P84" s="20"/>
      <c r="Q84" s="20"/>
      <c r="R84" s="20"/>
      <c r="S84" s="18"/>
      <c r="T84" s="18"/>
      <c r="U84" s="18"/>
      <c r="V84" s="18"/>
      <c r="W84" s="12"/>
      <c r="X84" s="3"/>
      <c r="Y84" s="3"/>
      <c r="Z84" s="3"/>
    </row>
    <row r="85" spans="1:26" ht="13.2" outlineLevel="1" x14ac:dyDescent="0.25">
      <c r="A85" s="1"/>
      <c r="B85" s="2"/>
      <c r="C85" s="13"/>
      <c r="D85" s="13"/>
      <c r="E85" s="13"/>
      <c r="F85" s="22"/>
      <c r="G85" s="31"/>
      <c r="H85" s="23" t="s">
        <v>153</v>
      </c>
      <c r="I85" s="116">
        <v>1</v>
      </c>
      <c r="J85" s="116">
        <v>1</v>
      </c>
      <c r="K85" s="116">
        <v>1</v>
      </c>
      <c r="L85" s="117">
        <v>0.8</v>
      </c>
      <c r="M85" s="117">
        <v>0.8</v>
      </c>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23" t="s">
        <v>141</v>
      </c>
      <c r="I86" s="116">
        <v>1</v>
      </c>
      <c r="J86" s="116">
        <v>1</v>
      </c>
      <c r="K86" s="116">
        <v>1</v>
      </c>
      <c r="L86" s="117">
        <v>0.8</v>
      </c>
      <c r="M86" s="117">
        <v>0.8</v>
      </c>
      <c r="N86" s="32"/>
      <c r="O86" s="32"/>
      <c r="P86" s="32"/>
      <c r="Q86" s="32"/>
      <c r="R86" s="32"/>
      <c r="S86" s="32"/>
      <c r="T86" s="32"/>
      <c r="U86" s="32"/>
      <c r="V86" s="32"/>
      <c r="W86" s="12"/>
      <c r="X86" s="3"/>
      <c r="Y86" s="3"/>
      <c r="Z86" s="3"/>
    </row>
    <row r="87" spans="1:26" ht="12" customHeight="1" outlineLevel="1" x14ac:dyDescent="0.25">
      <c r="A87" s="1"/>
      <c r="B87" s="2"/>
      <c r="C87" s="13"/>
      <c r="D87" s="13"/>
      <c r="E87" s="13"/>
      <c r="F87" s="22"/>
      <c r="G87" s="31"/>
      <c r="H87" s="23" t="s">
        <v>142</v>
      </c>
      <c r="I87" s="116">
        <v>1</v>
      </c>
      <c r="J87" s="116">
        <v>1</v>
      </c>
      <c r="K87" s="116">
        <v>1</v>
      </c>
      <c r="L87" s="117">
        <v>0.8</v>
      </c>
      <c r="M87" s="117">
        <v>0.8</v>
      </c>
      <c r="N87" s="32"/>
      <c r="O87" s="32"/>
      <c r="P87" s="32"/>
      <c r="Q87" s="32"/>
      <c r="R87" s="32"/>
      <c r="S87" s="32"/>
      <c r="T87" s="32"/>
      <c r="U87" s="32"/>
      <c r="V87" s="32"/>
      <c r="W87" s="12"/>
      <c r="X87" s="3"/>
      <c r="Y87" s="3"/>
      <c r="Z87" s="3"/>
    </row>
    <row r="88" spans="1:26" ht="12" customHeight="1" outlineLevel="1" x14ac:dyDescent="0.25">
      <c r="A88" s="1"/>
      <c r="B88" s="2"/>
      <c r="C88" s="13"/>
      <c r="D88" s="13"/>
      <c r="E88" s="13"/>
      <c r="F88" s="30"/>
      <c r="G88" s="31"/>
      <c r="H88" s="23" t="s">
        <v>143</v>
      </c>
      <c r="I88" s="116">
        <v>1</v>
      </c>
      <c r="J88" s="116">
        <v>1</v>
      </c>
      <c r="K88" s="116">
        <v>1</v>
      </c>
      <c r="L88" s="117">
        <v>0.8</v>
      </c>
      <c r="M88" s="117">
        <v>0.8</v>
      </c>
      <c r="N88" s="32"/>
      <c r="O88" s="32"/>
      <c r="P88" s="32"/>
      <c r="Q88" s="32"/>
      <c r="R88" s="32"/>
      <c r="S88" s="32"/>
      <c r="T88" s="32"/>
      <c r="U88" s="32"/>
      <c r="V88" s="32"/>
      <c r="W88" s="12"/>
      <c r="X88" s="3"/>
      <c r="Y88" s="3"/>
      <c r="Z88" s="3"/>
    </row>
    <row r="89" spans="1:26" ht="12" customHeight="1" outlineLevel="1" x14ac:dyDescent="0.25">
      <c r="A89" s="1"/>
      <c r="B89" s="2"/>
      <c r="C89" s="13"/>
      <c r="D89" s="13"/>
      <c r="E89" s="13"/>
      <c r="F89" s="30"/>
      <c r="G89" s="31"/>
      <c r="H89" s="23" t="s">
        <v>144</v>
      </c>
      <c r="I89" s="116">
        <v>1</v>
      </c>
      <c r="J89" s="116">
        <v>1</v>
      </c>
      <c r="K89" s="116">
        <v>1</v>
      </c>
      <c r="L89" s="117">
        <v>0.8</v>
      </c>
      <c r="M89" s="117">
        <v>0.8</v>
      </c>
      <c r="N89" s="32"/>
      <c r="O89" s="32"/>
      <c r="P89" s="32"/>
      <c r="Q89" s="32"/>
      <c r="R89" s="32"/>
      <c r="S89" s="32"/>
      <c r="T89" s="32"/>
      <c r="U89" s="32"/>
      <c r="V89" s="32"/>
      <c r="W89" s="12"/>
      <c r="X89" s="3"/>
      <c r="Y89" s="3"/>
      <c r="Z89" s="3"/>
    </row>
    <row r="90" spans="1:26" ht="12" customHeight="1" outlineLevel="1" x14ac:dyDescent="0.25">
      <c r="A90" s="1"/>
      <c r="B90" s="2"/>
      <c r="C90" s="13"/>
      <c r="D90" s="13"/>
      <c r="E90" s="13"/>
      <c r="F90" s="30"/>
      <c r="G90" s="31"/>
      <c r="H90" s="23" t="s">
        <v>145</v>
      </c>
      <c r="I90" s="116">
        <v>1</v>
      </c>
      <c r="J90" s="116">
        <v>1</v>
      </c>
      <c r="K90" s="116">
        <v>1</v>
      </c>
      <c r="L90" s="117">
        <v>0.8</v>
      </c>
      <c r="M90" s="117">
        <v>0.8</v>
      </c>
      <c r="N90" s="32"/>
      <c r="O90" s="32"/>
      <c r="P90" s="32"/>
      <c r="Q90" s="32"/>
      <c r="R90" s="32"/>
      <c r="S90" s="32"/>
      <c r="T90" s="32"/>
      <c r="U90" s="32"/>
      <c r="V90" s="32"/>
      <c r="W90" s="12"/>
      <c r="X90" s="3"/>
      <c r="Y90" s="3"/>
      <c r="Z90" s="3"/>
    </row>
    <row r="91" spans="1:26" ht="12" customHeight="1" outlineLevel="1" x14ac:dyDescent="0.25">
      <c r="A91" s="1"/>
      <c r="B91" s="2"/>
      <c r="C91" s="13"/>
      <c r="D91" s="13"/>
      <c r="E91" s="13"/>
      <c r="F91" s="30"/>
      <c r="G91" s="31"/>
      <c r="H91" s="23" t="s">
        <v>146</v>
      </c>
      <c r="I91" s="116">
        <v>1</v>
      </c>
      <c r="J91" s="116">
        <v>1</v>
      </c>
      <c r="K91" s="116">
        <v>1</v>
      </c>
      <c r="L91" s="117">
        <v>0.8</v>
      </c>
      <c r="M91" s="117">
        <v>0.8</v>
      </c>
      <c r="N91" s="32"/>
      <c r="O91" s="32"/>
      <c r="P91" s="32"/>
      <c r="Q91" s="32"/>
      <c r="R91" s="32"/>
      <c r="S91" s="32"/>
      <c r="T91" s="32"/>
      <c r="U91" s="32"/>
      <c r="V91" s="32"/>
      <c r="W91" s="12"/>
      <c r="X91" s="3"/>
      <c r="Y91" s="3"/>
      <c r="Z91" s="3"/>
    </row>
    <row r="92" spans="1:26" ht="12" customHeight="1" outlineLevel="1" x14ac:dyDescent="0.25">
      <c r="A92" s="1"/>
      <c r="B92" s="2"/>
      <c r="C92" s="13"/>
      <c r="D92" s="13"/>
      <c r="E92" s="13"/>
      <c r="F92" s="30"/>
      <c r="G92" s="31"/>
      <c r="H92" s="23" t="s">
        <v>147</v>
      </c>
      <c r="I92" s="116">
        <v>1</v>
      </c>
      <c r="J92" s="116">
        <v>1</v>
      </c>
      <c r="K92" s="116">
        <v>1</v>
      </c>
      <c r="L92" s="117">
        <v>0.8</v>
      </c>
      <c r="M92" s="117">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23" t="s">
        <v>436</v>
      </c>
      <c r="I93" s="116">
        <v>1</v>
      </c>
      <c r="J93" s="116">
        <v>1</v>
      </c>
      <c r="K93" s="116">
        <v>1</v>
      </c>
      <c r="L93" s="117">
        <v>0.8</v>
      </c>
      <c r="M93" s="117">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120" t="s">
        <v>155</v>
      </c>
      <c r="I94" s="116">
        <v>1</v>
      </c>
      <c r="J94" s="116">
        <v>1</v>
      </c>
      <c r="K94" s="116">
        <v>1</v>
      </c>
      <c r="L94" s="117">
        <v>0.8</v>
      </c>
      <c r="M94" s="117">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120" t="s">
        <v>156</v>
      </c>
      <c r="I95" s="116">
        <v>1</v>
      </c>
      <c r="J95" s="116">
        <v>1</v>
      </c>
      <c r="K95" s="116">
        <v>1</v>
      </c>
      <c r="L95" s="117">
        <v>0.8</v>
      </c>
      <c r="M95" s="117">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120" t="s">
        <v>160</v>
      </c>
      <c r="I96" s="116">
        <v>1</v>
      </c>
      <c r="J96" s="116">
        <v>1</v>
      </c>
      <c r="K96" s="116">
        <v>1</v>
      </c>
      <c r="L96" s="117">
        <v>0.8</v>
      </c>
      <c r="M96" s="117">
        <v>0.8</v>
      </c>
      <c r="N96" s="32"/>
      <c r="O96" s="32"/>
      <c r="P96" s="32"/>
      <c r="Q96" s="32"/>
      <c r="R96" s="32"/>
      <c r="S96" s="32"/>
      <c r="T96" s="32"/>
      <c r="U96" s="32"/>
      <c r="V96" s="32"/>
      <c r="W96" s="12"/>
      <c r="X96" s="3"/>
      <c r="Y96" s="3"/>
      <c r="Z96" s="3"/>
    </row>
    <row r="97" spans="1:26" ht="12" customHeight="1" outlineLevel="1" x14ac:dyDescent="0.3">
      <c r="A97" s="1"/>
      <c r="B97" s="2"/>
      <c r="C97" s="13"/>
      <c r="D97" s="13"/>
      <c r="E97" s="13"/>
      <c r="F97" s="30"/>
      <c r="G97" s="31"/>
      <c r="H97" s="119" t="s">
        <v>148</v>
      </c>
      <c r="I97" s="116">
        <v>1</v>
      </c>
      <c r="J97" s="116">
        <v>1</v>
      </c>
      <c r="K97" s="116">
        <v>1</v>
      </c>
      <c r="L97" s="116">
        <v>1</v>
      </c>
      <c r="M97" s="116">
        <v>1</v>
      </c>
      <c r="N97" s="32"/>
      <c r="O97" s="32"/>
      <c r="P97" s="32"/>
      <c r="Q97" s="32"/>
      <c r="R97" s="32"/>
      <c r="S97" s="32"/>
      <c r="T97" s="32"/>
      <c r="U97" s="32"/>
      <c r="V97" s="32"/>
      <c r="W97" s="12"/>
      <c r="X97" s="3"/>
      <c r="Y97" s="3"/>
      <c r="Z97" s="3"/>
    </row>
    <row r="98" spans="1:26" ht="12" customHeight="1" outlineLevel="1" x14ac:dyDescent="0.3">
      <c r="A98" s="1"/>
      <c r="B98" s="2"/>
      <c r="C98" s="13"/>
      <c r="D98" s="13"/>
      <c r="E98" s="13"/>
      <c r="F98" s="30"/>
      <c r="G98" s="31"/>
      <c r="H98" s="119" t="s">
        <v>149</v>
      </c>
      <c r="I98" s="116">
        <v>1</v>
      </c>
      <c r="J98" s="116">
        <v>1</v>
      </c>
      <c r="K98" s="116">
        <v>1</v>
      </c>
      <c r="L98" s="117">
        <v>0.8</v>
      </c>
      <c r="M98" s="117">
        <v>0.8</v>
      </c>
      <c r="N98" s="32"/>
      <c r="O98" s="32"/>
      <c r="P98" s="32"/>
      <c r="Q98" s="32"/>
      <c r="R98" s="32"/>
      <c r="S98" s="32"/>
      <c r="T98" s="32"/>
      <c r="U98" s="32"/>
      <c r="V98" s="32"/>
      <c r="W98" s="12"/>
      <c r="X98" s="3"/>
      <c r="Y98" s="3"/>
      <c r="Z98" s="3"/>
    </row>
    <row r="99" spans="1:26" ht="12" customHeight="1" outlineLevel="1" x14ac:dyDescent="0.3">
      <c r="A99" s="1"/>
      <c r="B99" s="2"/>
      <c r="C99" s="13"/>
      <c r="D99" s="13"/>
      <c r="E99" s="13"/>
      <c r="F99" s="30"/>
      <c r="G99" s="31"/>
      <c r="H99" s="119" t="s">
        <v>150</v>
      </c>
      <c r="I99" s="116">
        <v>1</v>
      </c>
      <c r="J99" s="116">
        <v>1</v>
      </c>
      <c r="K99" s="116">
        <v>1</v>
      </c>
      <c r="L99" s="116">
        <v>1</v>
      </c>
      <c r="M99" s="116">
        <v>1</v>
      </c>
      <c r="N99" s="32"/>
      <c r="O99" s="32"/>
      <c r="P99" s="32"/>
      <c r="Q99" s="32"/>
      <c r="R99" s="32"/>
      <c r="S99" s="32"/>
      <c r="T99" s="32"/>
      <c r="U99" s="32"/>
      <c r="V99" s="32"/>
      <c r="W99" s="12"/>
      <c r="X99" s="3"/>
      <c r="Y99" s="3"/>
      <c r="Z99" s="3"/>
    </row>
    <row r="100" spans="1:26" ht="12" customHeight="1" outlineLevel="1" x14ac:dyDescent="0.3">
      <c r="A100" s="1"/>
      <c r="B100" s="2"/>
      <c r="C100" s="13"/>
      <c r="D100" s="13"/>
      <c r="E100" s="13"/>
      <c r="F100" s="30"/>
      <c r="G100" s="31"/>
      <c r="H100" s="119" t="s">
        <v>151</v>
      </c>
      <c r="I100" s="116">
        <v>1</v>
      </c>
      <c r="J100" s="116">
        <v>1</v>
      </c>
      <c r="K100" s="116">
        <v>1</v>
      </c>
      <c r="L100" s="116">
        <v>1</v>
      </c>
      <c r="M100" s="116">
        <v>1</v>
      </c>
      <c r="N100" s="32"/>
      <c r="O100" s="32"/>
      <c r="P100" s="32"/>
      <c r="Q100" s="32"/>
      <c r="R100" s="32"/>
      <c r="S100" s="32"/>
      <c r="T100" s="32"/>
      <c r="U100" s="32"/>
      <c r="V100" s="32"/>
      <c r="W100" s="12"/>
      <c r="X100" s="3"/>
      <c r="Y100" s="3"/>
      <c r="Z100" s="3"/>
    </row>
    <row r="101" spans="1:26" ht="12" customHeight="1" outlineLevel="1" x14ac:dyDescent="0.3">
      <c r="A101" s="1"/>
      <c r="B101" s="2"/>
      <c r="C101" s="13"/>
      <c r="D101" s="13"/>
      <c r="E101" s="13"/>
      <c r="F101" s="30"/>
      <c r="G101" s="31"/>
      <c r="H101" s="119" t="s">
        <v>152</v>
      </c>
      <c r="I101" s="116">
        <v>1</v>
      </c>
      <c r="J101" s="116">
        <v>1</v>
      </c>
      <c r="K101" s="116">
        <v>1</v>
      </c>
      <c r="L101" s="116">
        <v>1</v>
      </c>
      <c r="M101" s="116">
        <v>1</v>
      </c>
      <c r="N101" s="32"/>
      <c r="O101" s="32"/>
      <c r="P101" s="32"/>
      <c r="Q101" s="32"/>
      <c r="R101" s="32"/>
      <c r="S101" s="32"/>
      <c r="T101" s="32"/>
      <c r="U101" s="32"/>
      <c r="V101" s="32"/>
      <c r="W101" s="12"/>
      <c r="X101" s="3"/>
      <c r="Y101" s="3"/>
      <c r="Z101" s="3"/>
    </row>
    <row r="102" spans="1:26" ht="12" customHeight="1" outlineLevel="1" x14ac:dyDescent="0.3">
      <c r="A102" s="1"/>
      <c r="B102" s="2"/>
      <c r="C102" s="13"/>
      <c r="D102" s="13"/>
      <c r="E102" s="13"/>
      <c r="F102" s="30"/>
      <c r="G102" s="31"/>
      <c r="H102" s="119" t="s">
        <v>157</v>
      </c>
      <c r="I102" s="116">
        <v>1</v>
      </c>
      <c r="J102" s="116">
        <v>1</v>
      </c>
      <c r="K102" s="116">
        <v>1</v>
      </c>
      <c r="L102" s="117">
        <v>0.8</v>
      </c>
      <c r="M102" s="117">
        <v>0.8</v>
      </c>
      <c r="N102" s="32"/>
      <c r="O102" s="32"/>
      <c r="P102" s="32"/>
      <c r="Q102" s="32"/>
      <c r="R102" s="32"/>
      <c r="S102" s="32"/>
      <c r="T102" s="32"/>
      <c r="U102" s="32"/>
      <c r="V102" s="32"/>
      <c r="W102" s="12"/>
      <c r="X102" s="3"/>
      <c r="Y102" s="3"/>
      <c r="Z102" s="3"/>
    </row>
    <row r="103" spans="1:26" ht="12" customHeight="1" outlineLevel="1" x14ac:dyDescent="0.3">
      <c r="A103" s="1"/>
      <c r="B103" s="2"/>
      <c r="C103" s="13"/>
      <c r="D103" s="13"/>
      <c r="E103" s="13"/>
      <c r="F103" s="30"/>
      <c r="G103" s="31"/>
      <c r="H103" s="119" t="s">
        <v>158</v>
      </c>
      <c r="I103" s="116">
        <v>1</v>
      </c>
      <c r="J103" s="116">
        <v>1</v>
      </c>
      <c r="K103" s="116">
        <v>1</v>
      </c>
      <c r="L103" s="117">
        <v>0.8</v>
      </c>
      <c r="M103" s="117">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19" t="s">
        <v>159</v>
      </c>
      <c r="I104" s="116">
        <v>1</v>
      </c>
      <c r="J104" s="116">
        <v>1</v>
      </c>
      <c r="K104" s="116">
        <v>1</v>
      </c>
      <c r="L104" s="117">
        <v>0.8</v>
      </c>
      <c r="M104" s="117">
        <v>0.8</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19" t="s">
        <v>161</v>
      </c>
      <c r="I105" s="116">
        <v>1</v>
      </c>
      <c r="J105" s="116">
        <v>1</v>
      </c>
      <c r="K105" s="116">
        <v>1</v>
      </c>
      <c r="L105" s="117">
        <v>0.8</v>
      </c>
      <c r="M105" s="117">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19" t="s">
        <v>162</v>
      </c>
      <c r="I106" s="116">
        <v>1</v>
      </c>
      <c r="J106" s="116">
        <v>1</v>
      </c>
      <c r="K106" s="116">
        <v>1</v>
      </c>
      <c r="L106" s="117">
        <v>0.8</v>
      </c>
      <c r="M106" s="117">
        <v>0.8</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19" t="s">
        <v>163</v>
      </c>
      <c r="I107" s="116">
        <v>1</v>
      </c>
      <c r="J107" s="116">
        <v>1</v>
      </c>
      <c r="K107" s="116">
        <v>1</v>
      </c>
      <c r="L107" s="117">
        <v>0.8</v>
      </c>
      <c r="M107" s="117">
        <v>0.8</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19" t="s">
        <v>164</v>
      </c>
      <c r="I108" s="116">
        <v>1</v>
      </c>
      <c r="J108" s="116">
        <v>1</v>
      </c>
      <c r="K108" s="116">
        <v>1</v>
      </c>
      <c r="L108" s="117">
        <v>0.8</v>
      </c>
      <c r="M108" s="117">
        <v>0.8</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19" t="s">
        <v>165</v>
      </c>
      <c r="I109" s="116">
        <v>1</v>
      </c>
      <c r="J109" s="116">
        <v>1</v>
      </c>
      <c r="K109" s="116">
        <v>1</v>
      </c>
      <c r="L109" s="117">
        <v>0.8</v>
      </c>
      <c r="M109" s="117">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19" t="s">
        <v>166</v>
      </c>
      <c r="I110" s="116">
        <v>1</v>
      </c>
      <c r="J110" s="116">
        <v>1</v>
      </c>
      <c r="K110" s="116">
        <v>1</v>
      </c>
      <c r="L110" s="117">
        <v>0.8</v>
      </c>
      <c r="M110" s="117">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19" t="s">
        <v>167</v>
      </c>
      <c r="I111" s="116">
        <v>1</v>
      </c>
      <c r="J111" s="116">
        <v>1</v>
      </c>
      <c r="K111" s="116">
        <v>1</v>
      </c>
      <c r="L111" s="117">
        <v>0.8</v>
      </c>
      <c r="M111" s="117">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19" t="s">
        <v>168</v>
      </c>
      <c r="I112" s="116">
        <v>1</v>
      </c>
      <c r="J112" s="116">
        <v>1</v>
      </c>
      <c r="K112" s="116">
        <v>1</v>
      </c>
      <c r="L112" s="117">
        <v>0.8</v>
      </c>
      <c r="M112" s="117">
        <v>0.8</v>
      </c>
      <c r="N112" s="32"/>
      <c r="O112" s="32"/>
      <c r="P112" s="32"/>
      <c r="Q112" s="32"/>
      <c r="R112" s="32"/>
      <c r="S112" s="32"/>
      <c r="T112" s="32"/>
      <c r="U112" s="32"/>
      <c r="V112" s="32"/>
      <c r="W112" s="12"/>
      <c r="X112" s="3"/>
      <c r="Y112" s="3"/>
      <c r="Z112" s="3"/>
    </row>
    <row r="113" spans="1:42" ht="12" customHeight="1" outlineLevel="1" x14ac:dyDescent="0.3">
      <c r="A113" s="1"/>
      <c r="B113" s="2"/>
      <c r="C113" s="13"/>
      <c r="D113" s="13"/>
      <c r="E113" s="13"/>
      <c r="F113" s="30"/>
      <c r="G113" s="31"/>
      <c r="H113" s="119" t="s">
        <v>169</v>
      </c>
      <c r="I113" s="116">
        <v>1</v>
      </c>
      <c r="J113" s="116">
        <v>1</v>
      </c>
      <c r="K113" s="116">
        <v>1</v>
      </c>
      <c r="L113" s="117">
        <v>0.8</v>
      </c>
      <c r="M113" s="117">
        <v>0.8</v>
      </c>
      <c r="N113" s="32"/>
      <c r="O113" s="32"/>
      <c r="P113" s="32"/>
      <c r="Q113" s="32"/>
      <c r="R113" s="32"/>
      <c r="S113" s="32"/>
      <c r="T113" s="32"/>
      <c r="U113" s="32"/>
      <c r="V113" s="32"/>
      <c r="W113" s="12"/>
      <c r="X113" s="3"/>
      <c r="Y113" s="3"/>
      <c r="Z113" s="3"/>
    </row>
    <row r="114" spans="1:42" ht="12" customHeight="1" outlineLevel="1" x14ac:dyDescent="0.3">
      <c r="A114" s="1"/>
      <c r="B114" s="2"/>
      <c r="C114" s="13"/>
      <c r="D114" s="13"/>
      <c r="E114" s="13"/>
      <c r="F114" s="30"/>
      <c r="G114" s="31"/>
      <c r="H114" s="119" t="s">
        <v>170</v>
      </c>
      <c r="I114" s="116">
        <v>1</v>
      </c>
      <c r="J114" s="116">
        <v>1</v>
      </c>
      <c r="K114" s="116">
        <v>1</v>
      </c>
      <c r="L114" s="117">
        <v>0.8</v>
      </c>
      <c r="M114" s="117">
        <v>0.8</v>
      </c>
      <c r="N114" s="32"/>
      <c r="O114" s="32"/>
      <c r="P114" s="32"/>
      <c r="Q114" s="32"/>
      <c r="R114" s="32"/>
      <c r="S114" s="32"/>
      <c r="T114" s="32"/>
      <c r="U114" s="32"/>
      <c r="V114" s="32"/>
      <c r="W114" s="12"/>
      <c r="X114" s="3"/>
      <c r="Y114" s="3"/>
      <c r="Z114" s="3"/>
    </row>
    <row r="115" spans="1:42" ht="12" customHeight="1" outlineLevel="1" x14ac:dyDescent="0.3">
      <c r="A115" s="1"/>
      <c r="B115" s="2"/>
      <c r="C115" s="13"/>
      <c r="D115" s="13"/>
      <c r="E115" s="13"/>
      <c r="F115" s="30"/>
      <c r="G115" s="31"/>
      <c r="H115" s="119" t="s">
        <v>171</v>
      </c>
      <c r="I115" s="116">
        <v>1</v>
      </c>
      <c r="J115" s="116">
        <v>1</v>
      </c>
      <c r="K115" s="116">
        <v>1</v>
      </c>
      <c r="L115" s="117">
        <v>0.8</v>
      </c>
      <c r="M115" s="117">
        <v>0.8</v>
      </c>
      <c r="N115" s="32"/>
      <c r="O115" s="32"/>
      <c r="P115" s="32"/>
      <c r="Q115" s="32"/>
      <c r="R115" s="32"/>
      <c r="S115" s="32"/>
      <c r="T115" s="32"/>
      <c r="U115" s="32"/>
      <c r="V115" s="32"/>
      <c r="W115" s="12"/>
      <c r="X115" s="3"/>
      <c r="Y115" s="3"/>
      <c r="Z115" s="3"/>
    </row>
    <row r="116" spans="1:42" ht="12" customHeight="1" outlineLevel="1" x14ac:dyDescent="0.3">
      <c r="A116" s="1"/>
      <c r="B116" s="2"/>
      <c r="C116" s="13"/>
      <c r="D116" s="13"/>
      <c r="E116" s="13"/>
      <c r="F116" s="30"/>
      <c r="G116" s="31"/>
      <c r="H116" s="119" t="s">
        <v>172</v>
      </c>
      <c r="I116" s="116">
        <v>1</v>
      </c>
      <c r="J116" s="116">
        <v>1</v>
      </c>
      <c r="K116" s="116">
        <v>1</v>
      </c>
      <c r="L116" s="117">
        <v>0.8</v>
      </c>
      <c r="M116" s="117">
        <v>0.8</v>
      </c>
      <c r="N116" s="32"/>
      <c r="O116" s="32"/>
      <c r="P116" s="32"/>
      <c r="Q116" s="32"/>
      <c r="R116" s="32"/>
      <c r="S116" s="32"/>
      <c r="T116" s="32"/>
      <c r="U116" s="32"/>
      <c r="V116" s="32"/>
      <c r="W116" s="12"/>
      <c r="X116" s="3"/>
      <c r="Y116" s="3"/>
      <c r="Z116" s="3"/>
    </row>
    <row r="117" spans="1:42" ht="12" customHeight="1" outlineLevel="1" x14ac:dyDescent="0.3">
      <c r="A117" s="1"/>
      <c r="B117" s="2"/>
      <c r="C117" s="13"/>
      <c r="D117" s="13"/>
      <c r="E117" s="13"/>
      <c r="F117" s="30"/>
      <c r="G117" s="31"/>
      <c r="H117" s="119" t="s">
        <v>173</v>
      </c>
      <c r="I117" s="116">
        <v>1</v>
      </c>
      <c r="J117" s="116">
        <v>1</v>
      </c>
      <c r="K117" s="116">
        <v>1</v>
      </c>
      <c r="L117" s="117">
        <v>0.8</v>
      </c>
      <c r="M117" s="117">
        <v>0.8</v>
      </c>
      <c r="N117" s="32"/>
      <c r="O117" s="32"/>
      <c r="P117" s="32"/>
      <c r="Q117" s="32"/>
      <c r="R117" s="32"/>
      <c r="S117" s="32"/>
      <c r="T117" s="32"/>
      <c r="U117" s="32"/>
      <c r="V117" s="32"/>
      <c r="W117" s="12"/>
      <c r="X117" s="3"/>
      <c r="Y117" s="3"/>
      <c r="Z117" s="3"/>
    </row>
    <row r="118" spans="1:42" ht="12" customHeight="1" outlineLevel="1" x14ac:dyDescent="0.25">
      <c r="A118" s="1"/>
      <c r="B118" s="2"/>
      <c r="C118" s="13"/>
      <c r="D118" s="13"/>
      <c r="E118" s="13"/>
      <c r="F118" s="30"/>
      <c r="G118" s="31"/>
      <c r="H118" s="4" t="s">
        <v>140</v>
      </c>
      <c r="I118" s="116">
        <v>1</v>
      </c>
      <c r="J118" s="116">
        <v>1</v>
      </c>
      <c r="K118" s="116">
        <v>1</v>
      </c>
      <c r="L118" s="117">
        <v>0.8</v>
      </c>
      <c r="M118" s="117">
        <v>0.8</v>
      </c>
      <c r="N118" s="32"/>
      <c r="O118" s="32"/>
      <c r="P118" s="32"/>
      <c r="Q118" s="32"/>
      <c r="R118" s="32"/>
      <c r="S118" s="32"/>
      <c r="T118" s="32"/>
      <c r="U118" s="32"/>
      <c r="V118" s="32"/>
      <c r="W118" s="12"/>
      <c r="X118" s="3"/>
      <c r="Y118" s="3"/>
      <c r="Z118" s="3"/>
    </row>
    <row r="119" spans="1:42" ht="12" customHeight="1" outlineLevel="1" x14ac:dyDescent="0.25">
      <c r="A119" s="1"/>
      <c r="B119" s="2"/>
      <c r="C119" s="13"/>
      <c r="D119" s="13"/>
      <c r="E119" s="13"/>
      <c r="F119" s="30"/>
      <c r="G119" s="31"/>
      <c r="H119" s="4" t="s">
        <v>154</v>
      </c>
      <c r="I119" s="116">
        <v>1</v>
      </c>
      <c r="J119" s="116">
        <v>1</v>
      </c>
      <c r="K119" s="116">
        <v>1</v>
      </c>
      <c r="L119" s="117">
        <v>0.8</v>
      </c>
      <c r="M119" s="117">
        <v>0.8</v>
      </c>
      <c r="N119" s="32"/>
      <c r="O119" s="32"/>
      <c r="P119" s="32"/>
      <c r="Q119" s="32"/>
      <c r="R119" s="32"/>
      <c r="S119" s="32"/>
      <c r="T119" s="32"/>
      <c r="U119" s="32"/>
      <c r="V119" s="32"/>
      <c r="W119" s="12"/>
      <c r="X119" s="3"/>
      <c r="Y119" s="3"/>
      <c r="Z119" s="3"/>
    </row>
    <row r="120" spans="1:42" ht="12" customHeight="1" outlineLevel="1" x14ac:dyDescent="0.25">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42" ht="12" customHeight="1" outlineLevel="1" x14ac:dyDescent="0.25">
      <c r="A121" s="1"/>
      <c r="B121" s="2"/>
      <c r="C121" s="13"/>
      <c r="D121" s="13"/>
      <c r="E121" s="13"/>
      <c r="F121" s="30"/>
      <c r="G121" s="31"/>
      <c r="H121" s="31"/>
      <c r="I121" s="94"/>
      <c r="J121" s="94"/>
      <c r="K121" s="94"/>
      <c r="L121" s="94"/>
      <c r="M121" s="94"/>
      <c r="N121" s="32"/>
      <c r="O121" s="32"/>
      <c r="P121" s="32"/>
      <c r="Q121" s="32"/>
      <c r="R121" s="32"/>
      <c r="S121" s="32"/>
      <c r="T121" s="32"/>
      <c r="U121" s="32"/>
      <c r="V121" s="32"/>
      <c r="W121" s="12"/>
      <c r="X121" s="3"/>
      <c r="Y121" s="3"/>
      <c r="Z121" s="3"/>
    </row>
    <row r="122" spans="1:42" ht="5.0999999999999996" customHeight="1" outlineLevel="1" x14ac:dyDescent="0.25">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42" ht="24.9" customHeight="1" outlineLevel="1" x14ac:dyDescent="0.25">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24</v>
      </c>
      <c r="X123" s="3"/>
      <c r="Y123" s="3"/>
      <c r="Z123" s="3"/>
    </row>
    <row r="124" spans="1:42" ht="12" customHeight="1" outlineLevel="1" x14ac:dyDescent="0.25">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spans="1:42" ht="5.0999999999999996" customHeight="1" outlineLevel="1" thickBot="1" x14ac:dyDescent="0.3">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2"/>
      <c r="AO125" s="2"/>
      <c r="AP125" s="2"/>
    </row>
    <row r="126" spans="1:42" ht="5.0999999999999996" customHeight="1" outlineLevel="1" x14ac:dyDescent="0.25">
      <c r="A126" s="1"/>
      <c r="B126" s="2"/>
      <c r="C126" s="5" t="s">
        <v>0</v>
      </c>
      <c r="D126" s="5"/>
      <c r="E126" s="5"/>
      <c r="F126" s="5"/>
      <c r="G126" s="5"/>
      <c r="H126" s="5"/>
      <c r="I126" s="5"/>
      <c r="J126" s="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7"/>
      <c r="AN126" s="3"/>
      <c r="AO126" s="3"/>
      <c r="AP126" s="3"/>
    </row>
    <row r="127" spans="1:42" ht="12" customHeight="1" outlineLevel="1" x14ac:dyDescent="0.25">
      <c r="A127" s="1"/>
      <c r="B127" s="2"/>
      <c r="C127" s="8"/>
      <c r="D127" s="8"/>
      <c r="E127" s="8" t="s">
        <v>1</v>
      </c>
      <c r="F127" s="9"/>
      <c r="G127" s="10" t="s">
        <v>115</v>
      </c>
      <c r="H127" s="9"/>
      <c r="I127" s="9"/>
      <c r="J127" s="9"/>
      <c r="K127" s="9"/>
      <c r="L127" s="9"/>
      <c r="M127" s="9"/>
      <c r="N127" s="9"/>
      <c r="O127" s="9"/>
      <c r="P127" s="9"/>
      <c r="Q127" s="9"/>
      <c r="R127" s="9"/>
      <c r="S127" s="9"/>
      <c r="T127" s="9"/>
      <c r="U127" s="9"/>
      <c r="V127" s="9"/>
      <c r="W127" s="9"/>
      <c r="X127" s="9"/>
      <c r="Y127" s="11"/>
      <c r="Z127" s="9"/>
      <c r="AA127" s="11"/>
      <c r="AB127" s="11"/>
      <c r="AC127" s="11"/>
      <c r="AD127" s="11"/>
      <c r="AE127" s="11"/>
      <c r="AF127" s="11"/>
      <c r="AG127" s="11"/>
      <c r="AH127" s="11"/>
      <c r="AI127" s="11"/>
      <c r="AJ127" s="11"/>
      <c r="AK127" s="11"/>
      <c r="AL127" s="11"/>
      <c r="AM127" s="12"/>
      <c r="AN127" s="3"/>
      <c r="AO127" s="3"/>
      <c r="AP127" s="3"/>
    </row>
    <row r="128" spans="1:42" ht="12" customHeight="1" outlineLevel="1" x14ac:dyDescent="0.25">
      <c r="A128" s="1"/>
      <c r="B128" s="2"/>
      <c r="C128" s="8"/>
      <c r="D128" s="8"/>
      <c r="E128" s="13"/>
      <c r="F128" s="9"/>
      <c r="G128" s="14"/>
      <c r="H128" s="9" t="s">
        <v>116</v>
      </c>
      <c r="I128" s="9"/>
      <c r="J128" s="9"/>
      <c r="K128" s="9"/>
      <c r="L128" s="9"/>
      <c r="M128" s="9"/>
      <c r="N128" s="9"/>
      <c r="O128" s="9"/>
      <c r="P128" s="9"/>
      <c r="Q128" s="9"/>
      <c r="R128" s="9"/>
      <c r="S128" s="9"/>
      <c r="T128" s="9"/>
      <c r="U128" s="9"/>
      <c r="V128" s="9"/>
      <c r="W128" s="9"/>
      <c r="X128" s="9"/>
      <c r="Y128" s="11"/>
      <c r="Z128" s="15"/>
      <c r="AA128" s="11"/>
      <c r="AB128" s="11"/>
      <c r="AC128" s="11"/>
      <c r="AD128" s="11"/>
      <c r="AE128" s="11"/>
      <c r="AF128" s="11"/>
      <c r="AG128" s="11"/>
      <c r="AH128" s="11"/>
      <c r="AI128" s="11"/>
      <c r="AJ128" s="11"/>
      <c r="AK128" s="11"/>
      <c r="AL128" s="11"/>
      <c r="AM128" s="12"/>
      <c r="AN128" s="3"/>
      <c r="AO128" s="3"/>
      <c r="AP128" s="3"/>
    </row>
    <row r="129" spans="1:42" ht="12" customHeight="1" outlineLevel="1" x14ac:dyDescent="0.25">
      <c r="A129" s="1"/>
      <c r="B129" s="2"/>
      <c r="C129" s="13"/>
      <c r="D129" s="8"/>
      <c r="E129" s="13"/>
      <c r="F129" s="9"/>
      <c r="G129" s="9" t="s">
        <v>2</v>
      </c>
      <c r="H129" s="9" t="s">
        <v>117</v>
      </c>
      <c r="I129" s="9"/>
      <c r="J129" s="9"/>
      <c r="K129" s="9"/>
      <c r="L129" s="9"/>
      <c r="M129" s="9"/>
      <c r="N129" s="9"/>
      <c r="O129" s="9"/>
      <c r="P129" s="9"/>
      <c r="Q129" s="9"/>
      <c r="R129" s="9"/>
      <c r="S129" s="9"/>
      <c r="T129" s="9"/>
      <c r="U129" s="9"/>
      <c r="V129" s="9"/>
      <c r="W129" s="9"/>
      <c r="X129" s="9"/>
      <c r="Y129" s="11"/>
      <c r="Z129" s="15"/>
      <c r="AA129" s="11"/>
      <c r="AB129" s="11"/>
      <c r="AC129" s="11"/>
      <c r="AD129" s="11"/>
      <c r="AE129" s="11"/>
      <c r="AF129" s="11"/>
      <c r="AG129" s="11"/>
      <c r="AH129" s="11"/>
      <c r="AI129" s="11"/>
      <c r="AJ129" s="11"/>
      <c r="AK129" s="11"/>
      <c r="AL129" s="11"/>
      <c r="AM129" s="12"/>
      <c r="AN129" s="3"/>
      <c r="AO129" s="3"/>
      <c r="AP129" s="3"/>
    </row>
    <row r="130" spans="1:42" ht="12" customHeight="1" outlineLevel="1" x14ac:dyDescent="0.25">
      <c r="A130" s="1"/>
      <c r="B130" s="2"/>
      <c r="C130" s="16">
        <v>0</v>
      </c>
      <c r="D130" s="8"/>
      <c r="E130" s="13"/>
      <c r="F130" s="9"/>
      <c r="G130" s="17"/>
      <c r="H130" s="9" t="s">
        <v>178</v>
      </c>
      <c r="I130" s="9"/>
      <c r="J130" s="9"/>
      <c r="K130" s="9"/>
      <c r="L130" s="9"/>
      <c r="M130" s="9"/>
      <c r="N130" s="9"/>
      <c r="O130" s="9"/>
      <c r="P130" s="9"/>
      <c r="Q130" s="9"/>
      <c r="R130" s="9"/>
      <c r="S130" s="9"/>
      <c r="T130" s="9"/>
      <c r="U130" s="9"/>
      <c r="V130" s="9"/>
      <c r="W130" s="9"/>
      <c r="X130" s="9"/>
      <c r="Y130" s="11"/>
      <c r="Z130" s="15"/>
      <c r="AA130" s="11"/>
      <c r="AB130" s="11"/>
      <c r="AC130" s="11"/>
      <c r="AD130" s="11"/>
      <c r="AE130" s="11"/>
      <c r="AF130" s="11"/>
      <c r="AG130" s="11"/>
      <c r="AH130" s="11"/>
      <c r="AI130" s="11"/>
      <c r="AJ130" s="11"/>
      <c r="AK130" s="11"/>
      <c r="AL130" s="11"/>
      <c r="AM130" s="12"/>
      <c r="AN130" s="3"/>
      <c r="AO130" s="3"/>
      <c r="AP130" s="3"/>
    </row>
    <row r="131" spans="1:42" ht="12" customHeight="1" outlineLevel="1" x14ac:dyDescent="0.4">
      <c r="A131" s="1"/>
      <c r="B131" s="2"/>
      <c r="C131" s="13"/>
      <c r="D131" s="13"/>
      <c r="E131" s="13"/>
      <c r="F131" s="13"/>
      <c r="G131" s="13"/>
      <c r="H131" s="13"/>
      <c r="I131" s="13"/>
      <c r="J131" s="18"/>
      <c r="K131" s="341" t="s">
        <v>124</v>
      </c>
      <c r="L131" s="337"/>
      <c r="M131" s="336"/>
      <c r="N131" s="336"/>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2"/>
      <c r="AN131" s="3"/>
      <c r="AO131" s="3"/>
      <c r="AP131" s="3"/>
    </row>
    <row r="132" spans="1:42" ht="12" customHeight="1" outlineLevel="1" x14ac:dyDescent="0.4">
      <c r="A132" s="1"/>
      <c r="B132" s="2"/>
      <c r="C132" s="13"/>
      <c r="D132" s="13"/>
      <c r="E132" s="13"/>
      <c r="F132" s="13"/>
      <c r="G132" s="13"/>
      <c r="H132" s="13"/>
      <c r="I132" s="13"/>
      <c r="J132" s="13"/>
      <c r="K132" s="341"/>
      <c r="L132" s="337"/>
      <c r="M132" s="336"/>
      <c r="N132" s="336"/>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2"/>
      <c r="AN132" s="3"/>
      <c r="AO132" s="3"/>
      <c r="AP132" s="3"/>
    </row>
    <row r="133" spans="1:42" ht="12" customHeight="1" outlineLevel="1" x14ac:dyDescent="0.25">
      <c r="A133" s="1"/>
      <c r="B133" s="2"/>
      <c r="C133" s="13"/>
      <c r="D133" s="13"/>
      <c r="E133" s="13"/>
      <c r="F133" s="13"/>
      <c r="G133" s="13"/>
      <c r="H133" s="13"/>
      <c r="I133" s="13"/>
      <c r="J133" s="95"/>
      <c r="K133" s="95"/>
      <c r="L133" s="95"/>
      <c r="M133" s="95"/>
      <c r="N133" s="95"/>
      <c r="O133" s="95"/>
      <c r="P133" s="95"/>
      <c r="Q133" s="95"/>
      <c r="R133" s="95"/>
      <c r="S133" s="95"/>
      <c r="T133" s="338"/>
      <c r="U133" s="338"/>
      <c r="V133" s="338"/>
      <c r="W133" s="338"/>
      <c r="X133" s="338"/>
      <c r="Y133" s="18"/>
      <c r="Z133" s="18"/>
      <c r="AA133" s="18"/>
      <c r="AB133" s="18"/>
      <c r="AC133" s="18"/>
      <c r="AD133" s="18"/>
      <c r="AE133" s="18"/>
      <c r="AF133" s="18"/>
      <c r="AG133" s="18"/>
      <c r="AH133" s="18"/>
      <c r="AI133" s="18"/>
      <c r="AJ133" s="18"/>
      <c r="AK133" s="18"/>
      <c r="AL133" s="18"/>
      <c r="AM133" s="12"/>
      <c r="AN133" s="3"/>
      <c r="AO133" s="3"/>
      <c r="AP133" s="3"/>
    </row>
    <row r="134" spans="1:42" ht="12" customHeight="1" outlineLevel="1" x14ac:dyDescent="0.25">
      <c r="A134" s="1"/>
      <c r="B134" s="2"/>
      <c r="C134" s="13"/>
      <c r="D134" s="13"/>
      <c r="E134" s="13"/>
      <c r="F134" s="13"/>
      <c r="G134" s="13"/>
      <c r="H134" s="13"/>
      <c r="I134" s="13"/>
      <c r="J134" s="95" t="s">
        <v>175</v>
      </c>
      <c r="K134" s="95" t="s">
        <v>176</v>
      </c>
      <c r="L134" s="95" t="s">
        <v>314</v>
      </c>
      <c r="M134" s="95" t="s">
        <v>177</v>
      </c>
      <c r="N134" s="95" t="s">
        <v>23</v>
      </c>
      <c r="O134" s="95" t="s">
        <v>445</v>
      </c>
      <c r="P134" s="95" t="s">
        <v>179</v>
      </c>
      <c r="Q134" s="95" t="s">
        <v>180</v>
      </c>
      <c r="R134" s="95" t="s">
        <v>181</v>
      </c>
      <c r="S134" s="95" t="s">
        <v>182</v>
      </c>
      <c r="T134" s="95" t="s">
        <v>447</v>
      </c>
      <c r="U134" s="95" t="s">
        <v>448</v>
      </c>
      <c r="V134" s="95" t="s">
        <v>449</v>
      </c>
      <c r="W134" s="95" t="s">
        <v>450</v>
      </c>
      <c r="X134" s="95" t="s">
        <v>446</v>
      </c>
      <c r="Y134" s="95" t="s">
        <v>30</v>
      </c>
      <c r="Z134" s="18" t="s">
        <v>31</v>
      </c>
      <c r="AA134" s="18" t="s">
        <v>32</v>
      </c>
      <c r="AB134" s="18" t="s">
        <v>451</v>
      </c>
      <c r="AC134" s="18" t="s">
        <v>452</v>
      </c>
      <c r="AD134" s="18" t="s">
        <v>453</v>
      </c>
      <c r="AE134" s="18" t="s">
        <v>454</v>
      </c>
      <c r="AF134" s="18" t="s">
        <v>455</v>
      </c>
      <c r="AG134" s="18" t="s">
        <v>456</v>
      </c>
      <c r="AH134" s="18" t="s">
        <v>457</v>
      </c>
      <c r="AI134" s="18" t="s">
        <v>458</v>
      </c>
      <c r="AJ134" s="18" t="s">
        <v>4</v>
      </c>
      <c r="AK134" s="18" t="s">
        <v>459</v>
      </c>
      <c r="AL134" s="18"/>
      <c r="AM134" s="12"/>
      <c r="AN134" s="3"/>
      <c r="AO134" s="3"/>
      <c r="AP134" s="3"/>
    </row>
    <row r="135" spans="1:42" ht="13.2" outlineLevel="1" x14ac:dyDescent="0.25">
      <c r="A135" s="1"/>
      <c r="B135" s="2"/>
      <c r="C135" s="13"/>
      <c r="D135" s="13"/>
      <c r="E135" s="13"/>
      <c r="F135" s="22"/>
      <c r="H135" s="23"/>
      <c r="I135" s="23" t="s">
        <v>153</v>
      </c>
      <c r="J135" s="93"/>
      <c r="K135" s="93">
        <v>1.8</v>
      </c>
      <c r="L135" s="93">
        <v>1.8</v>
      </c>
      <c r="M135" s="93"/>
      <c r="N135" s="93">
        <v>1.8</v>
      </c>
      <c r="O135" s="93">
        <v>1.8</v>
      </c>
      <c r="P135" s="93">
        <v>1.8</v>
      </c>
      <c r="Q135" s="93">
        <v>1.8</v>
      </c>
      <c r="R135" s="93">
        <v>1.8</v>
      </c>
      <c r="S135" s="93">
        <v>1.8</v>
      </c>
      <c r="T135" s="93">
        <v>1.8</v>
      </c>
      <c r="U135" s="93">
        <v>1.8</v>
      </c>
      <c r="V135" s="93">
        <v>1.8</v>
      </c>
      <c r="W135" s="93">
        <v>1.8</v>
      </c>
      <c r="X135" s="93">
        <v>1.8</v>
      </c>
      <c r="Y135" s="93">
        <v>1.8</v>
      </c>
      <c r="Z135" s="93">
        <v>1.8</v>
      </c>
      <c r="AA135" s="93">
        <v>1.8</v>
      </c>
      <c r="AB135" s="339"/>
      <c r="AC135" s="339"/>
      <c r="AD135" s="339"/>
      <c r="AE135" s="339"/>
      <c r="AF135" s="339"/>
      <c r="AG135" s="339"/>
      <c r="AH135" s="339"/>
      <c r="AI135" s="339"/>
      <c r="AJ135" s="339"/>
      <c r="AK135" s="339"/>
      <c r="AL135" s="100"/>
      <c r="AM135" s="12"/>
      <c r="AN135" s="3"/>
      <c r="AO135" s="3"/>
      <c r="AP135" s="3"/>
    </row>
    <row r="136" spans="1:42" ht="13.2" outlineLevel="1" x14ac:dyDescent="0.25">
      <c r="A136" s="1"/>
      <c r="B136" s="2"/>
      <c r="C136" s="13"/>
      <c r="D136" s="13"/>
      <c r="E136" s="13"/>
      <c r="F136" s="22"/>
      <c r="H136" s="23"/>
      <c r="I136" s="23" t="s">
        <v>141</v>
      </c>
      <c r="J136" s="93"/>
      <c r="K136" s="93">
        <v>2</v>
      </c>
      <c r="L136" s="93">
        <v>2</v>
      </c>
      <c r="M136" s="93"/>
      <c r="N136" s="93"/>
      <c r="O136" s="93"/>
      <c r="P136" s="93"/>
      <c r="Q136" s="93"/>
      <c r="R136" s="93"/>
      <c r="S136" s="93"/>
      <c r="T136" s="93"/>
      <c r="U136" s="93"/>
      <c r="V136" s="93"/>
      <c r="W136" s="93"/>
      <c r="X136" s="93"/>
      <c r="Y136" s="93"/>
      <c r="Z136" s="93"/>
      <c r="AA136" s="93"/>
      <c r="AB136" s="339"/>
      <c r="AC136" s="339"/>
      <c r="AD136" s="339"/>
      <c r="AE136" s="339"/>
      <c r="AF136" s="339"/>
      <c r="AG136" s="339"/>
      <c r="AH136" s="339"/>
      <c r="AI136" s="339"/>
      <c r="AJ136" s="339"/>
      <c r="AK136" s="339"/>
      <c r="AL136" s="100"/>
      <c r="AM136" s="12"/>
      <c r="AN136" s="3"/>
      <c r="AO136" s="3"/>
      <c r="AP136" s="3"/>
    </row>
    <row r="137" spans="1:42" ht="12" customHeight="1" outlineLevel="1" x14ac:dyDescent="0.25">
      <c r="A137" s="1"/>
      <c r="B137" s="2"/>
      <c r="C137" s="13"/>
      <c r="D137" s="13"/>
      <c r="E137" s="13"/>
      <c r="F137" s="22"/>
      <c r="H137" s="23"/>
      <c r="I137" s="23" t="s">
        <v>142</v>
      </c>
      <c r="J137" s="93">
        <v>3.8</v>
      </c>
      <c r="K137" s="97"/>
      <c r="L137" s="97"/>
      <c r="M137" s="123">
        <v>4.2</v>
      </c>
      <c r="N137" s="93"/>
      <c r="O137" s="93"/>
      <c r="P137" s="93"/>
      <c r="Q137" s="93"/>
      <c r="R137" s="93"/>
      <c r="S137" s="93"/>
      <c r="T137" s="93"/>
      <c r="U137" s="93"/>
      <c r="V137" s="93"/>
      <c r="W137" s="93"/>
      <c r="X137" s="93"/>
      <c r="Y137" s="93"/>
      <c r="Z137" s="93"/>
      <c r="AA137" s="93"/>
      <c r="AB137" s="339"/>
      <c r="AC137" s="339"/>
      <c r="AD137" s="339"/>
      <c r="AE137" s="339"/>
      <c r="AF137" s="339"/>
      <c r="AG137" s="339"/>
      <c r="AH137" s="339"/>
      <c r="AI137" s="339"/>
      <c r="AJ137" s="339"/>
      <c r="AK137" s="339"/>
      <c r="AL137" s="100"/>
      <c r="AM137" s="12"/>
      <c r="AN137" s="3"/>
      <c r="AO137" s="3"/>
      <c r="AP137" s="3"/>
    </row>
    <row r="138" spans="1:42" ht="12" customHeight="1" outlineLevel="1" x14ac:dyDescent="0.25">
      <c r="A138" s="1"/>
      <c r="B138" s="2"/>
      <c r="C138" s="13"/>
      <c r="D138" s="13"/>
      <c r="E138" s="13"/>
      <c r="F138" s="30"/>
      <c r="H138" s="23"/>
      <c r="I138" s="23" t="s">
        <v>143</v>
      </c>
      <c r="J138" s="93"/>
      <c r="K138" s="97">
        <v>2.2000000000000002</v>
      </c>
      <c r="L138" s="97">
        <v>2.2000000000000002</v>
      </c>
      <c r="M138" s="93"/>
      <c r="N138" s="93"/>
      <c r="O138" s="93"/>
      <c r="P138" s="93"/>
      <c r="Q138" s="93"/>
      <c r="R138" s="93"/>
      <c r="S138" s="93"/>
      <c r="T138" s="93"/>
      <c r="U138" s="93"/>
      <c r="V138" s="93"/>
      <c r="W138" s="93"/>
      <c r="X138" s="93"/>
      <c r="Y138" s="93"/>
      <c r="Z138" s="93"/>
      <c r="AA138" s="93"/>
      <c r="AB138" s="339"/>
      <c r="AC138" s="339"/>
      <c r="AD138" s="339"/>
      <c r="AE138" s="339"/>
      <c r="AF138" s="339"/>
      <c r="AG138" s="339"/>
      <c r="AH138" s="339"/>
      <c r="AI138" s="339"/>
      <c r="AJ138" s="339"/>
      <c r="AK138" s="339"/>
      <c r="AL138" s="100"/>
      <c r="AM138" s="12"/>
      <c r="AN138" s="3"/>
      <c r="AO138" s="3"/>
      <c r="AP138" s="3"/>
    </row>
    <row r="139" spans="1:42" ht="12" customHeight="1" outlineLevel="1" x14ac:dyDescent="0.25">
      <c r="A139" s="1"/>
      <c r="B139" s="2"/>
      <c r="C139" s="13"/>
      <c r="D139" s="13"/>
      <c r="E139" s="13"/>
      <c r="F139" s="30"/>
      <c r="H139" s="23"/>
      <c r="I139" s="23" t="s">
        <v>144</v>
      </c>
      <c r="J139" s="93"/>
      <c r="K139" s="93">
        <v>3.8</v>
      </c>
      <c r="L139" s="93">
        <v>3.8</v>
      </c>
      <c r="M139" s="93"/>
      <c r="N139" s="93"/>
      <c r="O139" s="93"/>
      <c r="P139" s="93"/>
      <c r="Q139" s="93"/>
      <c r="R139" s="93"/>
      <c r="S139" s="93"/>
      <c r="T139" s="93"/>
      <c r="U139" s="93"/>
      <c r="V139" s="93"/>
      <c r="W139" s="93"/>
      <c r="X139" s="93"/>
      <c r="Y139" s="93"/>
      <c r="Z139" s="93"/>
      <c r="AA139" s="93"/>
      <c r="AB139" s="339"/>
      <c r="AC139" s="339"/>
      <c r="AD139" s="339"/>
      <c r="AE139" s="339"/>
      <c r="AF139" s="339"/>
      <c r="AG139" s="339"/>
      <c r="AH139" s="339"/>
      <c r="AI139" s="339"/>
      <c r="AJ139" s="339"/>
      <c r="AK139" s="339"/>
      <c r="AL139" s="100"/>
      <c r="AM139" s="12"/>
      <c r="AN139" s="3"/>
      <c r="AO139" s="3"/>
      <c r="AP139" s="3"/>
    </row>
    <row r="140" spans="1:42" ht="12" customHeight="1" outlineLevel="1" x14ac:dyDescent="0.25">
      <c r="A140" s="1"/>
      <c r="B140" s="2"/>
      <c r="C140" s="13"/>
      <c r="D140" s="13"/>
      <c r="E140" s="13"/>
      <c r="F140" s="30"/>
      <c r="H140" s="23"/>
      <c r="I140" s="23" t="s">
        <v>145</v>
      </c>
      <c r="J140" s="93">
        <v>4</v>
      </c>
      <c r="K140" s="93">
        <v>4</v>
      </c>
      <c r="L140" s="93">
        <v>4</v>
      </c>
      <c r="M140" s="93"/>
      <c r="N140" s="93">
        <v>4</v>
      </c>
      <c r="O140" s="93">
        <v>4</v>
      </c>
      <c r="P140" s="93">
        <v>4</v>
      </c>
      <c r="Q140" s="93">
        <v>4</v>
      </c>
      <c r="R140" s="93">
        <v>4</v>
      </c>
      <c r="S140" s="93">
        <v>4</v>
      </c>
      <c r="T140" s="93">
        <v>4</v>
      </c>
      <c r="U140" s="93">
        <v>4</v>
      </c>
      <c r="V140" s="93">
        <v>4</v>
      </c>
      <c r="W140" s="93">
        <v>4</v>
      </c>
      <c r="X140" s="93">
        <v>4</v>
      </c>
      <c r="Y140" s="93">
        <v>4</v>
      </c>
      <c r="Z140" s="93">
        <v>4</v>
      </c>
      <c r="AA140" s="93">
        <v>4</v>
      </c>
      <c r="AB140" s="339"/>
      <c r="AC140" s="339"/>
      <c r="AD140" s="339"/>
      <c r="AE140" s="339"/>
      <c r="AF140" s="339"/>
      <c r="AG140" s="339"/>
      <c r="AH140" s="339"/>
      <c r="AI140" s="339"/>
      <c r="AJ140" s="339"/>
      <c r="AK140" s="339"/>
      <c r="AL140" s="100"/>
      <c r="AM140" s="12"/>
      <c r="AN140" s="3"/>
      <c r="AO140" s="3"/>
      <c r="AP140" s="3"/>
    </row>
    <row r="141" spans="1:42" ht="12" customHeight="1" outlineLevel="1" x14ac:dyDescent="0.25">
      <c r="A141" s="1"/>
      <c r="B141" s="2"/>
      <c r="C141" s="13"/>
      <c r="D141" s="13"/>
      <c r="E141" s="13"/>
      <c r="F141" s="30"/>
      <c r="H141" s="23"/>
      <c r="I141" s="23" t="s">
        <v>146</v>
      </c>
      <c r="J141" s="93"/>
      <c r="K141" s="93"/>
      <c r="L141" s="93"/>
      <c r="M141" s="93"/>
      <c r="N141" s="93"/>
      <c r="O141" s="93"/>
      <c r="P141" s="93"/>
      <c r="Q141" s="93"/>
      <c r="R141" s="93"/>
      <c r="S141" s="93"/>
      <c r="T141" s="93"/>
      <c r="U141" s="93"/>
      <c r="V141" s="93"/>
      <c r="W141" s="93"/>
      <c r="X141" s="93"/>
      <c r="Y141" s="93"/>
      <c r="Z141" s="93"/>
      <c r="AA141" s="93"/>
      <c r="AB141" s="339"/>
      <c r="AC141" s="339"/>
      <c r="AD141" s="339"/>
      <c r="AE141" s="339"/>
      <c r="AF141" s="339"/>
      <c r="AG141" s="339"/>
      <c r="AH141" s="339"/>
      <c r="AI141" s="339"/>
      <c r="AJ141" s="339"/>
      <c r="AK141" s="339"/>
      <c r="AL141" s="100"/>
      <c r="AM141" s="12"/>
      <c r="AN141" s="3"/>
      <c r="AO141" s="3"/>
      <c r="AP141" s="3"/>
    </row>
    <row r="142" spans="1:42" ht="12" customHeight="1" outlineLevel="1" x14ac:dyDescent="0.25">
      <c r="A142" s="1"/>
      <c r="B142" s="2"/>
      <c r="C142" s="13"/>
      <c r="D142" s="13"/>
      <c r="E142" s="13"/>
      <c r="F142" s="30"/>
      <c r="H142" s="23"/>
      <c r="I142" s="23" t="s">
        <v>147</v>
      </c>
      <c r="J142" s="93"/>
      <c r="K142" s="93"/>
      <c r="L142" s="93"/>
      <c r="M142" s="93"/>
      <c r="N142" s="93"/>
      <c r="O142" s="93"/>
      <c r="P142" s="93"/>
      <c r="Q142" s="93"/>
      <c r="R142" s="93"/>
      <c r="S142" s="93"/>
      <c r="T142" s="93"/>
      <c r="U142" s="93"/>
      <c r="V142" s="93"/>
      <c r="W142" s="93"/>
      <c r="X142" s="93"/>
      <c r="Y142" s="93"/>
      <c r="Z142" s="93"/>
      <c r="AA142" s="93"/>
      <c r="AB142" s="339"/>
      <c r="AC142" s="339"/>
      <c r="AD142" s="339"/>
      <c r="AE142" s="339"/>
      <c r="AF142" s="339"/>
      <c r="AG142" s="339"/>
      <c r="AH142" s="339"/>
      <c r="AI142" s="339"/>
      <c r="AJ142" s="339"/>
      <c r="AK142" s="339"/>
      <c r="AL142" s="100"/>
      <c r="AM142" s="12"/>
      <c r="AN142" s="3"/>
      <c r="AO142" s="3"/>
      <c r="AP142" s="3"/>
    </row>
    <row r="143" spans="1:42" ht="12" customHeight="1" outlineLevel="1" x14ac:dyDescent="0.25">
      <c r="A143" s="1"/>
      <c r="B143" s="2"/>
      <c r="C143" s="13"/>
      <c r="D143" s="13"/>
      <c r="E143" s="13"/>
      <c r="F143" s="30"/>
      <c r="H143" s="23"/>
      <c r="I143" s="23" t="s">
        <v>436</v>
      </c>
      <c r="J143" s="93"/>
      <c r="K143" s="93"/>
      <c r="L143" s="93"/>
      <c r="M143" s="93"/>
      <c r="N143" s="93"/>
      <c r="O143" s="93"/>
      <c r="P143" s="93"/>
      <c r="Q143" s="93"/>
      <c r="R143" s="93"/>
      <c r="S143" s="93"/>
      <c r="T143" s="93"/>
      <c r="U143" s="93"/>
      <c r="V143" s="93"/>
      <c r="W143" s="93"/>
      <c r="X143" s="93"/>
      <c r="Y143" s="93"/>
      <c r="Z143" s="93"/>
      <c r="AA143" s="93"/>
      <c r="AB143" s="339"/>
      <c r="AC143" s="339"/>
      <c r="AD143" s="339"/>
      <c r="AE143" s="339"/>
      <c r="AF143" s="339"/>
      <c r="AG143" s="339"/>
      <c r="AH143" s="339"/>
      <c r="AI143" s="339"/>
      <c r="AJ143" s="339"/>
      <c r="AK143" s="339"/>
      <c r="AL143" s="100"/>
      <c r="AM143" s="12"/>
      <c r="AN143" s="3"/>
      <c r="AO143" s="3"/>
      <c r="AP143" s="3"/>
    </row>
    <row r="144" spans="1:42" ht="12" customHeight="1" outlineLevel="1" x14ac:dyDescent="0.25">
      <c r="A144" s="1"/>
      <c r="B144" s="2"/>
      <c r="C144" s="13"/>
      <c r="D144" s="13"/>
      <c r="E144" s="13"/>
      <c r="F144" s="30"/>
      <c r="H144" s="23"/>
      <c r="I144" s="120" t="s">
        <v>155</v>
      </c>
      <c r="J144" s="98"/>
      <c r="K144" s="98"/>
      <c r="L144" s="98"/>
      <c r="M144" s="93"/>
      <c r="N144" s="93"/>
      <c r="O144" s="93"/>
      <c r="P144" s="98"/>
      <c r="Q144" s="93"/>
      <c r="R144" s="93"/>
      <c r="S144" s="93"/>
      <c r="T144" s="93"/>
      <c r="U144" s="93"/>
      <c r="V144" s="93"/>
      <c r="W144" s="93"/>
      <c r="X144" s="93"/>
      <c r="Y144" s="93"/>
      <c r="Z144" s="93"/>
      <c r="AA144" s="93"/>
      <c r="AB144" s="339"/>
      <c r="AC144" s="339"/>
      <c r="AD144" s="339"/>
      <c r="AE144" s="339"/>
      <c r="AF144" s="339"/>
      <c r="AG144" s="339"/>
      <c r="AH144" s="339"/>
      <c r="AI144" s="339"/>
      <c r="AJ144" s="339"/>
      <c r="AK144" s="339"/>
      <c r="AL144" s="100"/>
      <c r="AM144" s="12"/>
      <c r="AN144" s="3"/>
      <c r="AO144" s="3"/>
      <c r="AP144" s="3"/>
    </row>
    <row r="145" spans="1:42" ht="12" customHeight="1" outlineLevel="1" x14ac:dyDescent="0.25">
      <c r="A145" s="1"/>
      <c r="B145" s="2"/>
      <c r="C145" s="13"/>
      <c r="D145" s="13"/>
      <c r="E145" s="13"/>
      <c r="F145" s="30"/>
      <c r="H145" s="23"/>
      <c r="I145" s="120" t="s">
        <v>156</v>
      </c>
      <c r="J145" s="98"/>
      <c r="K145" s="98"/>
      <c r="L145" s="98"/>
      <c r="M145" s="93"/>
      <c r="N145" s="93"/>
      <c r="O145" s="93"/>
      <c r="P145" s="98"/>
      <c r="Q145" s="93"/>
      <c r="R145" s="93"/>
      <c r="S145" s="93"/>
      <c r="T145" s="93"/>
      <c r="U145" s="93"/>
      <c r="V145" s="93"/>
      <c r="W145" s="93"/>
      <c r="X145" s="93"/>
      <c r="Y145" s="93"/>
      <c r="Z145" s="93"/>
      <c r="AA145" s="93"/>
      <c r="AB145" s="339"/>
      <c r="AC145" s="339"/>
      <c r="AD145" s="339"/>
      <c r="AE145" s="339"/>
      <c r="AF145" s="339"/>
      <c r="AG145" s="339"/>
      <c r="AH145" s="339"/>
      <c r="AI145" s="339"/>
      <c r="AJ145" s="339"/>
      <c r="AK145" s="339"/>
      <c r="AL145" s="100"/>
      <c r="AM145" s="12"/>
      <c r="AN145" s="3"/>
      <c r="AO145" s="3"/>
      <c r="AP145" s="3"/>
    </row>
    <row r="146" spans="1:42" ht="12" customHeight="1" outlineLevel="1" x14ac:dyDescent="0.25">
      <c r="A146" s="1"/>
      <c r="B146" s="2"/>
      <c r="C146" s="13"/>
      <c r="D146" s="13"/>
      <c r="E146" s="13"/>
      <c r="F146" s="30"/>
      <c r="G146" s="31"/>
      <c r="H146" s="31"/>
      <c r="I146" s="120" t="s">
        <v>160</v>
      </c>
      <c r="J146" s="98"/>
      <c r="K146" s="98"/>
      <c r="L146" s="98"/>
      <c r="M146" s="93"/>
      <c r="N146" s="93"/>
      <c r="O146" s="93"/>
      <c r="P146" s="98"/>
      <c r="Q146" s="93"/>
      <c r="R146" s="93"/>
      <c r="S146" s="93"/>
      <c r="T146" s="93"/>
      <c r="U146" s="93"/>
      <c r="V146" s="93"/>
      <c r="W146" s="93"/>
      <c r="X146" s="93"/>
      <c r="Y146" s="93"/>
      <c r="Z146" s="93"/>
      <c r="AA146" s="93"/>
      <c r="AB146" s="339"/>
      <c r="AC146" s="339"/>
      <c r="AD146" s="339"/>
      <c r="AE146" s="339"/>
      <c r="AF146" s="339"/>
      <c r="AG146" s="339"/>
      <c r="AH146" s="339"/>
      <c r="AI146" s="339"/>
      <c r="AJ146" s="339"/>
      <c r="AK146" s="339"/>
      <c r="AL146" s="100"/>
      <c r="AM146" s="12"/>
      <c r="AN146" s="3"/>
      <c r="AO146" s="3"/>
      <c r="AP146" s="3"/>
    </row>
    <row r="147" spans="1:42" ht="5.0999999999999996" customHeight="1" outlineLevel="1" x14ac:dyDescent="0.25">
      <c r="A147" s="1"/>
      <c r="B147" s="2"/>
      <c r="C147" s="13"/>
      <c r="D147" s="13"/>
      <c r="E147" s="13"/>
      <c r="F147" s="34"/>
      <c r="G147" s="35"/>
      <c r="H147" s="35"/>
      <c r="I147" s="35"/>
      <c r="J147" s="36"/>
      <c r="K147" s="36"/>
      <c r="L147" s="36"/>
      <c r="M147" s="36"/>
      <c r="N147" s="36"/>
      <c r="O147" s="36"/>
      <c r="P147" s="36"/>
      <c r="Q147" s="36"/>
      <c r="R147" s="36"/>
      <c r="S147" s="36"/>
      <c r="T147" s="36"/>
      <c r="U147" s="36"/>
      <c r="V147" s="36"/>
      <c r="W147" s="36"/>
      <c r="X147" s="36"/>
      <c r="Y147" s="36"/>
      <c r="Z147" s="36"/>
      <c r="AA147" s="36"/>
      <c r="AB147" s="340"/>
      <c r="AC147" s="340"/>
      <c r="AD147" s="340"/>
      <c r="AE147" s="340"/>
      <c r="AF147" s="340"/>
      <c r="AG147" s="340"/>
      <c r="AH147" s="340"/>
      <c r="AI147" s="340"/>
      <c r="AJ147" s="340"/>
      <c r="AK147" s="340"/>
      <c r="AL147" s="26"/>
      <c r="AM147" s="12"/>
      <c r="AN147" s="3"/>
      <c r="AO147" s="3"/>
      <c r="AP147" s="3"/>
    </row>
    <row r="148" spans="1:42" ht="24.9" customHeight="1" outlineLevel="1" x14ac:dyDescent="0.25">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9" t="s">
        <v>24</v>
      </c>
      <c r="AN148" s="3"/>
      <c r="AO148" s="3"/>
      <c r="AP148" s="3"/>
    </row>
    <row r="149" spans="1:42"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spans="1:42" ht="5.0999999999999996" customHeight="1" outlineLevel="1" thickBot="1" x14ac:dyDescent="0.3">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42" ht="5.0999999999999996" customHeight="1" outlineLevel="1" x14ac:dyDescent="0.25">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42" ht="12" customHeight="1" outlineLevel="1" x14ac:dyDescent="0.25">
      <c r="A152" s="1"/>
      <c r="B152" s="2"/>
      <c r="C152" s="8"/>
      <c r="D152" s="8"/>
      <c r="E152" s="8" t="s">
        <v>1</v>
      </c>
      <c r="F152" s="9"/>
      <c r="G152" s="10" t="s">
        <v>25</v>
      </c>
      <c r="H152" s="9"/>
      <c r="I152" s="9"/>
      <c r="J152" s="9"/>
      <c r="K152" s="9"/>
      <c r="L152" s="9"/>
      <c r="M152" s="9"/>
      <c r="N152" s="9"/>
      <c r="O152" s="9"/>
      <c r="P152" s="9"/>
      <c r="Q152" s="9"/>
      <c r="R152" s="9"/>
      <c r="S152" s="11"/>
      <c r="T152" s="9"/>
      <c r="U152" s="11"/>
      <c r="V152" s="11"/>
      <c r="W152" s="12"/>
      <c r="X152" s="3"/>
      <c r="Y152" s="3"/>
      <c r="Z152" s="3"/>
    </row>
    <row r="153" spans="1:42" ht="12" customHeight="1" outlineLevel="1" x14ac:dyDescent="0.25">
      <c r="A153" s="1"/>
      <c r="B153" s="2"/>
      <c r="C153" s="8"/>
      <c r="D153" s="8"/>
      <c r="E153" s="13"/>
      <c r="F153" s="9"/>
      <c r="G153" s="14"/>
      <c r="H153" s="9" t="s">
        <v>26</v>
      </c>
      <c r="I153" s="9"/>
      <c r="J153" s="9"/>
      <c r="K153" s="9"/>
      <c r="L153" s="9"/>
      <c r="M153" s="9"/>
      <c r="N153" s="9"/>
      <c r="O153" s="9"/>
      <c r="P153" s="9"/>
      <c r="Q153" s="9"/>
      <c r="R153" s="9"/>
      <c r="S153" s="11"/>
      <c r="T153" s="15"/>
      <c r="U153" s="11"/>
      <c r="V153" s="11"/>
      <c r="W153" s="12"/>
      <c r="X153" s="3"/>
      <c r="Y153" s="3"/>
      <c r="Z153" s="3"/>
    </row>
    <row r="154" spans="1:42" ht="12" customHeight="1" outlineLevel="1" x14ac:dyDescent="0.25">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42" ht="12" customHeight="1" outlineLevel="1" x14ac:dyDescent="0.25">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42" ht="12" customHeight="1" outlineLevel="1" x14ac:dyDescent="0.25">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42" ht="12" customHeight="1" outlineLevel="1" x14ac:dyDescent="0.25">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42" ht="12" customHeight="1" outlineLevel="1" x14ac:dyDescent="0.25">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42" ht="12" customHeight="1" outlineLevel="1" x14ac:dyDescent="0.25">
      <c r="A159" s="1"/>
      <c r="B159" s="2"/>
      <c r="C159" s="13"/>
      <c r="D159" s="13"/>
      <c r="E159" s="13"/>
      <c r="F159" s="13"/>
      <c r="G159" s="13"/>
      <c r="H159" s="13"/>
      <c r="I159" s="13"/>
      <c r="J159" s="19" t="s">
        <v>118</v>
      </c>
      <c r="K159" s="19" t="s">
        <v>119</v>
      </c>
      <c r="L159" s="19" t="s">
        <v>120</v>
      </c>
      <c r="M159" s="19" t="s">
        <v>121</v>
      </c>
      <c r="N159" s="19" t="s">
        <v>122</v>
      </c>
      <c r="O159" s="19"/>
      <c r="P159" s="20"/>
      <c r="Q159" s="20"/>
      <c r="R159" s="20"/>
      <c r="S159" s="18"/>
      <c r="T159" s="18"/>
      <c r="U159" s="18"/>
      <c r="V159" s="18"/>
      <c r="W159" s="12"/>
      <c r="X159" s="3"/>
      <c r="Y159" s="3"/>
      <c r="Z159" s="3"/>
    </row>
    <row r="160" spans="1:42" ht="13.2" outlineLevel="1" x14ac:dyDescent="0.25">
      <c r="A160" s="1"/>
      <c r="B160" s="2"/>
      <c r="C160" s="13"/>
      <c r="D160" s="13"/>
      <c r="E160" s="13"/>
      <c r="F160" s="22"/>
      <c r="H160" s="23"/>
      <c r="I160" s="23" t="s">
        <v>153</v>
      </c>
      <c r="J160" s="28"/>
      <c r="K160" s="28"/>
      <c r="L160" s="28"/>
      <c r="M160" s="28">
        <v>1</v>
      </c>
      <c r="N160" s="28">
        <v>1</v>
      </c>
      <c r="O160" s="105"/>
      <c r="P160" s="106"/>
      <c r="Q160" s="102"/>
      <c r="R160" s="102"/>
      <c r="S160" s="102"/>
      <c r="T160" s="102"/>
      <c r="U160" s="102"/>
      <c r="V160" s="100"/>
      <c r="W160" s="12"/>
      <c r="X160" s="3"/>
      <c r="Y160" s="3"/>
      <c r="Z160" s="3"/>
    </row>
    <row r="161" spans="1:26" ht="13.2" outlineLevel="1" x14ac:dyDescent="0.25">
      <c r="A161" s="1"/>
      <c r="B161" s="2"/>
      <c r="C161" s="13"/>
      <c r="D161" s="13"/>
      <c r="E161" s="13"/>
      <c r="F161" s="22"/>
      <c r="H161" s="23"/>
      <c r="I161" s="23" t="s">
        <v>141</v>
      </c>
      <c r="J161" s="28"/>
      <c r="K161" s="28"/>
      <c r="L161" s="28"/>
      <c r="M161" s="28">
        <v>1</v>
      </c>
      <c r="N161" s="28">
        <v>1</v>
      </c>
      <c r="O161" s="105"/>
      <c r="P161" s="106"/>
      <c r="Q161" s="102"/>
      <c r="R161" s="102"/>
      <c r="S161" s="102"/>
      <c r="T161" s="102"/>
      <c r="U161" s="102"/>
      <c r="V161" s="100"/>
      <c r="W161" s="12"/>
      <c r="X161" s="3"/>
      <c r="Y161" s="3"/>
      <c r="Z161" s="3"/>
    </row>
    <row r="162" spans="1:26" ht="12" customHeight="1" outlineLevel="1" x14ac:dyDescent="0.25">
      <c r="A162" s="1"/>
      <c r="B162" s="2"/>
      <c r="C162" s="13"/>
      <c r="D162" s="13"/>
      <c r="E162" s="13"/>
      <c r="F162" s="22"/>
      <c r="H162" s="23"/>
      <c r="I162" s="23" t="s">
        <v>142</v>
      </c>
      <c r="J162" s="96">
        <v>0.14000000000000001</v>
      </c>
      <c r="K162" s="96">
        <v>0.59</v>
      </c>
      <c r="L162" s="96">
        <v>0.71</v>
      </c>
      <c r="M162" s="96">
        <v>1</v>
      </c>
      <c r="N162" s="96">
        <v>1.04</v>
      </c>
      <c r="O162" s="105"/>
      <c r="P162" s="107"/>
      <c r="Q162" s="99"/>
      <c r="R162" s="99"/>
      <c r="S162" s="99"/>
      <c r="T162" s="99"/>
      <c r="U162" s="99"/>
      <c r="V162" s="100"/>
      <c r="W162" s="12"/>
      <c r="X162" s="3"/>
      <c r="Y162" s="3"/>
      <c r="Z162" s="3"/>
    </row>
    <row r="163" spans="1:26" ht="12" customHeight="1" outlineLevel="1" x14ac:dyDescent="0.25">
      <c r="A163" s="1"/>
      <c r="B163" s="2"/>
      <c r="C163" s="13"/>
      <c r="D163" s="13"/>
      <c r="E163" s="13"/>
      <c r="F163" s="30"/>
      <c r="H163" s="23"/>
      <c r="I163" s="23" t="s">
        <v>143</v>
      </c>
      <c r="J163" s="28">
        <v>0.05</v>
      </c>
      <c r="K163" s="28">
        <v>0.15</v>
      </c>
      <c r="L163" s="28">
        <v>0.35</v>
      </c>
      <c r="M163" s="28">
        <v>1</v>
      </c>
      <c r="N163" s="28">
        <v>1</v>
      </c>
      <c r="O163" s="105"/>
      <c r="P163" s="107"/>
      <c r="Q163" s="99"/>
      <c r="R163" s="99"/>
      <c r="S163" s="99"/>
      <c r="T163" s="99"/>
      <c r="U163" s="99"/>
      <c r="V163" s="100"/>
      <c r="W163" s="12"/>
      <c r="X163" s="3"/>
      <c r="Y163" s="3"/>
      <c r="Z163" s="3"/>
    </row>
    <row r="164" spans="1:26" ht="12" customHeight="1" outlineLevel="1" x14ac:dyDescent="0.25">
      <c r="A164" s="1"/>
      <c r="B164" s="2"/>
      <c r="C164" s="13"/>
      <c r="D164" s="13"/>
      <c r="E164" s="13"/>
      <c r="F164" s="30"/>
      <c r="H164" s="23"/>
      <c r="I164" s="23" t="s">
        <v>144</v>
      </c>
      <c r="J164" s="28">
        <v>0.13</v>
      </c>
      <c r="K164" s="28">
        <v>0.35</v>
      </c>
      <c r="L164" s="28">
        <v>0.52</v>
      </c>
      <c r="M164" s="28">
        <v>1</v>
      </c>
      <c r="N164" s="114">
        <v>1.0900000000000001</v>
      </c>
      <c r="O164" s="105"/>
      <c r="P164" s="107"/>
      <c r="Q164" s="99"/>
      <c r="R164" s="99"/>
      <c r="S164" s="99"/>
      <c r="T164" s="99"/>
      <c r="U164" s="99"/>
      <c r="V164" s="100"/>
      <c r="W164" s="12"/>
      <c r="X164" s="3"/>
      <c r="Y164" s="3"/>
      <c r="Z164" s="3"/>
    </row>
    <row r="165" spans="1:26" ht="12" customHeight="1" outlineLevel="1" x14ac:dyDescent="0.25">
      <c r="A165" s="1"/>
      <c r="B165" s="2"/>
      <c r="C165" s="13"/>
      <c r="D165" s="13"/>
      <c r="E165" s="13"/>
      <c r="F165" s="30"/>
      <c r="H165" s="23"/>
      <c r="I165" s="23" t="s">
        <v>145</v>
      </c>
      <c r="J165" s="28">
        <v>0.15</v>
      </c>
      <c r="K165" s="28">
        <v>0.65</v>
      </c>
      <c r="L165" s="28">
        <v>0.73</v>
      </c>
      <c r="M165" s="28">
        <v>1</v>
      </c>
      <c r="N165" s="28">
        <v>1.04</v>
      </c>
      <c r="O165" s="105"/>
      <c r="P165" s="107"/>
      <c r="Q165" s="99"/>
      <c r="R165" s="99"/>
      <c r="S165" s="99"/>
      <c r="T165" s="99"/>
      <c r="U165" s="99"/>
      <c r="V165" s="100"/>
      <c r="W165" s="12"/>
      <c r="X165" s="3"/>
      <c r="Y165" s="3"/>
      <c r="Z165" s="3"/>
    </row>
    <row r="166" spans="1:26" ht="12" customHeight="1" outlineLevel="1" x14ac:dyDescent="0.25">
      <c r="A166" s="1"/>
      <c r="B166" s="2"/>
      <c r="C166" s="13"/>
      <c r="D166" s="13"/>
      <c r="E166" s="13"/>
      <c r="F166" s="30"/>
      <c r="H166" s="23"/>
      <c r="I166" s="23" t="s">
        <v>146</v>
      </c>
      <c r="J166" s="28">
        <v>7.0000000000000007E-2</v>
      </c>
      <c r="K166" s="28">
        <v>0.2</v>
      </c>
      <c r="L166" s="28">
        <v>0.67</v>
      </c>
      <c r="M166" s="28">
        <v>1</v>
      </c>
      <c r="N166" s="28">
        <v>1</v>
      </c>
      <c r="O166" s="105"/>
      <c r="P166" s="107"/>
      <c r="Q166" s="99"/>
      <c r="R166" s="99"/>
      <c r="S166" s="99"/>
      <c r="T166" s="99"/>
      <c r="U166" s="99"/>
      <c r="V166" s="100"/>
      <c r="W166" s="12"/>
      <c r="X166" s="3"/>
      <c r="Y166" s="3"/>
      <c r="Z166" s="3"/>
    </row>
    <row r="167" spans="1:26" ht="12" customHeight="1" outlineLevel="1" x14ac:dyDescent="0.25">
      <c r="A167" s="1"/>
      <c r="B167" s="2"/>
      <c r="C167" s="13"/>
      <c r="D167" s="13"/>
      <c r="E167" s="13"/>
      <c r="F167" s="30"/>
      <c r="H167" s="23"/>
      <c r="I167" s="23" t="s">
        <v>147</v>
      </c>
      <c r="J167" s="28">
        <v>0.09</v>
      </c>
      <c r="K167" s="28">
        <v>0.4</v>
      </c>
      <c r="L167" s="28">
        <v>0.75</v>
      </c>
      <c r="M167" s="28">
        <v>1</v>
      </c>
      <c r="N167" s="28">
        <v>1</v>
      </c>
      <c r="O167" s="105"/>
      <c r="P167" s="107"/>
      <c r="Q167" s="99"/>
      <c r="R167" s="99"/>
      <c r="S167" s="99"/>
      <c r="T167" s="99"/>
      <c r="U167" s="99"/>
      <c r="V167" s="100"/>
      <c r="W167" s="12"/>
      <c r="X167" s="3"/>
      <c r="Y167" s="3"/>
      <c r="Z167" s="3"/>
    </row>
    <row r="168" spans="1:26" ht="12" customHeight="1" outlineLevel="1" x14ac:dyDescent="0.25">
      <c r="A168" s="1"/>
      <c r="B168" s="2"/>
      <c r="C168" s="13"/>
      <c r="D168" s="13"/>
      <c r="E168" s="13"/>
      <c r="F168" s="30"/>
      <c r="H168" s="23"/>
      <c r="I168" s="23" t="s">
        <v>436</v>
      </c>
      <c r="J168" s="28">
        <v>0.06</v>
      </c>
      <c r="K168" s="28">
        <v>0.42</v>
      </c>
      <c r="L168" s="28">
        <v>0.62</v>
      </c>
      <c r="M168" s="28">
        <v>1</v>
      </c>
      <c r="N168" s="28">
        <v>1</v>
      </c>
      <c r="O168" s="105"/>
      <c r="P168" s="107"/>
      <c r="Q168" s="99"/>
      <c r="R168" s="99"/>
      <c r="S168" s="99"/>
      <c r="T168" s="99"/>
      <c r="U168" s="99"/>
      <c r="V168" s="100"/>
      <c r="W168" s="12"/>
      <c r="X168" s="3"/>
      <c r="Y168" s="3"/>
      <c r="Z168" s="3"/>
    </row>
    <row r="169" spans="1:26" ht="12" customHeight="1" outlineLevel="1" x14ac:dyDescent="0.25">
      <c r="A169" s="1"/>
      <c r="B169" s="2"/>
      <c r="C169" s="13"/>
      <c r="D169" s="13"/>
      <c r="E169" s="13"/>
      <c r="F169" s="30"/>
      <c r="H169" s="120"/>
      <c r="I169" s="120" t="s">
        <v>155</v>
      </c>
      <c r="J169" s="28"/>
      <c r="K169" s="28"/>
      <c r="L169" s="28"/>
      <c r="M169" s="28"/>
      <c r="N169" s="28"/>
      <c r="O169" s="105"/>
      <c r="P169" s="107"/>
      <c r="Q169" s="99"/>
      <c r="R169" s="99"/>
      <c r="S169" s="99"/>
      <c r="T169" s="99"/>
      <c r="U169" s="99"/>
      <c r="V169" s="100"/>
      <c r="W169" s="12"/>
      <c r="X169" s="3"/>
      <c r="Y169" s="3"/>
      <c r="Z169" s="3"/>
    </row>
    <row r="170" spans="1:26" ht="12" customHeight="1" outlineLevel="1" x14ac:dyDescent="0.25">
      <c r="A170" s="1"/>
      <c r="B170" s="2"/>
      <c r="C170" s="13"/>
      <c r="D170" s="13"/>
      <c r="E170" s="13"/>
      <c r="F170" s="30"/>
      <c r="H170" s="120"/>
      <c r="I170" s="120" t="s">
        <v>156</v>
      </c>
      <c r="J170" s="28"/>
      <c r="K170" s="28"/>
      <c r="L170" s="28"/>
      <c r="M170" s="28"/>
      <c r="N170" s="28"/>
      <c r="O170" s="105"/>
      <c r="P170" s="107"/>
      <c r="Q170" s="99"/>
      <c r="R170" s="99"/>
      <c r="S170" s="99"/>
      <c r="T170" s="99"/>
      <c r="U170" s="99"/>
      <c r="V170" s="100"/>
      <c r="W170" s="12"/>
      <c r="X170" s="3"/>
      <c r="Y170" s="3"/>
      <c r="Z170" s="3"/>
    </row>
    <row r="171" spans="1:26" ht="12" customHeight="1" outlineLevel="1" x14ac:dyDescent="0.25">
      <c r="A171" s="1"/>
      <c r="B171" s="2"/>
      <c r="C171" s="13"/>
      <c r="D171" s="13"/>
      <c r="E171" s="13"/>
      <c r="F171" s="30"/>
      <c r="H171" s="120"/>
      <c r="I171" s="120" t="s">
        <v>160</v>
      </c>
      <c r="J171" s="28"/>
      <c r="K171" s="28"/>
      <c r="L171" s="28"/>
      <c r="M171" s="28"/>
      <c r="N171" s="28"/>
      <c r="O171" s="105"/>
      <c r="P171" s="107"/>
      <c r="Q171" s="99"/>
      <c r="R171" s="99"/>
      <c r="S171" s="99"/>
      <c r="T171" s="99"/>
      <c r="U171" s="99"/>
      <c r="V171" s="100"/>
      <c r="W171" s="12"/>
      <c r="X171" s="3"/>
      <c r="Y171" s="3"/>
      <c r="Z171" s="3"/>
    </row>
    <row r="172" spans="1:26" ht="12" customHeight="1" outlineLevel="1" x14ac:dyDescent="0.25">
      <c r="A172" s="1"/>
      <c r="B172" s="2"/>
      <c r="C172" s="13"/>
      <c r="D172" s="13"/>
      <c r="E172" s="13"/>
      <c r="F172" s="30"/>
      <c r="J172" s="109"/>
      <c r="K172" s="109"/>
      <c r="L172" s="109"/>
      <c r="M172" s="109"/>
      <c r="N172" s="109"/>
      <c r="O172" s="109"/>
      <c r="P172" s="108"/>
      <c r="Q172" s="99"/>
      <c r="R172" s="99"/>
      <c r="S172" s="99"/>
      <c r="T172" s="99"/>
      <c r="U172" s="99"/>
      <c r="V172" s="100"/>
      <c r="W172" s="12"/>
      <c r="X172" s="3"/>
      <c r="Y172" s="3"/>
      <c r="Z172" s="3"/>
    </row>
    <row r="173" spans="1:26" ht="12" customHeight="1" outlineLevel="1" x14ac:dyDescent="0.25">
      <c r="A173" s="1"/>
      <c r="B173" s="2"/>
      <c r="C173" s="13"/>
      <c r="D173" s="13"/>
      <c r="E173" s="13"/>
      <c r="F173" s="30"/>
      <c r="G173" s="31"/>
      <c r="H173" s="31"/>
      <c r="I173" s="31"/>
      <c r="J173" s="109"/>
      <c r="K173" s="109"/>
      <c r="L173" s="109"/>
      <c r="M173" s="109"/>
      <c r="N173" s="109"/>
      <c r="O173" s="109"/>
      <c r="P173" s="108"/>
      <c r="Q173" s="99"/>
      <c r="R173" s="99"/>
      <c r="S173" s="99"/>
      <c r="T173" s="99"/>
      <c r="U173" s="99"/>
      <c r="V173" s="100"/>
      <c r="W173" s="12"/>
      <c r="X173" s="3"/>
      <c r="Y173" s="3"/>
      <c r="Z173" s="3"/>
    </row>
    <row r="174" spans="1:26" ht="5.0999999999999996" customHeight="1" outlineLevel="1" x14ac:dyDescent="0.25">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 customHeight="1" outlineLevel="1" x14ac:dyDescent="0.25">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24</v>
      </c>
      <c r="X175" s="3"/>
      <c r="Y175" s="3"/>
      <c r="Z175" s="3"/>
    </row>
    <row r="176" spans="1:26"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55</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9" t="s">
        <v>56</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53">
        <v>38576.728703703702</v>
      </c>
      <c r="H182" s="9"/>
      <c r="I182" s="9"/>
      <c r="J182" s="9" t="s">
        <v>174</v>
      </c>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5">
      <c r="A185" s="1"/>
      <c r="B185" s="2"/>
      <c r="C185" s="13"/>
      <c r="D185" s="13"/>
      <c r="E185" s="13"/>
      <c r="F185" s="13"/>
      <c r="G185" s="13"/>
      <c r="H185" s="329"/>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5">
      <c r="A186" s="1"/>
      <c r="B186" s="2"/>
      <c r="C186" s="13"/>
      <c r="D186" s="13"/>
      <c r="E186" s="13"/>
      <c r="F186" s="13"/>
      <c r="G186" s="13"/>
      <c r="H186" s="329"/>
      <c r="I186" s="13"/>
      <c r="J186" s="19" t="s">
        <v>57</v>
      </c>
      <c r="K186" s="18" t="s">
        <v>58</v>
      </c>
      <c r="L186" s="20"/>
      <c r="M186" s="20"/>
      <c r="N186" s="20"/>
      <c r="O186" s="20"/>
      <c r="P186" s="20"/>
      <c r="Q186" s="20"/>
      <c r="R186" s="20"/>
      <c r="S186" s="18"/>
      <c r="T186" s="18"/>
      <c r="U186" s="18"/>
      <c r="V186" s="18"/>
      <c r="W186" s="12"/>
      <c r="X186" s="3"/>
      <c r="Y186" s="3"/>
      <c r="Z186" s="3"/>
    </row>
    <row r="187" spans="1:26" ht="12" customHeight="1" outlineLevel="1" x14ac:dyDescent="0.25">
      <c r="A187" s="1"/>
      <c r="B187" s="2"/>
      <c r="C187" s="13"/>
      <c r="D187" s="13"/>
      <c r="E187" s="13"/>
      <c r="F187" s="13"/>
      <c r="G187" s="13" t="s">
        <v>59</v>
      </c>
      <c r="H187" s="329"/>
      <c r="I187" s="13"/>
      <c r="J187" s="19" t="s">
        <v>118</v>
      </c>
      <c r="K187" s="19" t="s">
        <v>119</v>
      </c>
      <c r="L187" s="19" t="s">
        <v>120</v>
      </c>
      <c r="M187" s="19" t="s">
        <v>121</v>
      </c>
      <c r="N187" s="19" t="s">
        <v>122</v>
      </c>
      <c r="O187" s="19"/>
      <c r="P187" s="19"/>
      <c r="Q187" s="20"/>
      <c r="R187" s="20"/>
      <c r="S187" s="18"/>
      <c r="T187" s="18"/>
      <c r="U187" s="18"/>
      <c r="V187" s="18"/>
      <c r="W187" s="12"/>
      <c r="X187" s="3"/>
      <c r="Y187" s="3"/>
      <c r="Z187" s="3"/>
    </row>
    <row r="188" spans="1:26" ht="12" customHeight="1" outlineLevel="1" x14ac:dyDescent="0.25">
      <c r="A188" s="1"/>
      <c r="B188" s="2"/>
      <c r="C188" s="13"/>
      <c r="D188" s="13"/>
      <c r="E188" s="13"/>
      <c r="F188" s="22"/>
      <c r="G188" s="64"/>
      <c r="H188" s="27"/>
      <c r="I188" s="23" t="s">
        <v>153</v>
      </c>
      <c r="J188" s="65">
        <v>0</v>
      </c>
      <c r="K188" s="65">
        <v>0</v>
      </c>
      <c r="L188" s="65">
        <v>0</v>
      </c>
      <c r="M188" s="65">
        <v>0</v>
      </c>
      <c r="N188" s="65">
        <v>0</v>
      </c>
      <c r="O188" s="99"/>
      <c r="P188" s="99"/>
      <c r="Q188" s="99"/>
      <c r="R188" s="99"/>
      <c r="S188" s="99"/>
      <c r="T188" s="99"/>
      <c r="U188" s="99"/>
      <c r="V188" s="100"/>
      <c r="W188" s="12"/>
      <c r="X188" s="3"/>
      <c r="Y188" s="3"/>
      <c r="Z188" s="3"/>
    </row>
    <row r="189" spans="1:26" ht="12" customHeight="1" outlineLevel="1" x14ac:dyDescent="0.25">
      <c r="A189" s="1"/>
      <c r="B189" s="2"/>
      <c r="C189" s="13"/>
      <c r="D189" s="13"/>
      <c r="E189" s="13"/>
      <c r="F189" s="22"/>
      <c r="G189" s="64"/>
      <c r="H189" s="27"/>
      <c r="I189" s="23" t="s">
        <v>141</v>
      </c>
      <c r="J189" s="65">
        <v>0</v>
      </c>
      <c r="K189" s="65">
        <v>0</v>
      </c>
      <c r="L189" s="65">
        <v>0</v>
      </c>
      <c r="M189" s="65">
        <v>0</v>
      </c>
      <c r="N189" s="65">
        <v>0</v>
      </c>
      <c r="O189" s="99"/>
      <c r="P189" s="99"/>
      <c r="Q189" s="99"/>
      <c r="R189" s="99"/>
      <c r="S189" s="99"/>
      <c r="T189" s="99"/>
      <c r="U189" s="99"/>
      <c r="V189" s="100"/>
      <c r="W189" s="12"/>
      <c r="X189" s="3"/>
      <c r="Y189" s="3"/>
      <c r="Z189" s="3"/>
    </row>
    <row r="190" spans="1:26" ht="12" customHeight="1" outlineLevel="1" x14ac:dyDescent="0.25">
      <c r="A190" s="1"/>
      <c r="B190" s="2"/>
      <c r="C190" s="13"/>
      <c r="D190" s="13"/>
      <c r="E190" s="13"/>
      <c r="F190" s="22"/>
      <c r="G190" s="64"/>
      <c r="H190" s="27"/>
      <c r="I190" s="23" t="s">
        <v>142</v>
      </c>
      <c r="J190" s="66">
        <v>120</v>
      </c>
      <c r="K190" s="66">
        <v>120</v>
      </c>
      <c r="L190" s="66">
        <v>120</v>
      </c>
      <c r="M190" s="66">
        <v>120</v>
      </c>
      <c r="N190" s="66">
        <v>120</v>
      </c>
      <c r="O190" s="99"/>
      <c r="P190" s="99"/>
      <c r="Q190" s="99"/>
      <c r="R190" s="99"/>
      <c r="S190" s="99"/>
      <c r="T190" s="99"/>
      <c r="U190" s="99"/>
      <c r="V190" s="100"/>
      <c r="W190" s="12"/>
      <c r="X190" s="3"/>
      <c r="Y190" s="3"/>
      <c r="Z190" s="3"/>
    </row>
    <row r="191" spans="1:26" ht="12" customHeight="1" outlineLevel="1" x14ac:dyDescent="0.25">
      <c r="A191" s="1"/>
      <c r="B191" s="2"/>
      <c r="C191" s="13"/>
      <c r="D191" s="13"/>
      <c r="E191" s="13"/>
      <c r="F191" s="22"/>
      <c r="G191" s="64"/>
      <c r="H191" s="27"/>
      <c r="I191" s="23" t="s">
        <v>143</v>
      </c>
      <c r="J191" s="66">
        <v>120</v>
      </c>
      <c r="K191" s="66">
        <v>120</v>
      </c>
      <c r="L191" s="66">
        <v>120</v>
      </c>
      <c r="M191" s="66">
        <v>120</v>
      </c>
      <c r="N191" s="66">
        <v>120</v>
      </c>
      <c r="O191" s="99"/>
      <c r="P191" s="99"/>
      <c r="Q191" s="99"/>
      <c r="R191" s="99"/>
      <c r="S191" s="99"/>
      <c r="T191" s="99"/>
      <c r="U191" s="99"/>
      <c r="V191" s="100"/>
      <c r="W191" s="12"/>
      <c r="X191" s="3"/>
      <c r="Y191" s="3"/>
      <c r="Z191" s="3"/>
    </row>
    <row r="192" spans="1:26" ht="12" customHeight="1" outlineLevel="1" x14ac:dyDescent="0.25">
      <c r="A192" s="1"/>
      <c r="B192" s="2"/>
      <c r="C192" s="13"/>
      <c r="D192" s="13"/>
      <c r="E192" s="13"/>
      <c r="F192" s="34"/>
      <c r="G192" s="64"/>
      <c r="H192" s="27"/>
      <c r="I192" s="23" t="s">
        <v>144</v>
      </c>
      <c r="J192" s="66">
        <v>120</v>
      </c>
      <c r="K192" s="66">
        <v>120</v>
      </c>
      <c r="L192" s="66">
        <v>120</v>
      </c>
      <c r="M192" s="66">
        <v>120</v>
      </c>
      <c r="N192" s="66">
        <v>120</v>
      </c>
      <c r="O192" s="99"/>
      <c r="P192" s="99"/>
      <c r="Q192" s="99"/>
      <c r="R192" s="99"/>
      <c r="S192" s="99"/>
      <c r="T192" s="99"/>
      <c r="U192" s="99"/>
      <c r="V192" s="100"/>
      <c r="W192" s="12"/>
      <c r="X192" s="3"/>
      <c r="Y192" s="3"/>
      <c r="Z192" s="3"/>
    </row>
    <row r="193" spans="1:26" ht="12" customHeight="1" outlineLevel="1" x14ac:dyDescent="0.25">
      <c r="A193" s="1"/>
      <c r="B193" s="2"/>
      <c r="C193" s="13"/>
      <c r="D193" s="13"/>
      <c r="E193" s="13"/>
      <c r="F193" s="30"/>
      <c r="G193" s="31"/>
      <c r="H193" s="31"/>
      <c r="I193" s="23" t="s">
        <v>145</v>
      </c>
      <c r="J193" s="66">
        <v>100</v>
      </c>
      <c r="K193" s="66">
        <v>100</v>
      </c>
      <c r="L193" s="66">
        <v>100</v>
      </c>
      <c r="M193" s="66">
        <v>100</v>
      </c>
      <c r="N193" s="66">
        <v>100</v>
      </c>
      <c r="O193" s="99"/>
      <c r="P193" s="99"/>
      <c r="Q193" s="99"/>
      <c r="R193" s="99"/>
      <c r="S193" s="99"/>
      <c r="T193" s="99"/>
      <c r="U193" s="99"/>
      <c r="V193" s="100"/>
      <c r="W193" s="12"/>
      <c r="X193" s="3"/>
      <c r="Y193" s="3"/>
      <c r="Z193" s="3"/>
    </row>
    <row r="194" spans="1:26" ht="12" customHeight="1" outlineLevel="1" x14ac:dyDescent="0.25">
      <c r="A194" s="1"/>
      <c r="B194" s="2"/>
      <c r="C194" s="13"/>
      <c r="D194" s="13"/>
      <c r="E194" s="13"/>
      <c r="F194" s="30"/>
      <c r="G194" s="31"/>
      <c r="H194" s="31"/>
      <c r="I194" s="23" t="s">
        <v>146</v>
      </c>
      <c r="J194" s="66">
        <v>90</v>
      </c>
      <c r="K194" s="66">
        <v>90</v>
      </c>
      <c r="L194" s="66">
        <v>90</v>
      </c>
      <c r="M194" s="66">
        <v>90</v>
      </c>
      <c r="N194" s="66">
        <v>90</v>
      </c>
      <c r="O194" s="99"/>
      <c r="P194" s="99"/>
      <c r="Q194" s="99"/>
      <c r="R194" s="99"/>
      <c r="S194" s="99"/>
      <c r="T194" s="99"/>
      <c r="U194" s="99"/>
      <c r="V194" s="100"/>
      <c r="W194" s="12"/>
      <c r="X194" s="3"/>
      <c r="Y194" s="3"/>
      <c r="Z194" s="3"/>
    </row>
    <row r="195" spans="1:26" ht="12" customHeight="1" outlineLevel="1" x14ac:dyDescent="0.25">
      <c r="A195" s="1"/>
      <c r="B195" s="2"/>
      <c r="C195" s="13"/>
      <c r="D195" s="13"/>
      <c r="E195" s="13"/>
      <c r="F195" s="22"/>
      <c r="G195" s="64"/>
      <c r="H195" s="27"/>
      <c r="I195" s="23" t="s">
        <v>147</v>
      </c>
      <c r="J195" s="65">
        <v>140</v>
      </c>
      <c r="K195" s="65">
        <v>140</v>
      </c>
      <c r="L195" s="65">
        <v>140</v>
      </c>
      <c r="M195" s="65">
        <v>140</v>
      </c>
      <c r="N195" s="65">
        <v>140</v>
      </c>
      <c r="O195" s="99"/>
      <c r="P195" s="99"/>
      <c r="Q195" s="99"/>
      <c r="R195" s="99"/>
      <c r="S195" s="99"/>
      <c r="T195" s="99"/>
      <c r="U195" s="99"/>
      <c r="V195" s="100"/>
      <c r="W195" s="12"/>
      <c r="X195" s="3"/>
      <c r="Y195" s="3"/>
      <c r="Z195" s="3"/>
    </row>
    <row r="196" spans="1:26" ht="12" customHeight="1" outlineLevel="1" x14ac:dyDescent="0.25">
      <c r="A196" s="1"/>
      <c r="B196" s="2"/>
      <c r="C196" s="13"/>
      <c r="D196" s="13"/>
      <c r="E196" s="13"/>
      <c r="F196" s="22"/>
      <c r="G196" s="64"/>
      <c r="H196" s="27"/>
      <c r="I196" s="23" t="s">
        <v>436</v>
      </c>
      <c r="J196" s="67">
        <v>100</v>
      </c>
      <c r="K196" s="67">
        <v>100</v>
      </c>
      <c r="L196" s="67">
        <v>100</v>
      </c>
      <c r="M196" s="67">
        <v>100</v>
      </c>
      <c r="N196" s="67">
        <v>100</v>
      </c>
      <c r="O196" s="99"/>
      <c r="P196" s="99"/>
      <c r="Q196" s="99"/>
      <c r="R196" s="99"/>
      <c r="S196" s="99"/>
      <c r="T196" s="99"/>
      <c r="U196" s="99"/>
      <c r="V196" s="100"/>
      <c r="W196" s="12"/>
      <c r="X196" s="3"/>
      <c r="Y196" s="3"/>
      <c r="Z196" s="3"/>
    </row>
    <row r="197" spans="1:26" ht="12" customHeight="1" outlineLevel="1" x14ac:dyDescent="0.25">
      <c r="A197" s="1"/>
      <c r="B197" s="2"/>
      <c r="C197" s="13"/>
      <c r="D197" s="13"/>
      <c r="E197" s="13"/>
      <c r="F197" s="22"/>
      <c r="G197" s="68"/>
      <c r="H197" s="69"/>
      <c r="I197" s="120" t="s">
        <v>155</v>
      </c>
      <c r="J197" s="67"/>
      <c r="K197" s="67"/>
      <c r="L197" s="67"/>
      <c r="M197" s="67"/>
      <c r="N197" s="67"/>
      <c r="O197" s="101"/>
      <c r="P197" s="101"/>
      <c r="Q197" s="101"/>
      <c r="R197" s="101"/>
      <c r="S197" s="101"/>
      <c r="T197" s="101"/>
      <c r="U197" s="101"/>
      <c r="V197" s="100"/>
      <c r="W197" s="12"/>
      <c r="X197" s="3"/>
      <c r="Y197" s="3"/>
      <c r="Z197" s="3"/>
    </row>
    <row r="198" spans="1:26" ht="12" customHeight="1" outlineLevel="1" x14ac:dyDescent="0.25">
      <c r="A198" s="1"/>
      <c r="B198" s="2"/>
      <c r="C198" s="13"/>
      <c r="D198" s="13"/>
      <c r="E198" s="13"/>
      <c r="F198" s="22"/>
      <c r="G198" s="68"/>
      <c r="H198" s="69"/>
      <c r="I198" s="120" t="s">
        <v>156</v>
      </c>
      <c r="J198" s="67"/>
      <c r="K198" s="67"/>
      <c r="L198" s="67"/>
      <c r="M198" s="67"/>
      <c r="N198" s="67"/>
      <c r="O198" s="101"/>
      <c r="P198" s="101"/>
      <c r="Q198" s="101"/>
      <c r="R198" s="101"/>
      <c r="S198" s="101"/>
      <c r="T198" s="101"/>
      <c r="U198" s="101"/>
      <c r="V198" s="100"/>
      <c r="W198" s="12"/>
      <c r="X198" s="3"/>
      <c r="Y198" s="3"/>
      <c r="Z198" s="3"/>
    </row>
    <row r="199" spans="1:26" ht="12" customHeight="1" outlineLevel="1" x14ac:dyDescent="0.25">
      <c r="A199" s="1"/>
      <c r="B199" s="2"/>
      <c r="C199" s="13"/>
      <c r="D199" s="13"/>
      <c r="E199" s="13"/>
      <c r="F199" s="22"/>
      <c r="G199" s="68"/>
      <c r="H199" s="69"/>
      <c r="I199" s="120" t="s">
        <v>160</v>
      </c>
      <c r="J199" s="67"/>
      <c r="K199" s="67"/>
      <c r="L199" s="67"/>
      <c r="M199" s="67"/>
      <c r="N199" s="67"/>
      <c r="O199" s="101"/>
      <c r="P199" s="101"/>
      <c r="Q199" s="101"/>
      <c r="R199" s="101"/>
      <c r="S199" s="101"/>
      <c r="T199" s="101"/>
      <c r="U199" s="101"/>
      <c r="V199" s="100"/>
      <c r="W199" s="12"/>
      <c r="X199" s="3"/>
      <c r="Y199" s="3"/>
      <c r="Z199" s="3"/>
    </row>
    <row r="200" spans="1:26" ht="12" customHeight="1" outlineLevel="1" x14ac:dyDescent="0.25">
      <c r="A200" s="1"/>
      <c r="B200" s="2"/>
      <c r="C200" s="13"/>
      <c r="D200" s="13"/>
      <c r="E200" s="13"/>
      <c r="F200" s="22"/>
      <c r="G200" s="68"/>
      <c r="H200" s="69"/>
      <c r="I200" s="69"/>
      <c r="J200" s="69"/>
      <c r="K200" s="69"/>
      <c r="L200" s="69"/>
      <c r="M200" s="69"/>
      <c r="N200" s="69"/>
      <c r="O200" s="101"/>
      <c r="P200" s="101"/>
      <c r="Q200" s="101"/>
      <c r="R200" s="101"/>
      <c r="S200" s="101"/>
      <c r="T200" s="101"/>
      <c r="U200" s="101"/>
      <c r="V200" s="100"/>
      <c r="W200" s="12"/>
      <c r="X200" s="3"/>
      <c r="Y200" s="3"/>
      <c r="Z200" s="3"/>
    </row>
    <row r="201" spans="1:26" ht="5.0999999999999996" customHeight="1" outlineLevel="1" x14ac:dyDescent="0.25">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 customHeight="1" outlineLevel="1" x14ac:dyDescent="0.25">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24</v>
      </c>
      <c r="X202" s="3"/>
      <c r="Y202" s="3"/>
      <c r="Z202" s="3"/>
    </row>
    <row r="203" spans="1:26" ht="12" customHeight="1" outlineLevel="1" x14ac:dyDescent="0.25">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5">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3">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5">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5">
      <c r="A207" s="1"/>
      <c r="B207" s="2"/>
      <c r="C207" s="8"/>
      <c r="D207" s="8"/>
      <c r="E207" s="8" t="s">
        <v>1</v>
      </c>
      <c r="F207" s="9"/>
      <c r="G207" s="10" t="s">
        <v>85</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5">
      <c r="A208" s="1"/>
      <c r="B208" s="2"/>
      <c r="C208" s="8"/>
      <c r="D208" s="8"/>
      <c r="E208" s="13"/>
      <c r="F208" s="9"/>
      <c r="G208" s="14"/>
      <c r="H208" s="9" t="s">
        <v>26</v>
      </c>
      <c r="I208" s="9"/>
      <c r="J208" s="9"/>
      <c r="K208" s="9"/>
      <c r="L208" s="9"/>
      <c r="M208" s="9"/>
      <c r="N208" s="9"/>
      <c r="O208" s="9"/>
      <c r="P208" s="9"/>
      <c r="Q208" s="9"/>
      <c r="R208" s="9"/>
      <c r="S208" s="11"/>
      <c r="T208" s="15"/>
      <c r="U208" s="11"/>
      <c r="V208" s="11"/>
      <c r="W208" s="12"/>
      <c r="X208" s="3"/>
      <c r="Y208" s="3"/>
      <c r="Z208" s="3"/>
    </row>
    <row r="209" spans="1:26" ht="12" customHeight="1" outlineLevel="1" x14ac:dyDescent="0.25">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5">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5">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5">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5">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5">
      <c r="A214" s="1"/>
      <c r="B214" s="2"/>
      <c r="C214" s="13"/>
      <c r="D214" s="13"/>
      <c r="E214" s="13"/>
      <c r="F214" s="13"/>
      <c r="G214" s="13"/>
      <c r="H214" s="13"/>
      <c r="I214" s="19" t="s">
        <v>118</v>
      </c>
      <c r="J214" s="19" t="s">
        <v>119</v>
      </c>
      <c r="K214" s="19" t="s">
        <v>120</v>
      </c>
      <c r="L214" s="19" t="s">
        <v>121</v>
      </c>
      <c r="M214" s="19" t="s">
        <v>122</v>
      </c>
      <c r="N214" s="19"/>
      <c r="O214" s="19"/>
      <c r="P214" s="20"/>
      <c r="Q214" s="20"/>
      <c r="R214" s="20"/>
      <c r="S214" s="18"/>
      <c r="T214" s="18"/>
      <c r="U214" s="18"/>
      <c r="V214" s="18"/>
      <c r="W214" s="12"/>
      <c r="X214" s="3"/>
      <c r="Y214" s="3"/>
      <c r="Z214" s="3"/>
    </row>
    <row r="215" spans="1:26" ht="13.2" outlineLevel="1" x14ac:dyDescent="0.25">
      <c r="A215" s="1"/>
      <c r="B215" s="2"/>
      <c r="C215" s="13"/>
      <c r="D215" s="13"/>
      <c r="E215" s="13"/>
      <c r="F215" s="22"/>
      <c r="G215" s="23"/>
      <c r="H215" s="23" t="s">
        <v>153</v>
      </c>
      <c r="I215" s="112">
        <v>0</v>
      </c>
      <c r="J215" s="112">
        <v>0</v>
      </c>
      <c r="K215" s="112">
        <v>0</v>
      </c>
      <c r="L215" s="112">
        <v>1.0416666666666666E-2</v>
      </c>
      <c r="M215" s="112">
        <v>1.0416666666666666E-2</v>
      </c>
      <c r="N215" s="111"/>
      <c r="O215" s="111"/>
      <c r="P215" s="102"/>
      <c r="Q215" s="102"/>
      <c r="R215" s="102"/>
      <c r="S215" s="102"/>
      <c r="T215" s="102"/>
      <c r="U215" s="102"/>
      <c r="V215" s="100"/>
      <c r="W215" s="12"/>
      <c r="X215" s="3"/>
      <c r="Y215" s="3"/>
      <c r="Z215" s="3"/>
    </row>
    <row r="216" spans="1:26" ht="13.2" outlineLevel="1" x14ac:dyDescent="0.25">
      <c r="A216" s="1"/>
      <c r="B216" s="2"/>
      <c r="C216" s="13"/>
      <c r="D216" s="13"/>
      <c r="E216" s="13"/>
      <c r="F216" s="22"/>
      <c r="G216" s="23"/>
      <c r="H216" s="23" t="s">
        <v>141</v>
      </c>
      <c r="I216" s="112">
        <v>0</v>
      </c>
      <c r="J216" s="112">
        <v>0</v>
      </c>
      <c r="K216" s="112">
        <v>0</v>
      </c>
      <c r="L216" s="112">
        <v>1.0416666666666666E-2</v>
      </c>
      <c r="M216" s="112">
        <v>1.0416666666666666E-2</v>
      </c>
      <c r="N216" s="111"/>
      <c r="O216" s="111"/>
      <c r="P216" s="102"/>
      <c r="Q216" s="102"/>
      <c r="R216" s="102"/>
      <c r="S216" s="102"/>
      <c r="T216" s="102"/>
      <c r="U216" s="102"/>
      <c r="V216" s="100"/>
      <c r="W216" s="12"/>
      <c r="X216" s="3"/>
      <c r="Y216" s="3"/>
      <c r="Z216" s="3"/>
    </row>
    <row r="217" spans="1:26" ht="12" customHeight="1" outlineLevel="1" x14ac:dyDescent="0.25">
      <c r="A217" s="1"/>
      <c r="B217" s="2"/>
      <c r="C217" s="13"/>
      <c r="D217" s="13"/>
      <c r="E217" s="13"/>
      <c r="F217" s="22"/>
      <c r="G217" s="27"/>
      <c r="H217" s="23" t="s">
        <v>142</v>
      </c>
      <c r="I217" s="112">
        <v>0.33333333333333331</v>
      </c>
      <c r="J217" s="112">
        <v>0.33333333333333331</v>
      </c>
      <c r="K217" s="112">
        <v>0.125</v>
      </c>
      <c r="L217" s="112">
        <v>8.3333333333333329E-2</v>
      </c>
      <c r="M217" s="112">
        <v>8.3333333333333329E-2</v>
      </c>
      <c r="N217" s="111"/>
      <c r="O217" s="111"/>
      <c r="P217" s="99"/>
      <c r="Q217" s="99"/>
      <c r="R217" s="99"/>
      <c r="S217" s="99"/>
      <c r="T217" s="99"/>
      <c r="U217" s="99"/>
      <c r="V217" s="100"/>
      <c r="W217" s="12"/>
      <c r="X217" s="3"/>
      <c r="Y217" s="3"/>
      <c r="Z217" s="3"/>
    </row>
    <row r="218" spans="1:26" ht="12" customHeight="1" outlineLevel="1" x14ac:dyDescent="0.25">
      <c r="A218" s="1"/>
      <c r="B218" s="2"/>
      <c r="C218" s="13"/>
      <c r="D218" s="13"/>
      <c r="E218" s="13"/>
      <c r="F218" s="30"/>
      <c r="G218" s="31"/>
      <c r="H218" s="23" t="s">
        <v>143</v>
      </c>
      <c r="I218" s="112">
        <v>0.33333333333333331</v>
      </c>
      <c r="J218" s="112">
        <v>0.33333333333333331</v>
      </c>
      <c r="K218" s="112">
        <v>0.125</v>
      </c>
      <c r="L218" s="112">
        <v>8.3333333333333329E-2</v>
      </c>
      <c r="M218" s="112">
        <v>8.3333333333333329E-2</v>
      </c>
      <c r="N218" s="111"/>
      <c r="O218" s="111"/>
      <c r="P218" s="99"/>
      <c r="Q218" s="99"/>
      <c r="R218" s="99"/>
      <c r="S218" s="99"/>
      <c r="T218" s="99"/>
      <c r="U218" s="99"/>
      <c r="V218" s="100"/>
      <c r="W218" s="12"/>
      <c r="X218" s="3"/>
      <c r="Y218" s="3"/>
      <c r="Z218" s="3"/>
    </row>
    <row r="219" spans="1:26" ht="12" customHeight="1" outlineLevel="1" x14ac:dyDescent="0.25">
      <c r="A219" s="1"/>
      <c r="B219" s="2"/>
      <c r="C219" s="13"/>
      <c r="D219" s="13"/>
      <c r="E219" s="13"/>
      <c r="F219" s="30"/>
      <c r="G219" s="31"/>
      <c r="H219" s="23" t="s">
        <v>144</v>
      </c>
      <c r="I219" s="112">
        <v>0</v>
      </c>
      <c r="J219" s="112">
        <v>0</v>
      </c>
      <c r="K219" s="112">
        <v>0</v>
      </c>
      <c r="L219" s="112">
        <v>0</v>
      </c>
      <c r="M219" s="112">
        <v>0</v>
      </c>
      <c r="N219" s="111"/>
      <c r="O219" s="111"/>
      <c r="P219" s="99"/>
      <c r="Q219" s="99"/>
      <c r="R219" s="99"/>
      <c r="S219" s="99"/>
      <c r="T219" s="99"/>
      <c r="U219" s="99"/>
      <c r="V219" s="100"/>
      <c r="W219" s="12"/>
      <c r="X219" s="3"/>
      <c r="Y219" s="3"/>
      <c r="Z219" s="3"/>
    </row>
    <row r="220" spans="1:26" ht="12" customHeight="1" outlineLevel="1" x14ac:dyDescent="0.25">
      <c r="A220" s="1"/>
      <c r="B220" s="2"/>
      <c r="C220" s="13"/>
      <c r="D220" s="13"/>
      <c r="E220" s="13"/>
      <c r="F220" s="30"/>
      <c r="G220" s="31"/>
      <c r="H220" s="23" t="s">
        <v>145</v>
      </c>
      <c r="I220" s="112">
        <v>0.33333333333333331</v>
      </c>
      <c r="J220" s="112">
        <v>0.33333333333333331</v>
      </c>
      <c r="K220" s="112">
        <v>0.125</v>
      </c>
      <c r="L220" s="112">
        <v>8.3333333333333329E-2</v>
      </c>
      <c r="M220" s="112">
        <v>8.3333333333333329E-2</v>
      </c>
      <c r="N220" s="111"/>
      <c r="O220" s="111"/>
      <c r="P220" s="99"/>
      <c r="Q220" s="99"/>
      <c r="R220" s="99"/>
      <c r="S220" s="99"/>
      <c r="T220" s="99"/>
      <c r="U220" s="99"/>
      <c r="V220" s="100"/>
      <c r="W220" s="12"/>
      <c r="X220" s="3"/>
      <c r="Y220" s="3"/>
      <c r="Z220" s="3"/>
    </row>
    <row r="221" spans="1:26" ht="12" customHeight="1" outlineLevel="1" x14ac:dyDescent="0.25">
      <c r="A221" s="1"/>
      <c r="B221" s="2"/>
      <c r="C221" s="13"/>
      <c r="D221" s="13"/>
      <c r="E221" s="13"/>
      <c r="F221" s="30"/>
      <c r="G221" s="31"/>
      <c r="H221" s="23" t="s">
        <v>146</v>
      </c>
      <c r="I221" s="113">
        <v>0.16666666666666666</v>
      </c>
      <c r="J221" s="112">
        <v>0.16666666666666666</v>
      </c>
      <c r="K221" s="112">
        <v>6.25E-2</v>
      </c>
      <c r="L221" s="112">
        <v>4.1666666666666664E-2</v>
      </c>
      <c r="M221" s="112">
        <v>4.1666666666666664E-2</v>
      </c>
      <c r="N221" s="111"/>
      <c r="O221" s="111"/>
      <c r="P221" s="99"/>
      <c r="Q221" s="99"/>
      <c r="R221" s="99"/>
      <c r="S221" s="99"/>
      <c r="T221" s="99"/>
      <c r="U221" s="99"/>
      <c r="V221" s="100"/>
      <c r="W221" s="12"/>
      <c r="X221" s="3"/>
      <c r="Y221" s="3"/>
      <c r="Z221" s="3"/>
    </row>
    <row r="222" spans="1:26" ht="12" customHeight="1" outlineLevel="1" x14ac:dyDescent="0.25">
      <c r="A222" s="1"/>
      <c r="B222" s="2"/>
      <c r="C222" s="13"/>
      <c r="D222" s="13"/>
      <c r="E222" s="13"/>
      <c r="F222" s="30"/>
      <c r="G222" s="31"/>
      <c r="H222" s="23" t="s">
        <v>147</v>
      </c>
      <c r="I222" s="113">
        <v>0</v>
      </c>
      <c r="J222" s="113">
        <v>0</v>
      </c>
      <c r="K222" s="113">
        <v>0</v>
      </c>
      <c r="L222" s="113">
        <v>0</v>
      </c>
      <c r="M222" s="113">
        <v>0</v>
      </c>
      <c r="N222" s="111"/>
      <c r="O222" s="111"/>
      <c r="P222" s="99"/>
      <c r="Q222" s="99"/>
      <c r="R222" s="99"/>
      <c r="S222" s="99"/>
      <c r="T222" s="99"/>
      <c r="U222" s="99"/>
      <c r="V222" s="100"/>
      <c r="W222" s="12"/>
      <c r="X222" s="3"/>
      <c r="Y222" s="3"/>
      <c r="Z222" s="3"/>
    </row>
    <row r="223" spans="1:26" ht="12" customHeight="1" outlineLevel="1" x14ac:dyDescent="0.25">
      <c r="A223" s="1"/>
      <c r="B223" s="2"/>
      <c r="C223" s="13"/>
      <c r="D223" s="13"/>
      <c r="E223" s="13"/>
      <c r="F223" s="30"/>
      <c r="G223" s="31"/>
      <c r="H223" s="23" t="s">
        <v>436</v>
      </c>
      <c r="I223" s="113">
        <v>0</v>
      </c>
      <c r="J223" s="113">
        <v>0</v>
      </c>
      <c r="K223" s="113">
        <v>0</v>
      </c>
      <c r="L223" s="113">
        <v>0</v>
      </c>
      <c r="M223" s="113">
        <v>0</v>
      </c>
      <c r="N223" s="111"/>
      <c r="O223" s="111"/>
      <c r="P223" s="99"/>
      <c r="Q223" s="99"/>
      <c r="R223" s="99"/>
      <c r="S223" s="99"/>
      <c r="T223" s="99"/>
      <c r="U223" s="99"/>
      <c r="V223" s="100"/>
      <c r="W223" s="12"/>
      <c r="X223" s="3"/>
      <c r="Y223" s="3"/>
      <c r="Z223" s="3"/>
    </row>
    <row r="224" spans="1:26" ht="12" customHeight="1" outlineLevel="1" x14ac:dyDescent="0.25">
      <c r="A224" s="1"/>
      <c r="B224" s="2"/>
      <c r="C224" s="13"/>
      <c r="D224" s="13"/>
      <c r="E224" s="13"/>
      <c r="F224" s="30"/>
      <c r="G224" s="31"/>
      <c r="H224" s="120" t="s">
        <v>155</v>
      </c>
      <c r="I224" s="113">
        <v>0</v>
      </c>
      <c r="J224" s="112">
        <v>0</v>
      </c>
      <c r="K224" s="112">
        <v>0</v>
      </c>
      <c r="L224" s="112">
        <v>0</v>
      </c>
      <c r="M224" s="112">
        <v>0</v>
      </c>
      <c r="N224" s="109"/>
      <c r="O224" s="109"/>
      <c r="P224" s="99"/>
      <c r="Q224" s="99"/>
      <c r="R224" s="99"/>
      <c r="S224" s="99"/>
      <c r="T224" s="99"/>
      <c r="U224" s="99"/>
      <c r="V224" s="100"/>
      <c r="W224" s="12"/>
      <c r="X224" s="3"/>
      <c r="Y224" s="3"/>
      <c r="Z224" s="3"/>
    </row>
    <row r="225" spans="1:42" ht="12" customHeight="1" outlineLevel="1" x14ac:dyDescent="0.25">
      <c r="A225" s="1"/>
      <c r="B225" s="2"/>
      <c r="C225" s="13"/>
      <c r="D225" s="13"/>
      <c r="E225" s="13"/>
      <c r="F225" s="30"/>
      <c r="G225" s="31"/>
      <c r="H225" s="120" t="s">
        <v>156</v>
      </c>
      <c r="I225" s="113"/>
      <c r="J225" s="112"/>
      <c r="K225" s="112"/>
      <c r="L225" s="112"/>
      <c r="M225" s="112"/>
      <c r="N225" s="109"/>
      <c r="O225" s="109"/>
      <c r="P225" s="99"/>
      <c r="Q225" s="99"/>
      <c r="R225" s="99"/>
      <c r="S225" s="99"/>
      <c r="T225" s="99"/>
      <c r="U225" s="99"/>
      <c r="V225" s="100"/>
      <c r="W225" s="12"/>
      <c r="X225" s="3"/>
      <c r="Y225" s="3"/>
      <c r="Z225" s="3"/>
    </row>
    <row r="226" spans="1:42" ht="12" customHeight="1" outlineLevel="1" x14ac:dyDescent="0.25">
      <c r="A226" s="1"/>
      <c r="B226" s="2"/>
      <c r="C226" s="13"/>
      <c r="D226" s="13"/>
      <c r="E226" s="13"/>
      <c r="F226" s="30"/>
      <c r="G226" s="31"/>
      <c r="H226" s="120" t="s">
        <v>160</v>
      </c>
      <c r="I226" s="113"/>
      <c r="J226" s="112"/>
      <c r="K226" s="112"/>
      <c r="L226" s="112"/>
      <c r="M226" s="112"/>
      <c r="N226" s="109"/>
      <c r="O226" s="109"/>
      <c r="P226" s="99"/>
      <c r="Q226" s="99"/>
      <c r="R226" s="99"/>
      <c r="S226" s="99"/>
      <c r="T226" s="99"/>
      <c r="U226" s="99"/>
      <c r="V226" s="100"/>
      <c r="W226" s="12"/>
      <c r="X226" s="3"/>
      <c r="Y226" s="3"/>
      <c r="Z226" s="3"/>
    </row>
    <row r="227" spans="1:42" ht="12" customHeight="1" outlineLevel="1" x14ac:dyDescent="0.25">
      <c r="A227" s="1"/>
      <c r="B227" s="2"/>
      <c r="C227" s="13"/>
      <c r="D227" s="13"/>
      <c r="E227" s="13"/>
      <c r="F227" s="30"/>
      <c r="G227" s="31"/>
      <c r="H227" s="31"/>
      <c r="I227" s="110"/>
      <c r="J227" s="109"/>
      <c r="K227" s="109"/>
      <c r="L227" s="109"/>
      <c r="M227" s="109"/>
      <c r="N227" s="109"/>
      <c r="O227" s="109"/>
      <c r="P227" s="99"/>
      <c r="Q227" s="99"/>
      <c r="R227" s="99"/>
      <c r="S227" s="99"/>
      <c r="T227" s="99"/>
      <c r="U227" s="99"/>
      <c r="V227" s="100"/>
      <c r="W227" s="12"/>
      <c r="X227" s="3"/>
      <c r="Y227" s="3"/>
      <c r="Z227" s="3"/>
    </row>
    <row r="228" spans="1:42" ht="5.0999999999999996" customHeight="1" outlineLevel="1" x14ac:dyDescent="0.25">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42" ht="24.9" customHeight="1" outlineLevel="1" x14ac:dyDescent="0.25">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24</v>
      </c>
      <c r="X229" s="3"/>
      <c r="Y229" s="3"/>
      <c r="Z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2"/>
      <c r="AO231" s="2"/>
      <c r="AP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7"/>
      <c r="AN232" s="3"/>
      <c r="AO232" s="3"/>
      <c r="AP232" s="3"/>
    </row>
    <row r="233" spans="1:42" ht="12" customHeight="1" outlineLevel="1" x14ac:dyDescent="0.25">
      <c r="A233" s="1"/>
      <c r="B233" s="2"/>
      <c r="C233" s="8"/>
      <c r="D233" s="8"/>
      <c r="E233" s="8" t="s">
        <v>1</v>
      </c>
      <c r="F233" s="9"/>
      <c r="G233" s="10" t="s">
        <v>123</v>
      </c>
      <c r="H233" s="9" t="s">
        <v>116</v>
      </c>
      <c r="I233" s="9"/>
      <c r="J233" s="9"/>
      <c r="K233" s="9"/>
      <c r="L233" s="9"/>
      <c r="M233" s="9"/>
      <c r="N233" s="9"/>
      <c r="O233" s="9"/>
      <c r="P233" s="9"/>
      <c r="Q233" s="9"/>
      <c r="R233" s="9"/>
      <c r="S233" s="9"/>
      <c r="T233" s="11"/>
      <c r="U233" s="9"/>
      <c r="V233" s="9"/>
      <c r="W233" s="9"/>
      <c r="X233" s="9"/>
      <c r="Y233" s="9"/>
      <c r="Z233" s="9"/>
      <c r="AA233" s="9"/>
      <c r="AB233" s="9"/>
      <c r="AC233" s="9"/>
      <c r="AD233" s="9"/>
      <c r="AE233" s="9"/>
      <c r="AF233" s="9"/>
      <c r="AG233" s="9"/>
      <c r="AH233" s="9"/>
      <c r="AI233" s="9"/>
      <c r="AJ233" s="9"/>
      <c r="AK233" s="9"/>
      <c r="AL233" s="11"/>
      <c r="AM233" s="12"/>
      <c r="AN233" s="3"/>
      <c r="AO233" s="3"/>
      <c r="AP233" s="3"/>
    </row>
    <row r="234" spans="1:42" ht="12" customHeight="1" outlineLevel="1" x14ac:dyDescent="0.25">
      <c r="A234" s="1"/>
      <c r="B234" s="2"/>
      <c r="C234" s="8"/>
      <c r="D234" s="8"/>
      <c r="E234" s="13"/>
      <c r="F234" s="9"/>
      <c r="G234" s="14"/>
      <c r="H234" s="9"/>
      <c r="I234" s="9"/>
      <c r="J234" s="9"/>
      <c r="K234" s="9"/>
      <c r="L234" s="9"/>
      <c r="M234" s="9"/>
      <c r="N234" s="9"/>
      <c r="O234" s="9" t="s">
        <v>138</v>
      </c>
      <c r="P234" s="9"/>
      <c r="Q234" s="9"/>
      <c r="R234" s="9"/>
      <c r="S234" s="9"/>
      <c r="T234" s="11"/>
      <c r="U234" s="15"/>
      <c r="V234" s="15"/>
      <c r="W234" s="15"/>
      <c r="X234" s="15"/>
      <c r="Y234" s="15"/>
      <c r="Z234" s="15"/>
      <c r="AA234" s="15"/>
      <c r="AB234" s="15"/>
      <c r="AC234" s="15"/>
      <c r="AD234" s="15"/>
      <c r="AE234" s="15"/>
      <c r="AF234" s="15"/>
      <c r="AG234" s="15"/>
      <c r="AH234" s="15"/>
      <c r="AI234" s="15"/>
      <c r="AJ234" s="15"/>
      <c r="AK234" s="15"/>
      <c r="AL234" s="11"/>
      <c r="AM234" s="12"/>
      <c r="AN234" s="3"/>
      <c r="AO234" s="3"/>
      <c r="AP234" s="3"/>
    </row>
    <row r="235" spans="1:42" ht="12" customHeight="1" outlineLevel="1" x14ac:dyDescent="0.25">
      <c r="A235" s="1"/>
      <c r="B235" s="2"/>
      <c r="C235" s="13"/>
      <c r="D235" s="8"/>
      <c r="E235" s="13"/>
      <c r="F235" s="9"/>
      <c r="G235" s="9" t="s">
        <v>2</v>
      </c>
      <c r="H235" s="4" t="s">
        <v>137</v>
      </c>
      <c r="I235" s="9"/>
      <c r="J235" s="9"/>
      <c r="K235" s="9"/>
      <c r="L235" s="9"/>
      <c r="M235" s="9"/>
      <c r="N235" s="9"/>
      <c r="O235" s="9"/>
      <c r="P235" s="9"/>
      <c r="Q235" s="10"/>
      <c r="R235" s="9"/>
      <c r="S235" s="9"/>
      <c r="T235" s="11"/>
      <c r="U235" s="15"/>
      <c r="V235" s="15"/>
      <c r="W235" s="15"/>
      <c r="X235" s="15"/>
      <c r="Y235" s="15"/>
      <c r="Z235" s="15"/>
      <c r="AA235" s="15"/>
      <c r="AB235" s="15"/>
      <c r="AC235" s="15"/>
      <c r="AD235" s="15"/>
      <c r="AE235" s="15"/>
      <c r="AF235" s="15"/>
      <c r="AG235" s="15"/>
      <c r="AH235" s="15"/>
      <c r="AI235" s="15"/>
      <c r="AJ235" s="15"/>
      <c r="AK235" s="15"/>
      <c r="AL235" s="11"/>
      <c r="AM235" s="12"/>
      <c r="AN235" s="3"/>
      <c r="AO235" s="3"/>
      <c r="AP235" s="3"/>
    </row>
    <row r="236" spans="1:42" ht="12" customHeight="1" outlineLevel="1" x14ac:dyDescent="0.25">
      <c r="A236" s="1"/>
      <c r="B236" s="2"/>
      <c r="C236" s="16">
        <v>0</v>
      </c>
      <c r="D236" s="8"/>
      <c r="E236" s="13"/>
      <c r="F236" s="9"/>
      <c r="G236" s="17"/>
      <c r="H236" s="10" t="s">
        <v>132</v>
      </c>
      <c r="I236" s="9"/>
      <c r="J236" s="9"/>
      <c r="K236" s="9"/>
      <c r="L236" s="9"/>
      <c r="M236" s="9"/>
      <c r="N236" s="9"/>
      <c r="O236" s="9"/>
      <c r="P236" s="9"/>
      <c r="Q236" s="9"/>
      <c r="R236" s="9"/>
      <c r="S236" s="9"/>
      <c r="T236" s="11"/>
      <c r="U236" s="15"/>
      <c r="V236" s="15"/>
      <c r="W236" s="15"/>
      <c r="X236" s="15"/>
      <c r="Y236" s="15"/>
      <c r="Z236" s="15"/>
      <c r="AA236" s="15"/>
      <c r="AB236" s="15"/>
      <c r="AC236" s="15"/>
      <c r="AD236" s="15"/>
      <c r="AE236" s="15"/>
      <c r="AF236" s="15"/>
      <c r="AG236" s="15"/>
      <c r="AH236" s="15"/>
      <c r="AI236" s="15"/>
      <c r="AJ236" s="15"/>
      <c r="AK236" s="15"/>
      <c r="AL236" s="11"/>
      <c r="AM236" s="12"/>
      <c r="AN236" s="3"/>
      <c r="AO236" s="3"/>
      <c r="AP236" s="3"/>
    </row>
    <row r="237" spans="1:42" ht="12" customHeight="1" outlineLevel="1" x14ac:dyDescent="0.4">
      <c r="A237" s="1"/>
      <c r="B237" s="2"/>
      <c r="C237" s="13"/>
      <c r="D237" s="13"/>
      <c r="E237" s="13"/>
      <c r="F237" s="13"/>
      <c r="G237" s="13"/>
      <c r="H237" s="13"/>
      <c r="I237" s="13"/>
      <c r="J237" s="18"/>
      <c r="K237" s="330" t="s">
        <v>124</v>
      </c>
      <c r="L237" s="336"/>
      <c r="M237" s="336"/>
      <c r="N237" s="336"/>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2"/>
      <c r="AN237" s="3"/>
      <c r="AO237" s="3"/>
      <c r="AP237" s="3"/>
    </row>
    <row r="238" spans="1:42" ht="12" customHeight="1" outlineLevel="1" x14ac:dyDescent="0.4">
      <c r="A238" s="1"/>
      <c r="B238" s="2"/>
      <c r="C238" s="13"/>
      <c r="D238" s="13"/>
      <c r="E238" s="13"/>
      <c r="F238" s="13"/>
      <c r="G238" s="13"/>
      <c r="H238" s="13"/>
      <c r="I238" s="13"/>
      <c r="J238" s="13"/>
      <c r="K238" s="330"/>
      <c r="L238" s="336"/>
      <c r="M238" s="336"/>
      <c r="N238" s="336"/>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2"/>
      <c r="AN238" s="3"/>
      <c r="AO238" s="3"/>
      <c r="AP238" s="3"/>
    </row>
    <row r="239" spans="1:42" ht="12" customHeight="1" outlineLevel="1" x14ac:dyDescent="0.25">
      <c r="A239" s="1"/>
      <c r="B239" s="2"/>
      <c r="C239" s="13"/>
      <c r="D239" s="13"/>
      <c r="E239" s="13"/>
      <c r="F239" s="13"/>
      <c r="G239" s="13"/>
      <c r="H239" s="13"/>
      <c r="I239" s="13"/>
      <c r="J239" s="95"/>
      <c r="K239" s="95"/>
      <c r="L239" s="95"/>
      <c r="M239" s="95"/>
      <c r="N239" s="95"/>
      <c r="O239" s="95"/>
      <c r="P239" s="95"/>
      <c r="Q239" s="95"/>
      <c r="R239" s="95"/>
      <c r="S239" s="95"/>
      <c r="T239" s="18"/>
      <c r="U239" s="18"/>
      <c r="V239" s="18"/>
      <c r="W239" s="18"/>
      <c r="X239" s="18"/>
      <c r="Y239" s="18"/>
      <c r="Z239" s="18"/>
      <c r="AA239" s="18"/>
      <c r="AB239" s="18"/>
      <c r="AC239" s="18"/>
      <c r="AD239" s="18"/>
      <c r="AE239" s="18"/>
      <c r="AF239" s="18"/>
      <c r="AG239" s="18"/>
      <c r="AH239" s="18"/>
      <c r="AI239" s="18"/>
      <c r="AJ239" s="18"/>
      <c r="AK239" s="18"/>
      <c r="AL239" s="18"/>
      <c r="AM239" s="12"/>
      <c r="AN239" s="3"/>
      <c r="AO239" s="3"/>
      <c r="AP239" s="3"/>
    </row>
    <row r="240" spans="1:42" ht="12" customHeight="1" outlineLevel="1" x14ac:dyDescent="0.25">
      <c r="A240" s="1"/>
      <c r="B240" s="2"/>
      <c r="C240" s="13"/>
      <c r="D240" s="13"/>
      <c r="E240" s="13"/>
      <c r="F240" s="13"/>
      <c r="G240" s="13"/>
      <c r="H240" s="13"/>
      <c r="I240" s="13" t="s">
        <v>123</v>
      </c>
      <c r="J240" s="95" t="s">
        <v>175</v>
      </c>
      <c r="K240" s="95" t="s">
        <v>176</v>
      </c>
      <c r="L240" s="95" t="s">
        <v>314</v>
      </c>
      <c r="M240" s="95" t="s">
        <v>177</v>
      </c>
      <c r="N240" s="95" t="s">
        <v>23</v>
      </c>
      <c r="O240" s="95" t="s">
        <v>445</v>
      </c>
      <c r="P240" s="95" t="s">
        <v>179</v>
      </c>
      <c r="Q240" s="95" t="s">
        <v>180</v>
      </c>
      <c r="R240" s="95" t="s">
        <v>181</v>
      </c>
      <c r="S240" s="95" t="s">
        <v>182</v>
      </c>
      <c r="T240" s="95" t="s">
        <v>447</v>
      </c>
      <c r="U240" s="95" t="s">
        <v>448</v>
      </c>
      <c r="V240" s="95" t="s">
        <v>449</v>
      </c>
      <c r="W240" s="95" t="s">
        <v>450</v>
      </c>
      <c r="X240" s="95" t="s">
        <v>446</v>
      </c>
      <c r="Y240" s="95" t="s">
        <v>30</v>
      </c>
      <c r="Z240" s="18" t="s">
        <v>31</v>
      </c>
      <c r="AA240" s="18" t="s">
        <v>32</v>
      </c>
      <c r="AB240" s="18" t="s">
        <v>451</v>
      </c>
      <c r="AC240" s="18" t="s">
        <v>452</v>
      </c>
      <c r="AD240" s="18" t="s">
        <v>453</v>
      </c>
      <c r="AE240" s="18" t="s">
        <v>454</v>
      </c>
      <c r="AF240" s="18" t="s">
        <v>455</v>
      </c>
      <c r="AG240" s="18" t="s">
        <v>456</v>
      </c>
      <c r="AH240" s="18" t="s">
        <v>457</v>
      </c>
      <c r="AI240" s="18" t="s">
        <v>458</v>
      </c>
      <c r="AJ240" s="18" t="s">
        <v>4</v>
      </c>
      <c r="AK240" s="18" t="s">
        <v>459</v>
      </c>
      <c r="AL240" s="18"/>
      <c r="AM240" s="12"/>
      <c r="AN240" s="3"/>
      <c r="AO240" s="3"/>
      <c r="AP240" s="3"/>
    </row>
    <row r="241" spans="1:42" ht="13.2" outlineLevel="1" x14ac:dyDescent="0.25">
      <c r="A241" s="1"/>
      <c r="B241" s="2"/>
      <c r="C241" s="13"/>
      <c r="D241" s="13"/>
      <c r="E241" s="13"/>
      <c r="F241" s="22"/>
      <c r="H241" s="23" t="s">
        <v>153</v>
      </c>
      <c r="I241" s="4" t="s">
        <v>125</v>
      </c>
      <c r="J241" s="93"/>
      <c r="K241" s="93">
        <v>100</v>
      </c>
      <c r="L241" s="93">
        <v>100</v>
      </c>
      <c r="M241" s="93"/>
      <c r="N241" s="93">
        <v>100</v>
      </c>
      <c r="O241" s="93">
        <v>100</v>
      </c>
      <c r="P241" s="93">
        <v>100</v>
      </c>
      <c r="Q241" s="93">
        <v>100</v>
      </c>
      <c r="R241" s="93">
        <v>100</v>
      </c>
      <c r="S241" s="93">
        <v>100</v>
      </c>
      <c r="T241" s="93">
        <v>100</v>
      </c>
      <c r="U241" s="93">
        <v>100</v>
      </c>
      <c r="V241" s="93">
        <v>100</v>
      </c>
      <c r="W241" s="93">
        <v>100</v>
      </c>
      <c r="X241" s="93">
        <v>100</v>
      </c>
      <c r="Y241" s="93">
        <v>100</v>
      </c>
      <c r="Z241" s="93">
        <v>100</v>
      </c>
      <c r="AA241" s="93">
        <v>100</v>
      </c>
      <c r="AB241" s="93"/>
      <c r="AC241" s="93"/>
      <c r="AD241" s="93"/>
      <c r="AE241" s="93"/>
      <c r="AF241" s="93"/>
      <c r="AG241" s="93"/>
      <c r="AH241" s="93"/>
      <c r="AI241" s="93"/>
      <c r="AJ241" s="93"/>
      <c r="AK241" s="93"/>
      <c r="AL241" s="100"/>
      <c r="AM241" s="12"/>
      <c r="AN241" s="3"/>
      <c r="AO241" s="3"/>
      <c r="AP241" s="3"/>
    </row>
    <row r="242" spans="1:42" ht="13.2" outlineLevel="1" x14ac:dyDescent="0.25">
      <c r="A242" s="1"/>
      <c r="B242" s="2"/>
      <c r="C242" s="13"/>
      <c r="D242" s="13"/>
      <c r="E242" s="13"/>
      <c r="F242" s="22"/>
      <c r="H242" s="23" t="s">
        <v>141</v>
      </c>
      <c r="I242" s="4" t="s">
        <v>125</v>
      </c>
      <c r="J242" s="93"/>
      <c r="K242" s="93">
        <v>100</v>
      </c>
      <c r="L242" s="93">
        <v>100</v>
      </c>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100"/>
      <c r="AM242" s="12"/>
      <c r="AN242" s="3"/>
      <c r="AO242" s="3"/>
      <c r="AP242" s="3"/>
    </row>
    <row r="243" spans="1:42" ht="12" customHeight="1" outlineLevel="1" x14ac:dyDescent="0.25">
      <c r="A243" s="1"/>
      <c r="B243" s="2"/>
      <c r="C243" s="13"/>
      <c r="D243" s="13"/>
      <c r="E243" s="13"/>
      <c r="F243" s="22"/>
      <c r="H243" s="23" t="s">
        <v>142</v>
      </c>
      <c r="I243" s="4" t="s">
        <v>125</v>
      </c>
      <c r="J243" s="93">
        <v>100</v>
      </c>
      <c r="K243" s="93"/>
      <c r="L243" s="93"/>
      <c r="M243" s="93">
        <v>100</v>
      </c>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100"/>
      <c r="AM243" s="12"/>
      <c r="AN243" s="3"/>
      <c r="AO243" s="3"/>
      <c r="AP243" s="3"/>
    </row>
    <row r="244" spans="1:42" ht="12" customHeight="1" outlineLevel="1" x14ac:dyDescent="0.25">
      <c r="A244" s="1"/>
      <c r="B244" s="2"/>
      <c r="C244" s="13"/>
      <c r="D244" s="13"/>
      <c r="E244" s="13"/>
      <c r="F244" s="30"/>
      <c r="H244" s="23" t="s">
        <v>143</v>
      </c>
      <c r="I244" s="4" t="s">
        <v>125</v>
      </c>
      <c r="J244" s="93"/>
      <c r="K244" s="93">
        <v>100</v>
      </c>
      <c r="L244" s="93">
        <v>100</v>
      </c>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100"/>
      <c r="AM244" s="12"/>
      <c r="AN244" s="3"/>
      <c r="AO244" s="3"/>
      <c r="AP244" s="3"/>
    </row>
    <row r="245" spans="1:42" ht="12" customHeight="1" outlineLevel="1" x14ac:dyDescent="0.25">
      <c r="A245" s="1"/>
      <c r="B245" s="2"/>
      <c r="C245" s="13"/>
      <c r="D245" s="13"/>
      <c r="E245" s="13"/>
      <c r="F245" s="30"/>
      <c r="H245" s="23" t="s">
        <v>144</v>
      </c>
      <c r="I245" s="4" t="s">
        <v>125</v>
      </c>
      <c r="J245" s="93"/>
      <c r="K245" s="93">
        <v>100</v>
      </c>
      <c r="L245" s="93">
        <v>100</v>
      </c>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100"/>
      <c r="AM245" s="12"/>
      <c r="AN245" s="3"/>
      <c r="AO245" s="3"/>
      <c r="AP245" s="3"/>
    </row>
    <row r="246" spans="1:42" ht="12" customHeight="1" outlineLevel="1" x14ac:dyDescent="0.25">
      <c r="A246" s="1"/>
      <c r="B246" s="2"/>
      <c r="C246" s="13"/>
      <c r="D246" s="13"/>
      <c r="E246" s="13"/>
      <c r="F246" s="30"/>
      <c r="H246" s="23" t="s">
        <v>145</v>
      </c>
      <c r="I246" s="4" t="s">
        <v>125</v>
      </c>
      <c r="J246" s="93">
        <v>100</v>
      </c>
      <c r="K246" s="93">
        <v>100</v>
      </c>
      <c r="L246" s="93">
        <v>100</v>
      </c>
      <c r="M246" s="93"/>
      <c r="N246" s="93">
        <v>100</v>
      </c>
      <c r="O246" s="93">
        <v>100</v>
      </c>
      <c r="P246" s="93">
        <v>100</v>
      </c>
      <c r="Q246" s="93">
        <v>100</v>
      </c>
      <c r="R246" s="93">
        <v>100</v>
      </c>
      <c r="S246" s="93">
        <v>100</v>
      </c>
      <c r="T246" s="93">
        <v>100</v>
      </c>
      <c r="U246" s="93">
        <v>100</v>
      </c>
      <c r="V246" s="93">
        <v>100</v>
      </c>
      <c r="W246" s="93">
        <v>100</v>
      </c>
      <c r="X246" s="93">
        <v>100</v>
      </c>
      <c r="Y246" s="93">
        <v>100</v>
      </c>
      <c r="Z246" s="93">
        <v>100</v>
      </c>
      <c r="AA246" s="93">
        <v>100</v>
      </c>
      <c r="AB246" s="93"/>
      <c r="AC246" s="93"/>
      <c r="AD246" s="93"/>
      <c r="AE246" s="93"/>
      <c r="AF246" s="93"/>
      <c r="AG246" s="93"/>
      <c r="AH246" s="93"/>
      <c r="AI246" s="93"/>
      <c r="AJ246" s="93"/>
      <c r="AK246" s="93"/>
      <c r="AL246" s="100"/>
      <c r="AM246" s="12"/>
      <c r="AN246" s="3"/>
      <c r="AO246" s="3"/>
      <c r="AP246" s="3"/>
    </row>
    <row r="247" spans="1:42" ht="12" customHeight="1" outlineLevel="1" x14ac:dyDescent="0.25">
      <c r="A247" s="1"/>
      <c r="B247" s="2"/>
      <c r="C247" s="13"/>
      <c r="D247" s="13"/>
      <c r="E247" s="13"/>
      <c r="F247" s="30"/>
      <c r="H247" s="23" t="s">
        <v>146</v>
      </c>
      <c r="I247" s="4" t="s">
        <v>125</v>
      </c>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100"/>
      <c r="AM247" s="12"/>
      <c r="AN247" s="3"/>
      <c r="AO247" s="3"/>
      <c r="AP247" s="3"/>
    </row>
    <row r="248" spans="1:42" ht="12" customHeight="1" outlineLevel="1" x14ac:dyDescent="0.25">
      <c r="A248" s="1"/>
      <c r="B248" s="2"/>
      <c r="C248" s="13"/>
      <c r="D248" s="13"/>
      <c r="E248" s="13"/>
      <c r="F248" s="30"/>
      <c r="H248" s="23" t="s">
        <v>147</v>
      </c>
      <c r="I248" s="4" t="s">
        <v>125</v>
      </c>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100"/>
      <c r="AM248" s="12"/>
      <c r="AN248" s="3"/>
      <c r="AO248" s="3"/>
      <c r="AP248" s="3"/>
    </row>
    <row r="249" spans="1:42" ht="12" customHeight="1" outlineLevel="1" x14ac:dyDescent="0.25">
      <c r="A249" s="1"/>
      <c r="B249" s="2"/>
      <c r="C249" s="13"/>
      <c r="D249" s="13"/>
      <c r="E249" s="13"/>
      <c r="F249" s="30"/>
      <c r="H249" s="23" t="s">
        <v>436</v>
      </c>
      <c r="I249" s="4" t="s">
        <v>125</v>
      </c>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100"/>
      <c r="AM249" s="12"/>
      <c r="AN249" s="3"/>
      <c r="AO249" s="3"/>
      <c r="AP249" s="3"/>
    </row>
    <row r="250" spans="1:42" ht="12" customHeight="1" outlineLevel="1" x14ac:dyDescent="0.25">
      <c r="A250" s="1"/>
      <c r="B250" s="2"/>
      <c r="C250" s="13"/>
      <c r="D250" s="13"/>
      <c r="E250" s="13"/>
      <c r="F250" s="30"/>
      <c r="H250" s="120" t="s">
        <v>155</v>
      </c>
      <c r="I250" s="4" t="s">
        <v>125</v>
      </c>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100"/>
      <c r="AM250" s="12"/>
      <c r="AN250" s="3"/>
      <c r="AO250" s="3"/>
      <c r="AP250" s="3"/>
    </row>
    <row r="251" spans="1:42" ht="12" customHeight="1" outlineLevel="1" x14ac:dyDescent="0.25">
      <c r="A251" s="1"/>
      <c r="B251" s="2"/>
      <c r="C251" s="13"/>
      <c r="D251" s="13"/>
      <c r="E251" s="13"/>
      <c r="F251" s="30"/>
      <c r="H251" s="120" t="s">
        <v>156</v>
      </c>
      <c r="I251" s="4" t="s">
        <v>125</v>
      </c>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100"/>
      <c r="AM251" s="12"/>
      <c r="AN251" s="3"/>
      <c r="AO251" s="3"/>
      <c r="AP251" s="3"/>
    </row>
    <row r="252" spans="1:42" ht="12" customHeight="1" outlineLevel="1" x14ac:dyDescent="0.25">
      <c r="A252" s="1"/>
      <c r="B252" s="2"/>
      <c r="C252" s="13"/>
      <c r="D252" s="13"/>
      <c r="E252" s="13"/>
      <c r="F252" s="30"/>
      <c r="H252" s="120" t="s">
        <v>160</v>
      </c>
      <c r="I252" s="4" t="s">
        <v>125</v>
      </c>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100"/>
      <c r="AM252" s="12"/>
      <c r="AN252" s="3"/>
      <c r="AO252" s="3"/>
      <c r="AP252" s="3"/>
    </row>
    <row r="253" spans="1:42" ht="13.2" outlineLevel="1" x14ac:dyDescent="0.25">
      <c r="A253" s="1"/>
      <c r="B253" s="2"/>
      <c r="C253" s="13"/>
      <c r="D253" s="13"/>
      <c r="E253" s="13"/>
      <c r="F253" s="22"/>
      <c r="H253" s="23" t="s">
        <v>153</v>
      </c>
      <c r="I253" s="4" t="s">
        <v>126</v>
      </c>
      <c r="J253" s="93"/>
      <c r="K253" s="93">
        <v>150</v>
      </c>
      <c r="L253" s="93">
        <v>150</v>
      </c>
      <c r="M253" s="93"/>
      <c r="N253" s="93">
        <v>100</v>
      </c>
      <c r="O253" s="93">
        <v>100</v>
      </c>
      <c r="P253" s="93">
        <v>100</v>
      </c>
      <c r="Q253" s="93">
        <v>100</v>
      </c>
      <c r="R253" s="93">
        <v>100</v>
      </c>
      <c r="S253" s="93">
        <v>100</v>
      </c>
      <c r="T253" s="93">
        <v>100</v>
      </c>
      <c r="U253" s="93">
        <v>100</v>
      </c>
      <c r="V253" s="93">
        <v>100</v>
      </c>
      <c r="W253" s="93">
        <v>100</v>
      </c>
      <c r="X253" s="93">
        <v>100</v>
      </c>
      <c r="Y253" s="93">
        <v>100</v>
      </c>
      <c r="Z253" s="93">
        <v>100</v>
      </c>
      <c r="AA253" s="93">
        <v>100</v>
      </c>
      <c r="AB253" s="93"/>
      <c r="AC253" s="93"/>
      <c r="AD253" s="93"/>
      <c r="AE253" s="93"/>
      <c r="AF253" s="93"/>
      <c r="AG253" s="93"/>
      <c r="AH253" s="93"/>
      <c r="AI253" s="93"/>
      <c r="AJ253" s="93"/>
      <c r="AK253" s="93"/>
      <c r="AL253" s="100"/>
      <c r="AM253" s="12"/>
      <c r="AN253" s="3"/>
      <c r="AO253" s="3"/>
      <c r="AP253" s="3"/>
    </row>
    <row r="254" spans="1:42" ht="13.2" outlineLevel="1" x14ac:dyDescent="0.25">
      <c r="A254" s="1"/>
      <c r="B254" s="2"/>
      <c r="C254" s="13"/>
      <c r="D254" s="13"/>
      <c r="E254" s="13"/>
      <c r="F254" s="22"/>
      <c r="H254" s="23" t="s">
        <v>141</v>
      </c>
      <c r="I254" s="4" t="s">
        <v>126</v>
      </c>
      <c r="J254" s="93"/>
      <c r="K254" s="93">
        <v>150</v>
      </c>
      <c r="L254" s="93">
        <v>150</v>
      </c>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100"/>
      <c r="AM254" s="12"/>
      <c r="AN254" s="3"/>
      <c r="AO254" s="3"/>
      <c r="AP254" s="3"/>
    </row>
    <row r="255" spans="1:42" ht="12" customHeight="1" outlineLevel="1" x14ac:dyDescent="0.25">
      <c r="A255" s="1"/>
      <c r="B255" s="2"/>
      <c r="C255" s="13"/>
      <c r="D255" s="13"/>
      <c r="E255" s="13"/>
      <c r="F255" s="22"/>
      <c r="H255" s="23" t="s">
        <v>142</v>
      </c>
      <c r="I255" s="4" t="s">
        <v>126</v>
      </c>
      <c r="J255" s="93">
        <v>120</v>
      </c>
      <c r="K255" s="97"/>
      <c r="L255" s="97"/>
      <c r="M255" s="76">
        <v>100</v>
      </c>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100"/>
      <c r="AM255" s="12"/>
      <c r="AN255" s="3"/>
      <c r="AO255" s="3"/>
      <c r="AP255" s="3"/>
    </row>
    <row r="256" spans="1:42" ht="12" customHeight="1" outlineLevel="1" x14ac:dyDescent="0.25">
      <c r="A256" s="1"/>
      <c r="B256" s="2"/>
      <c r="C256" s="13"/>
      <c r="D256" s="13"/>
      <c r="E256" s="13"/>
      <c r="F256" s="30"/>
      <c r="H256" s="23" t="s">
        <v>143</v>
      </c>
      <c r="I256" s="4" t="s">
        <v>126</v>
      </c>
      <c r="J256" s="93"/>
      <c r="K256" s="93">
        <v>0</v>
      </c>
      <c r="L256" s="93">
        <v>0</v>
      </c>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100"/>
      <c r="AM256" s="12"/>
      <c r="AN256" s="3"/>
      <c r="AO256" s="3"/>
      <c r="AP256" s="3"/>
    </row>
    <row r="257" spans="1:42" ht="12" customHeight="1" outlineLevel="1" x14ac:dyDescent="0.25">
      <c r="A257" s="1"/>
      <c r="B257" s="2"/>
      <c r="C257" s="13"/>
      <c r="D257" s="13"/>
      <c r="E257" s="13"/>
      <c r="F257" s="30"/>
      <c r="H257" s="23" t="s">
        <v>144</v>
      </c>
      <c r="I257" s="4" t="s">
        <v>126</v>
      </c>
      <c r="J257" s="93"/>
      <c r="K257" s="93">
        <v>120</v>
      </c>
      <c r="L257" s="93">
        <v>120</v>
      </c>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100"/>
      <c r="AM257" s="12"/>
      <c r="AN257" s="3"/>
      <c r="AO257" s="3"/>
      <c r="AP257" s="3"/>
    </row>
    <row r="258" spans="1:42" ht="12" customHeight="1" outlineLevel="1" x14ac:dyDescent="0.25">
      <c r="A258" s="1"/>
      <c r="B258" s="2"/>
      <c r="C258" s="13"/>
      <c r="D258" s="13"/>
      <c r="E258" s="13"/>
      <c r="F258" s="30"/>
      <c r="H258" s="23" t="s">
        <v>145</v>
      </c>
      <c r="I258" s="4" t="s">
        <v>126</v>
      </c>
      <c r="J258" s="93">
        <v>100</v>
      </c>
      <c r="K258" s="93">
        <v>120</v>
      </c>
      <c r="L258" s="93">
        <v>120</v>
      </c>
      <c r="M258" s="93"/>
      <c r="N258" s="93">
        <v>100</v>
      </c>
      <c r="O258" s="93">
        <v>100</v>
      </c>
      <c r="P258" s="93">
        <v>100</v>
      </c>
      <c r="Q258" s="93">
        <v>100</v>
      </c>
      <c r="R258" s="93">
        <v>100</v>
      </c>
      <c r="S258" s="93">
        <v>100</v>
      </c>
      <c r="T258" s="93">
        <v>100</v>
      </c>
      <c r="U258" s="93">
        <v>100</v>
      </c>
      <c r="V258" s="93">
        <v>100</v>
      </c>
      <c r="W258" s="93">
        <v>100</v>
      </c>
      <c r="X258" s="93">
        <v>100</v>
      </c>
      <c r="Y258" s="93">
        <v>100</v>
      </c>
      <c r="Z258" s="93">
        <v>100</v>
      </c>
      <c r="AA258" s="93">
        <v>100</v>
      </c>
      <c r="AB258" s="93"/>
      <c r="AC258" s="93"/>
      <c r="AD258" s="93"/>
      <c r="AE258" s="93"/>
      <c r="AF258" s="93"/>
      <c r="AG258" s="93"/>
      <c r="AH258" s="93"/>
      <c r="AI258" s="93"/>
      <c r="AJ258" s="93"/>
      <c r="AK258" s="93"/>
      <c r="AL258" s="100"/>
      <c r="AM258" s="12"/>
      <c r="AN258" s="3"/>
      <c r="AO258" s="3"/>
      <c r="AP258" s="3"/>
    </row>
    <row r="259" spans="1:42" ht="12" customHeight="1" outlineLevel="1" x14ac:dyDescent="0.25">
      <c r="A259" s="1"/>
      <c r="B259" s="2"/>
      <c r="C259" s="13"/>
      <c r="D259" s="13"/>
      <c r="E259" s="13"/>
      <c r="F259" s="30"/>
      <c r="H259" s="23" t="s">
        <v>146</v>
      </c>
      <c r="I259" s="4" t="s">
        <v>126</v>
      </c>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100"/>
      <c r="AM259" s="12"/>
      <c r="AN259" s="3"/>
      <c r="AO259" s="3"/>
      <c r="AP259" s="3"/>
    </row>
    <row r="260" spans="1:42" ht="12" customHeight="1" outlineLevel="1" x14ac:dyDescent="0.25">
      <c r="A260" s="1"/>
      <c r="B260" s="2"/>
      <c r="C260" s="13"/>
      <c r="D260" s="13"/>
      <c r="E260" s="13"/>
      <c r="F260" s="30"/>
      <c r="H260" s="23" t="s">
        <v>147</v>
      </c>
      <c r="I260" s="4" t="s">
        <v>126</v>
      </c>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100"/>
      <c r="AM260" s="12"/>
      <c r="AN260" s="3"/>
      <c r="AO260" s="3"/>
      <c r="AP260" s="3"/>
    </row>
    <row r="261" spans="1:42" ht="12" customHeight="1" outlineLevel="1" x14ac:dyDescent="0.25">
      <c r="A261" s="1"/>
      <c r="B261" s="2"/>
      <c r="C261" s="13"/>
      <c r="D261" s="13"/>
      <c r="E261" s="13"/>
      <c r="F261" s="30"/>
      <c r="H261" s="23" t="s">
        <v>436</v>
      </c>
      <c r="I261" s="4" t="s">
        <v>126</v>
      </c>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100"/>
      <c r="AM261" s="12"/>
      <c r="AN261" s="3"/>
      <c r="AO261" s="3"/>
      <c r="AP261" s="3"/>
    </row>
    <row r="262" spans="1:42" ht="12" customHeight="1" outlineLevel="1" x14ac:dyDescent="0.25">
      <c r="A262" s="1"/>
      <c r="B262" s="2"/>
      <c r="C262" s="13"/>
      <c r="D262" s="13"/>
      <c r="E262" s="13"/>
      <c r="F262" s="30"/>
      <c r="H262" s="120" t="s">
        <v>155</v>
      </c>
      <c r="I262" s="4" t="s">
        <v>126</v>
      </c>
      <c r="J262" s="98"/>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100"/>
      <c r="AM262" s="12"/>
      <c r="AN262" s="3"/>
      <c r="AO262" s="3"/>
      <c r="AP262" s="3"/>
    </row>
    <row r="263" spans="1:42" ht="12" customHeight="1" outlineLevel="1" x14ac:dyDescent="0.25">
      <c r="A263" s="1"/>
      <c r="B263" s="2"/>
      <c r="C263" s="13"/>
      <c r="D263" s="13"/>
      <c r="E263" s="13"/>
      <c r="F263" s="30"/>
      <c r="H263" s="120" t="s">
        <v>156</v>
      </c>
      <c r="I263" s="4" t="s">
        <v>126</v>
      </c>
      <c r="J263" s="98"/>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100"/>
      <c r="AM263" s="12"/>
      <c r="AN263" s="3"/>
      <c r="AO263" s="3"/>
      <c r="AP263" s="3"/>
    </row>
    <row r="264" spans="1:42" ht="12" customHeight="1" outlineLevel="1" x14ac:dyDescent="0.25">
      <c r="A264" s="1"/>
      <c r="B264" s="2"/>
      <c r="C264" s="13"/>
      <c r="D264" s="13"/>
      <c r="E264" s="13"/>
      <c r="F264" s="30"/>
      <c r="H264" s="120" t="s">
        <v>160</v>
      </c>
      <c r="I264" s="4" t="s">
        <v>126</v>
      </c>
      <c r="J264" s="98"/>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100"/>
      <c r="AM264" s="12"/>
      <c r="AN264" s="3"/>
      <c r="AO264" s="3"/>
      <c r="AP264" s="3"/>
    </row>
    <row r="265" spans="1:42" ht="13.2" outlineLevel="1" x14ac:dyDescent="0.25">
      <c r="A265" s="1"/>
      <c r="B265" s="2"/>
      <c r="C265" s="13"/>
      <c r="D265" s="13"/>
      <c r="E265" s="13"/>
      <c r="F265" s="22"/>
      <c r="H265" s="23" t="s">
        <v>153</v>
      </c>
      <c r="I265" s="4" t="s">
        <v>127</v>
      </c>
      <c r="J265" s="93"/>
      <c r="K265" s="93">
        <v>150</v>
      </c>
      <c r="L265" s="93">
        <v>150</v>
      </c>
      <c r="M265" s="93"/>
      <c r="N265" s="93">
        <v>50</v>
      </c>
      <c r="O265" s="93">
        <v>50</v>
      </c>
      <c r="P265" s="93">
        <v>50</v>
      </c>
      <c r="Q265" s="93">
        <v>50</v>
      </c>
      <c r="R265" s="93">
        <v>50</v>
      </c>
      <c r="S265" s="93">
        <v>50</v>
      </c>
      <c r="T265" s="93">
        <v>50</v>
      </c>
      <c r="U265" s="93">
        <v>50</v>
      </c>
      <c r="V265" s="93">
        <v>50</v>
      </c>
      <c r="W265" s="93">
        <v>50</v>
      </c>
      <c r="X265" s="93">
        <v>50</v>
      </c>
      <c r="Y265" s="93">
        <v>50</v>
      </c>
      <c r="Z265" s="93">
        <v>50</v>
      </c>
      <c r="AA265" s="93">
        <v>50</v>
      </c>
      <c r="AB265" s="93"/>
      <c r="AC265" s="93"/>
      <c r="AD265" s="93"/>
      <c r="AE265" s="93"/>
      <c r="AF265" s="93"/>
      <c r="AG265" s="93"/>
      <c r="AH265" s="93"/>
      <c r="AI265" s="93"/>
      <c r="AJ265" s="93"/>
      <c r="AK265" s="93"/>
      <c r="AL265" s="100"/>
      <c r="AM265" s="12"/>
      <c r="AN265" s="3"/>
      <c r="AO265" s="3"/>
      <c r="AP265" s="3"/>
    </row>
    <row r="266" spans="1:42" ht="13.2" outlineLevel="1" x14ac:dyDescent="0.25">
      <c r="A266" s="1"/>
      <c r="B266" s="2"/>
      <c r="C266" s="13"/>
      <c r="D266" s="13"/>
      <c r="E266" s="13"/>
      <c r="F266" s="22"/>
      <c r="H266" s="23" t="s">
        <v>141</v>
      </c>
      <c r="I266" s="4" t="s">
        <v>127</v>
      </c>
      <c r="J266" s="93"/>
      <c r="K266" s="93">
        <v>150</v>
      </c>
      <c r="L266" s="93">
        <v>150</v>
      </c>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100"/>
      <c r="AM266" s="12"/>
      <c r="AN266" s="3"/>
      <c r="AO266" s="3"/>
      <c r="AP266" s="3"/>
    </row>
    <row r="267" spans="1:42" ht="12" customHeight="1" outlineLevel="1" x14ac:dyDescent="0.25">
      <c r="A267" s="1"/>
      <c r="B267" s="2"/>
      <c r="C267" s="13"/>
      <c r="D267" s="13"/>
      <c r="E267" s="13"/>
      <c r="F267" s="22"/>
      <c r="H267" s="23" t="s">
        <v>142</v>
      </c>
      <c r="I267" s="4" t="s">
        <v>127</v>
      </c>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100"/>
      <c r="AM267" s="12"/>
      <c r="AN267" s="3"/>
      <c r="AO267" s="3"/>
      <c r="AP267" s="3"/>
    </row>
    <row r="268" spans="1:42" ht="12" customHeight="1" outlineLevel="1" x14ac:dyDescent="0.25">
      <c r="A268" s="1"/>
      <c r="B268" s="2"/>
      <c r="C268" s="13"/>
      <c r="D268" s="13"/>
      <c r="E268" s="13"/>
      <c r="F268" s="30"/>
      <c r="H268" s="23" t="s">
        <v>143</v>
      </c>
      <c r="I268" s="4" t="s">
        <v>127</v>
      </c>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100"/>
      <c r="AM268" s="12"/>
      <c r="AN268" s="3"/>
      <c r="AO268" s="3"/>
      <c r="AP268" s="3"/>
    </row>
    <row r="269" spans="1:42" ht="12" customHeight="1" outlineLevel="1" x14ac:dyDescent="0.25">
      <c r="A269" s="1"/>
      <c r="B269" s="2"/>
      <c r="C269" s="13"/>
      <c r="D269" s="13"/>
      <c r="E269" s="13"/>
      <c r="F269" s="30"/>
      <c r="H269" s="23" t="s">
        <v>144</v>
      </c>
      <c r="I269" s="4" t="s">
        <v>127</v>
      </c>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100"/>
      <c r="AM269" s="12"/>
      <c r="AN269" s="3"/>
      <c r="AO269" s="3"/>
      <c r="AP269" s="3"/>
    </row>
    <row r="270" spans="1:42" ht="12" customHeight="1" outlineLevel="1" x14ac:dyDescent="0.25">
      <c r="A270" s="1"/>
      <c r="B270" s="2"/>
      <c r="C270" s="13"/>
      <c r="D270" s="13"/>
      <c r="E270" s="13"/>
      <c r="F270" s="30"/>
      <c r="H270" s="23" t="s">
        <v>145</v>
      </c>
      <c r="I270" s="4" t="s">
        <v>127</v>
      </c>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100"/>
      <c r="AM270" s="12"/>
      <c r="AN270" s="3"/>
      <c r="AO270" s="3"/>
      <c r="AP270" s="3"/>
    </row>
    <row r="271" spans="1:42" ht="12" customHeight="1" outlineLevel="1" x14ac:dyDescent="0.25">
      <c r="A271" s="1"/>
      <c r="B271" s="2"/>
      <c r="C271" s="13"/>
      <c r="D271" s="13"/>
      <c r="E271" s="13"/>
      <c r="F271" s="30"/>
      <c r="H271" s="23" t="s">
        <v>146</v>
      </c>
      <c r="I271" s="4" t="s">
        <v>127</v>
      </c>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100"/>
      <c r="AM271" s="12"/>
      <c r="AN271" s="3"/>
      <c r="AO271" s="3"/>
      <c r="AP271" s="3"/>
    </row>
    <row r="272" spans="1:42" ht="12" customHeight="1" outlineLevel="1" x14ac:dyDescent="0.25">
      <c r="A272" s="1"/>
      <c r="B272" s="2"/>
      <c r="C272" s="13"/>
      <c r="D272" s="13"/>
      <c r="E272" s="13"/>
      <c r="F272" s="30"/>
      <c r="H272" s="23" t="s">
        <v>147</v>
      </c>
      <c r="I272" s="4" t="s">
        <v>127</v>
      </c>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100"/>
      <c r="AM272" s="12"/>
      <c r="AN272" s="3"/>
      <c r="AO272" s="3"/>
      <c r="AP272" s="3"/>
    </row>
    <row r="273" spans="1:42" ht="12" customHeight="1" outlineLevel="1" x14ac:dyDescent="0.25">
      <c r="A273" s="1"/>
      <c r="B273" s="2"/>
      <c r="C273" s="13"/>
      <c r="D273" s="13"/>
      <c r="E273" s="13"/>
      <c r="F273" s="30"/>
      <c r="H273" s="23" t="s">
        <v>436</v>
      </c>
      <c r="I273" s="4" t="s">
        <v>127</v>
      </c>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100"/>
      <c r="AM273" s="12"/>
      <c r="AN273" s="3"/>
      <c r="AO273" s="3"/>
      <c r="AP273" s="3"/>
    </row>
    <row r="274" spans="1:42" ht="12" customHeight="1" outlineLevel="1" x14ac:dyDescent="0.25">
      <c r="A274" s="1"/>
      <c r="B274" s="2"/>
      <c r="C274" s="13"/>
      <c r="D274" s="13"/>
      <c r="E274" s="13"/>
      <c r="F274" s="30"/>
      <c r="H274" s="120" t="s">
        <v>155</v>
      </c>
      <c r="I274" s="4" t="s">
        <v>127</v>
      </c>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100"/>
      <c r="AM274" s="12"/>
      <c r="AN274" s="3"/>
      <c r="AO274" s="3"/>
      <c r="AP274" s="3"/>
    </row>
    <row r="275" spans="1:42" ht="12" customHeight="1" outlineLevel="1" x14ac:dyDescent="0.25">
      <c r="A275" s="1"/>
      <c r="B275" s="2"/>
      <c r="C275" s="13"/>
      <c r="D275" s="13"/>
      <c r="E275" s="13"/>
      <c r="F275" s="30"/>
      <c r="H275" s="120" t="s">
        <v>156</v>
      </c>
      <c r="I275" s="4" t="s">
        <v>127</v>
      </c>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100"/>
      <c r="AM275" s="12"/>
      <c r="AN275" s="3"/>
      <c r="AO275" s="3"/>
      <c r="AP275" s="3"/>
    </row>
    <row r="276" spans="1:42" ht="12" customHeight="1" outlineLevel="1" x14ac:dyDescent="0.25">
      <c r="A276" s="1"/>
      <c r="B276" s="2"/>
      <c r="C276" s="13"/>
      <c r="D276" s="13"/>
      <c r="E276" s="13"/>
      <c r="F276" s="30"/>
      <c r="H276" s="120" t="s">
        <v>160</v>
      </c>
      <c r="I276" s="4" t="s">
        <v>127</v>
      </c>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100"/>
      <c r="AM276" s="12"/>
      <c r="AN276" s="3"/>
      <c r="AO276" s="3"/>
      <c r="AP276" s="3"/>
    </row>
    <row r="277" spans="1:42" ht="13.2" outlineLevel="1" x14ac:dyDescent="0.25">
      <c r="A277" s="1"/>
      <c r="B277" s="2"/>
      <c r="C277" s="13"/>
      <c r="D277" s="13"/>
      <c r="E277" s="13"/>
      <c r="F277" s="22"/>
      <c r="H277" s="23" t="s">
        <v>153</v>
      </c>
      <c r="I277" s="4" t="s">
        <v>128</v>
      </c>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100"/>
      <c r="AM277" s="12"/>
      <c r="AN277" s="3"/>
      <c r="AO277" s="3"/>
      <c r="AP277" s="3"/>
    </row>
    <row r="278" spans="1:42" ht="13.2" outlineLevel="1" x14ac:dyDescent="0.25">
      <c r="A278" s="1"/>
      <c r="B278" s="2"/>
      <c r="C278" s="13"/>
      <c r="D278" s="13"/>
      <c r="E278" s="13"/>
      <c r="F278" s="22"/>
      <c r="H278" s="23" t="s">
        <v>141</v>
      </c>
      <c r="I278" s="4" t="s">
        <v>128</v>
      </c>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100"/>
      <c r="AM278" s="12"/>
      <c r="AN278" s="3"/>
      <c r="AO278" s="3"/>
      <c r="AP278" s="3"/>
    </row>
    <row r="279" spans="1:42" ht="12" customHeight="1" outlineLevel="1" x14ac:dyDescent="0.25">
      <c r="A279" s="1"/>
      <c r="B279" s="2"/>
      <c r="C279" s="13"/>
      <c r="D279" s="13"/>
      <c r="E279" s="13"/>
      <c r="F279" s="22"/>
      <c r="H279" s="23" t="s">
        <v>142</v>
      </c>
      <c r="I279" s="4" t="s">
        <v>128</v>
      </c>
      <c r="J279" s="93">
        <v>80</v>
      </c>
      <c r="K279" s="97"/>
      <c r="L279" s="97"/>
      <c r="M279" s="76">
        <v>40</v>
      </c>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100"/>
      <c r="AM279" s="12"/>
      <c r="AN279" s="3"/>
      <c r="AO279" s="3"/>
      <c r="AP279" s="3"/>
    </row>
    <row r="280" spans="1:42" ht="12" customHeight="1" outlineLevel="1" x14ac:dyDescent="0.25">
      <c r="A280" s="1"/>
      <c r="B280" s="2"/>
      <c r="C280" s="13"/>
      <c r="D280" s="13"/>
      <c r="E280" s="13"/>
      <c r="F280" s="30"/>
      <c r="H280" s="23" t="s">
        <v>143</v>
      </c>
      <c r="I280" s="4" t="s">
        <v>128</v>
      </c>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100"/>
      <c r="AM280" s="12"/>
      <c r="AN280" s="3"/>
      <c r="AO280" s="3"/>
      <c r="AP280" s="3"/>
    </row>
    <row r="281" spans="1:42" ht="12" customHeight="1" outlineLevel="1" x14ac:dyDescent="0.25">
      <c r="A281" s="1"/>
      <c r="B281" s="2"/>
      <c r="C281" s="13"/>
      <c r="D281" s="13"/>
      <c r="E281" s="13"/>
      <c r="F281" s="30"/>
      <c r="H281" s="23" t="s">
        <v>144</v>
      </c>
      <c r="I281" s="4" t="s">
        <v>128</v>
      </c>
      <c r="J281" s="93"/>
      <c r="K281" s="93">
        <v>80</v>
      </c>
      <c r="L281" s="93">
        <v>80</v>
      </c>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100"/>
      <c r="AM281" s="12"/>
      <c r="AN281" s="3"/>
      <c r="AO281" s="3"/>
      <c r="AP281" s="3"/>
    </row>
    <row r="282" spans="1:42" ht="12" customHeight="1" outlineLevel="1" x14ac:dyDescent="0.25">
      <c r="A282" s="1"/>
      <c r="B282" s="2"/>
      <c r="C282" s="13"/>
      <c r="D282" s="13"/>
      <c r="E282" s="13"/>
      <c r="F282" s="30"/>
      <c r="H282" s="23" t="s">
        <v>145</v>
      </c>
      <c r="I282" s="4" t="s">
        <v>128</v>
      </c>
      <c r="J282" s="93">
        <v>80</v>
      </c>
      <c r="K282" s="93">
        <v>80</v>
      </c>
      <c r="L282" s="93">
        <v>80</v>
      </c>
      <c r="M282" s="93"/>
      <c r="N282" s="93">
        <v>40</v>
      </c>
      <c r="O282" s="93">
        <v>40</v>
      </c>
      <c r="P282" s="93">
        <v>40</v>
      </c>
      <c r="Q282" s="93">
        <v>40</v>
      </c>
      <c r="R282" s="93">
        <v>40</v>
      </c>
      <c r="S282" s="93">
        <v>40</v>
      </c>
      <c r="T282" s="93">
        <v>40</v>
      </c>
      <c r="U282" s="93">
        <v>40</v>
      </c>
      <c r="V282" s="93">
        <v>40</v>
      </c>
      <c r="W282" s="93">
        <v>40</v>
      </c>
      <c r="X282" s="93">
        <v>40</v>
      </c>
      <c r="Y282" s="93">
        <v>40</v>
      </c>
      <c r="Z282" s="93">
        <v>40</v>
      </c>
      <c r="AA282" s="93">
        <v>40</v>
      </c>
      <c r="AB282" s="93"/>
      <c r="AC282" s="93"/>
      <c r="AD282" s="93"/>
      <c r="AE282" s="93"/>
      <c r="AF282" s="93"/>
      <c r="AG282" s="93"/>
      <c r="AH282" s="93"/>
      <c r="AI282" s="93"/>
      <c r="AJ282" s="93"/>
      <c r="AK282" s="93"/>
      <c r="AL282" s="100"/>
      <c r="AM282" s="12"/>
      <c r="AN282" s="3"/>
      <c r="AO282" s="3"/>
      <c r="AP282" s="3"/>
    </row>
    <row r="283" spans="1:42" ht="12" customHeight="1" outlineLevel="1" x14ac:dyDescent="0.25">
      <c r="A283" s="1"/>
      <c r="B283" s="2"/>
      <c r="C283" s="13"/>
      <c r="D283" s="13"/>
      <c r="E283" s="13"/>
      <c r="F283" s="30"/>
      <c r="H283" s="23" t="s">
        <v>146</v>
      </c>
      <c r="I283" s="4" t="s">
        <v>128</v>
      </c>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100"/>
      <c r="AM283" s="12"/>
      <c r="AN283" s="3"/>
      <c r="AO283" s="3"/>
      <c r="AP283" s="3"/>
    </row>
    <row r="284" spans="1:42" ht="12" customHeight="1" outlineLevel="1" x14ac:dyDescent="0.25">
      <c r="A284" s="1"/>
      <c r="B284" s="2"/>
      <c r="C284" s="13"/>
      <c r="D284" s="13"/>
      <c r="E284" s="13"/>
      <c r="F284" s="30"/>
      <c r="H284" s="23" t="s">
        <v>147</v>
      </c>
      <c r="I284" s="4" t="s">
        <v>128</v>
      </c>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100"/>
      <c r="AM284" s="12"/>
      <c r="AN284" s="3"/>
      <c r="AO284" s="3"/>
      <c r="AP284" s="3"/>
    </row>
    <row r="285" spans="1:42" ht="12" customHeight="1" outlineLevel="1" x14ac:dyDescent="0.25">
      <c r="A285" s="1"/>
      <c r="B285" s="2"/>
      <c r="C285" s="13"/>
      <c r="D285" s="13"/>
      <c r="E285" s="13"/>
      <c r="F285" s="30"/>
      <c r="H285" s="23" t="s">
        <v>436</v>
      </c>
      <c r="I285" s="4" t="s">
        <v>128</v>
      </c>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100"/>
      <c r="AM285" s="12"/>
      <c r="AN285" s="3"/>
      <c r="AO285" s="3"/>
      <c r="AP285" s="3"/>
    </row>
    <row r="286" spans="1:42" ht="12" customHeight="1" outlineLevel="1" x14ac:dyDescent="0.25">
      <c r="A286" s="1"/>
      <c r="B286" s="2"/>
      <c r="C286" s="13"/>
      <c r="D286" s="13"/>
      <c r="E286" s="13"/>
      <c r="F286" s="30"/>
      <c r="H286" s="120" t="s">
        <v>155</v>
      </c>
      <c r="I286" s="4" t="s">
        <v>128</v>
      </c>
      <c r="J286" s="98"/>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100"/>
      <c r="AM286" s="12"/>
      <c r="AN286" s="3"/>
      <c r="AO286" s="3"/>
      <c r="AP286" s="3"/>
    </row>
    <row r="287" spans="1:42" ht="12" customHeight="1" outlineLevel="1" x14ac:dyDescent="0.25">
      <c r="A287" s="1"/>
      <c r="B287" s="2"/>
      <c r="C287" s="13"/>
      <c r="D287" s="13"/>
      <c r="E287" s="13"/>
      <c r="F287" s="30"/>
      <c r="H287" s="120" t="s">
        <v>156</v>
      </c>
      <c r="I287" s="4" t="s">
        <v>128</v>
      </c>
      <c r="J287" s="98"/>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100"/>
      <c r="AM287" s="12"/>
      <c r="AN287" s="3"/>
      <c r="AO287" s="3"/>
      <c r="AP287" s="3"/>
    </row>
    <row r="288" spans="1:42" ht="12" customHeight="1" outlineLevel="1" x14ac:dyDescent="0.25">
      <c r="A288" s="1"/>
      <c r="B288" s="2"/>
      <c r="C288" s="13"/>
      <c r="D288" s="13"/>
      <c r="E288" s="13"/>
      <c r="F288" s="30"/>
      <c r="H288" s="120" t="s">
        <v>160</v>
      </c>
      <c r="I288" s="4" t="s">
        <v>128</v>
      </c>
      <c r="J288" s="98"/>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100"/>
      <c r="AM288" s="12"/>
      <c r="AN288" s="3"/>
      <c r="AO288" s="3"/>
      <c r="AP288" s="3"/>
    </row>
    <row r="289" spans="1:42" ht="14.4" outlineLevel="1" x14ac:dyDescent="0.3">
      <c r="A289" s="1"/>
      <c r="B289" s="2"/>
      <c r="C289" s="13"/>
      <c r="D289" s="13"/>
      <c r="E289" s="13"/>
      <c r="F289" s="22"/>
      <c r="H289" s="119" t="s">
        <v>148</v>
      </c>
      <c r="I289" s="4" t="s">
        <v>129</v>
      </c>
      <c r="J289" s="98">
        <v>120</v>
      </c>
      <c r="K289" s="98">
        <v>120</v>
      </c>
      <c r="L289" s="98">
        <v>120</v>
      </c>
      <c r="M289" s="98">
        <v>120</v>
      </c>
      <c r="N289" s="98">
        <v>120</v>
      </c>
      <c r="O289" s="98">
        <v>120</v>
      </c>
      <c r="P289" s="98">
        <v>120</v>
      </c>
      <c r="Q289" s="98">
        <v>120</v>
      </c>
      <c r="R289" s="98">
        <v>120</v>
      </c>
      <c r="S289" s="98">
        <v>120</v>
      </c>
      <c r="T289" s="98">
        <v>120</v>
      </c>
      <c r="U289" s="98">
        <v>120</v>
      </c>
      <c r="V289" s="98">
        <v>120</v>
      </c>
      <c r="W289" s="98">
        <v>120</v>
      </c>
      <c r="X289" s="98">
        <v>120</v>
      </c>
      <c r="Y289" s="98">
        <v>120</v>
      </c>
      <c r="Z289" s="98">
        <v>120</v>
      </c>
      <c r="AA289" s="98">
        <v>120</v>
      </c>
      <c r="AB289" s="93"/>
      <c r="AC289" s="93"/>
      <c r="AD289" s="93"/>
      <c r="AE289" s="93"/>
      <c r="AF289" s="93"/>
      <c r="AG289" s="93"/>
      <c r="AH289" s="93"/>
      <c r="AI289" s="93"/>
      <c r="AJ289" s="93"/>
      <c r="AK289" s="93"/>
      <c r="AL289" s="100"/>
      <c r="AM289" s="12"/>
      <c r="AN289" s="3"/>
      <c r="AO289" s="3"/>
      <c r="AP289" s="3"/>
    </row>
    <row r="290" spans="1:42" ht="14.4" outlineLevel="1" x14ac:dyDescent="0.3">
      <c r="A290" s="1"/>
      <c r="B290" s="2"/>
      <c r="C290" s="13"/>
      <c r="D290" s="13"/>
      <c r="E290" s="13"/>
      <c r="F290" s="22"/>
      <c r="H290" s="119" t="s">
        <v>149</v>
      </c>
      <c r="I290" s="4" t="s">
        <v>129</v>
      </c>
      <c r="J290" s="98">
        <v>170</v>
      </c>
      <c r="K290" s="98">
        <v>170</v>
      </c>
      <c r="L290" s="98">
        <v>170</v>
      </c>
      <c r="M290" s="98">
        <v>170</v>
      </c>
      <c r="N290" s="98">
        <v>170</v>
      </c>
      <c r="O290" s="98">
        <v>170</v>
      </c>
      <c r="P290" s="98">
        <v>170</v>
      </c>
      <c r="Q290" s="98">
        <v>170</v>
      </c>
      <c r="R290" s="98">
        <v>170</v>
      </c>
      <c r="S290" s="98">
        <v>170</v>
      </c>
      <c r="T290" s="98">
        <v>170</v>
      </c>
      <c r="U290" s="98">
        <v>170</v>
      </c>
      <c r="V290" s="98">
        <v>170</v>
      </c>
      <c r="W290" s="98">
        <v>170</v>
      </c>
      <c r="X290" s="98">
        <v>170</v>
      </c>
      <c r="Y290" s="98">
        <v>170</v>
      </c>
      <c r="Z290" s="98">
        <v>170</v>
      </c>
      <c r="AA290" s="98">
        <v>170</v>
      </c>
      <c r="AB290" s="93"/>
      <c r="AC290" s="93"/>
      <c r="AD290" s="93"/>
      <c r="AE290" s="93"/>
      <c r="AF290" s="93"/>
      <c r="AG290" s="93"/>
      <c r="AH290" s="93"/>
      <c r="AI290" s="93"/>
      <c r="AJ290" s="93"/>
      <c r="AK290" s="93"/>
      <c r="AL290" s="100"/>
      <c r="AM290" s="12"/>
      <c r="AN290" s="3"/>
      <c r="AO290" s="3"/>
      <c r="AP290" s="3"/>
    </row>
    <row r="291" spans="1:42" ht="12" customHeight="1" outlineLevel="1" x14ac:dyDescent="0.3">
      <c r="A291" s="1"/>
      <c r="B291" s="2"/>
      <c r="C291" s="13"/>
      <c r="D291" s="13"/>
      <c r="E291" s="13"/>
      <c r="F291" s="22"/>
      <c r="H291" s="119" t="s">
        <v>150</v>
      </c>
      <c r="I291" s="4" t="s">
        <v>129</v>
      </c>
      <c r="J291" s="98">
        <v>120</v>
      </c>
      <c r="K291" s="98">
        <v>120</v>
      </c>
      <c r="L291" s="98">
        <v>120</v>
      </c>
      <c r="M291" s="98">
        <v>120</v>
      </c>
      <c r="N291" s="98">
        <v>120</v>
      </c>
      <c r="O291" s="98">
        <v>120</v>
      </c>
      <c r="P291" s="98">
        <v>120</v>
      </c>
      <c r="Q291" s="98">
        <v>120</v>
      </c>
      <c r="R291" s="98">
        <v>120</v>
      </c>
      <c r="S291" s="98">
        <v>120</v>
      </c>
      <c r="T291" s="98">
        <v>120</v>
      </c>
      <c r="U291" s="98">
        <v>120</v>
      </c>
      <c r="V291" s="98">
        <v>120</v>
      </c>
      <c r="W291" s="98">
        <v>120</v>
      </c>
      <c r="X291" s="98">
        <v>120</v>
      </c>
      <c r="Y291" s="98">
        <v>120</v>
      </c>
      <c r="Z291" s="98">
        <v>120</v>
      </c>
      <c r="AA291" s="98">
        <v>120</v>
      </c>
      <c r="AB291" s="93"/>
      <c r="AC291" s="93"/>
      <c r="AD291" s="93"/>
      <c r="AE291" s="93"/>
      <c r="AF291" s="93"/>
      <c r="AG291" s="93"/>
      <c r="AH291" s="93"/>
      <c r="AI291" s="93"/>
      <c r="AJ291" s="93"/>
      <c r="AK291" s="93"/>
      <c r="AL291" s="100"/>
      <c r="AM291" s="12"/>
      <c r="AN291" s="3"/>
      <c r="AO291" s="3"/>
      <c r="AP291" s="3"/>
    </row>
    <row r="292" spans="1:42" ht="12" customHeight="1" outlineLevel="1" x14ac:dyDescent="0.3">
      <c r="A292" s="1"/>
      <c r="B292" s="2"/>
      <c r="C292" s="13"/>
      <c r="D292" s="13"/>
      <c r="E292" s="13"/>
      <c r="F292" s="30"/>
      <c r="H292" s="119" t="s">
        <v>151</v>
      </c>
      <c r="I292" s="4" t="s">
        <v>129</v>
      </c>
      <c r="J292" s="98">
        <v>120</v>
      </c>
      <c r="K292" s="98">
        <v>120</v>
      </c>
      <c r="L292" s="98">
        <v>120</v>
      </c>
      <c r="M292" s="98">
        <v>120</v>
      </c>
      <c r="N292" s="98">
        <v>120</v>
      </c>
      <c r="O292" s="98">
        <v>120</v>
      </c>
      <c r="P292" s="98">
        <v>120</v>
      </c>
      <c r="Q292" s="98">
        <v>120</v>
      </c>
      <c r="R292" s="98">
        <v>120</v>
      </c>
      <c r="S292" s="98">
        <v>120</v>
      </c>
      <c r="T292" s="98">
        <v>120</v>
      </c>
      <c r="U292" s="98">
        <v>120</v>
      </c>
      <c r="V292" s="98">
        <v>120</v>
      </c>
      <c r="W292" s="98">
        <v>120</v>
      </c>
      <c r="X292" s="98">
        <v>120</v>
      </c>
      <c r="Y292" s="98">
        <v>120</v>
      </c>
      <c r="Z292" s="98">
        <v>120</v>
      </c>
      <c r="AA292" s="98">
        <v>120</v>
      </c>
      <c r="AB292" s="93"/>
      <c r="AC292" s="93"/>
      <c r="AD292" s="93"/>
      <c r="AE292" s="93"/>
      <c r="AF292" s="93"/>
      <c r="AG292" s="93"/>
      <c r="AH292" s="93"/>
      <c r="AI292" s="93"/>
      <c r="AJ292" s="93"/>
      <c r="AK292" s="93"/>
      <c r="AL292" s="100"/>
      <c r="AM292" s="12"/>
      <c r="AN292" s="3"/>
      <c r="AO292" s="3"/>
      <c r="AP292" s="3"/>
    </row>
    <row r="293" spans="1:42" ht="12" customHeight="1" outlineLevel="1" x14ac:dyDescent="0.3">
      <c r="A293" s="1"/>
      <c r="B293" s="2"/>
      <c r="C293" s="13"/>
      <c r="D293" s="13"/>
      <c r="E293" s="13"/>
      <c r="F293" s="30"/>
      <c r="H293" s="119" t="s">
        <v>152</v>
      </c>
      <c r="I293" s="4" t="s">
        <v>129</v>
      </c>
      <c r="J293" s="98">
        <v>120</v>
      </c>
      <c r="K293" s="98">
        <v>120</v>
      </c>
      <c r="L293" s="98">
        <v>120</v>
      </c>
      <c r="M293" s="98">
        <v>120</v>
      </c>
      <c r="N293" s="98">
        <v>120</v>
      </c>
      <c r="O293" s="98">
        <v>120</v>
      </c>
      <c r="P293" s="98">
        <v>120</v>
      </c>
      <c r="Q293" s="98">
        <v>120</v>
      </c>
      <c r="R293" s="98">
        <v>120</v>
      </c>
      <c r="S293" s="98">
        <v>120</v>
      </c>
      <c r="T293" s="98">
        <v>120</v>
      </c>
      <c r="U293" s="98">
        <v>120</v>
      </c>
      <c r="V293" s="98">
        <v>120</v>
      </c>
      <c r="W293" s="98">
        <v>120</v>
      </c>
      <c r="X293" s="98">
        <v>120</v>
      </c>
      <c r="Y293" s="98">
        <v>120</v>
      </c>
      <c r="Z293" s="98">
        <v>120</v>
      </c>
      <c r="AA293" s="98">
        <v>120</v>
      </c>
      <c r="AB293" s="93"/>
      <c r="AC293" s="93"/>
      <c r="AD293" s="93"/>
      <c r="AE293" s="93"/>
      <c r="AF293" s="93"/>
      <c r="AG293" s="93"/>
      <c r="AH293" s="93"/>
      <c r="AI293" s="93"/>
      <c r="AJ293" s="93"/>
      <c r="AK293" s="93"/>
      <c r="AL293" s="100"/>
      <c r="AM293" s="12"/>
      <c r="AN293" s="3"/>
      <c r="AO293" s="3"/>
      <c r="AP293" s="3"/>
    </row>
    <row r="294" spans="1:42" ht="12" customHeight="1" outlineLevel="1" x14ac:dyDescent="0.3">
      <c r="A294" s="1"/>
      <c r="B294" s="2"/>
      <c r="C294" s="13"/>
      <c r="D294" s="13"/>
      <c r="E294" s="13"/>
      <c r="F294" s="30"/>
      <c r="H294" s="119" t="s">
        <v>157</v>
      </c>
      <c r="I294" s="4" t="s">
        <v>129</v>
      </c>
      <c r="J294" s="98">
        <v>120</v>
      </c>
      <c r="K294" s="98">
        <v>120</v>
      </c>
      <c r="L294" s="98">
        <v>120</v>
      </c>
      <c r="M294" s="98">
        <v>120</v>
      </c>
      <c r="N294" s="98">
        <v>120</v>
      </c>
      <c r="O294" s="98">
        <v>120</v>
      </c>
      <c r="P294" s="98">
        <v>120</v>
      </c>
      <c r="Q294" s="98">
        <v>120</v>
      </c>
      <c r="R294" s="98">
        <v>120</v>
      </c>
      <c r="S294" s="98">
        <v>120</v>
      </c>
      <c r="T294" s="98">
        <v>120</v>
      </c>
      <c r="U294" s="98">
        <v>120</v>
      </c>
      <c r="V294" s="98">
        <v>120</v>
      </c>
      <c r="W294" s="98">
        <v>120</v>
      </c>
      <c r="X294" s="98">
        <v>120</v>
      </c>
      <c r="Y294" s="98">
        <v>120</v>
      </c>
      <c r="Z294" s="98">
        <v>120</v>
      </c>
      <c r="AA294" s="98">
        <v>120</v>
      </c>
      <c r="AB294" s="93"/>
      <c r="AC294" s="93"/>
      <c r="AD294" s="93"/>
      <c r="AE294" s="93"/>
      <c r="AF294" s="93"/>
      <c r="AG294" s="93"/>
      <c r="AH294" s="93"/>
      <c r="AI294" s="93"/>
      <c r="AJ294" s="93"/>
      <c r="AK294" s="93"/>
      <c r="AL294" s="100"/>
      <c r="AM294" s="12"/>
      <c r="AN294" s="3"/>
      <c r="AO294" s="3"/>
      <c r="AP294" s="3"/>
    </row>
    <row r="295" spans="1:42" ht="12" customHeight="1" outlineLevel="1" x14ac:dyDescent="0.3">
      <c r="A295" s="1"/>
      <c r="B295" s="2"/>
      <c r="C295" s="13"/>
      <c r="D295" s="13"/>
      <c r="E295" s="13"/>
      <c r="F295" s="30"/>
      <c r="H295" s="119" t="s">
        <v>158</v>
      </c>
      <c r="I295" s="4" t="s">
        <v>129</v>
      </c>
      <c r="J295" s="98">
        <v>120</v>
      </c>
      <c r="K295" s="98">
        <v>120</v>
      </c>
      <c r="L295" s="98">
        <v>120</v>
      </c>
      <c r="M295" s="98">
        <v>120</v>
      </c>
      <c r="N295" s="98">
        <v>120</v>
      </c>
      <c r="O295" s="98">
        <v>120</v>
      </c>
      <c r="P295" s="98">
        <v>120</v>
      </c>
      <c r="Q295" s="98">
        <v>120</v>
      </c>
      <c r="R295" s="98">
        <v>120</v>
      </c>
      <c r="S295" s="98">
        <v>120</v>
      </c>
      <c r="T295" s="98">
        <v>120</v>
      </c>
      <c r="U295" s="98">
        <v>120</v>
      </c>
      <c r="V295" s="98">
        <v>120</v>
      </c>
      <c r="W295" s="98">
        <v>120</v>
      </c>
      <c r="X295" s="98">
        <v>120</v>
      </c>
      <c r="Y295" s="98">
        <v>120</v>
      </c>
      <c r="Z295" s="98">
        <v>120</v>
      </c>
      <c r="AA295" s="98">
        <v>120</v>
      </c>
      <c r="AB295" s="93"/>
      <c r="AC295" s="93"/>
      <c r="AD295" s="93"/>
      <c r="AE295" s="93"/>
      <c r="AF295" s="93"/>
      <c r="AG295" s="93"/>
      <c r="AH295" s="93"/>
      <c r="AI295" s="93"/>
      <c r="AJ295" s="93"/>
      <c r="AK295" s="93"/>
      <c r="AL295" s="100"/>
      <c r="AM295" s="12"/>
      <c r="AN295" s="3"/>
      <c r="AO295" s="3"/>
      <c r="AP295" s="3"/>
    </row>
    <row r="296" spans="1:42" ht="12" customHeight="1" outlineLevel="1" x14ac:dyDescent="0.3">
      <c r="A296" s="1"/>
      <c r="B296" s="2"/>
      <c r="C296" s="13"/>
      <c r="D296" s="13"/>
      <c r="E296" s="13"/>
      <c r="F296" s="30"/>
      <c r="H296" s="119" t="s">
        <v>159</v>
      </c>
      <c r="I296" s="4" t="s">
        <v>129</v>
      </c>
      <c r="J296" s="98">
        <v>120</v>
      </c>
      <c r="K296" s="98">
        <v>120</v>
      </c>
      <c r="L296" s="98">
        <v>120</v>
      </c>
      <c r="M296" s="98">
        <v>120</v>
      </c>
      <c r="N296" s="98">
        <v>120</v>
      </c>
      <c r="O296" s="98">
        <v>120</v>
      </c>
      <c r="P296" s="98">
        <v>120</v>
      </c>
      <c r="Q296" s="98">
        <v>120</v>
      </c>
      <c r="R296" s="98">
        <v>120</v>
      </c>
      <c r="S296" s="98">
        <v>120</v>
      </c>
      <c r="T296" s="98">
        <v>120</v>
      </c>
      <c r="U296" s="98">
        <v>120</v>
      </c>
      <c r="V296" s="98">
        <v>120</v>
      </c>
      <c r="W296" s="98">
        <v>120</v>
      </c>
      <c r="X296" s="98">
        <v>120</v>
      </c>
      <c r="Y296" s="98">
        <v>120</v>
      </c>
      <c r="Z296" s="98">
        <v>120</v>
      </c>
      <c r="AA296" s="98">
        <v>120</v>
      </c>
      <c r="AB296" s="93"/>
      <c r="AC296" s="93"/>
      <c r="AD296" s="93"/>
      <c r="AE296" s="93"/>
      <c r="AF296" s="93"/>
      <c r="AG296" s="93"/>
      <c r="AH296" s="93"/>
      <c r="AI296" s="93"/>
      <c r="AJ296" s="93"/>
      <c r="AK296" s="93"/>
      <c r="AL296" s="100"/>
      <c r="AM296" s="12"/>
      <c r="AN296" s="3"/>
      <c r="AO296" s="3"/>
      <c r="AP296" s="3"/>
    </row>
    <row r="297" spans="1:42" ht="12" customHeight="1" outlineLevel="1" x14ac:dyDescent="0.3">
      <c r="A297" s="1"/>
      <c r="B297" s="2"/>
      <c r="C297" s="13"/>
      <c r="D297" s="13"/>
      <c r="E297" s="13"/>
      <c r="F297" s="30"/>
      <c r="H297" s="119" t="s">
        <v>460</v>
      </c>
      <c r="I297" s="4" t="s">
        <v>129</v>
      </c>
      <c r="J297" s="98">
        <v>120</v>
      </c>
      <c r="K297" s="98">
        <v>120</v>
      </c>
      <c r="L297" s="98">
        <v>120</v>
      </c>
      <c r="M297" s="98">
        <v>120</v>
      </c>
      <c r="N297" s="98">
        <v>120</v>
      </c>
      <c r="O297" s="98">
        <v>120</v>
      </c>
      <c r="P297" s="98">
        <v>120</v>
      </c>
      <c r="Q297" s="98">
        <v>120</v>
      </c>
      <c r="R297" s="98">
        <v>120</v>
      </c>
      <c r="S297" s="98">
        <v>120</v>
      </c>
      <c r="T297" s="98">
        <v>120</v>
      </c>
      <c r="U297" s="98">
        <v>120</v>
      </c>
      <c r="V297" s="98">
        <v>120</v>
      </c>
      <c r="W297" s="98">
        <v>120</v>
      </c>
      <c r="X297" s="98">
        <v>120</v>
      </c>
      <c r="Y297" s="98">
        <v>120</v>
      </c>
      <c r="Z297" s="98">
        <v>120</v>
      </c>
      <c r="AA297" s="98">
        <v>120</v>
      </c>
      <c r="AB297" s="93"/>
      <c r="AC297" s="93"/>
      <c r="AD297" s="93"/>
      <c r="AE297" s="93"/>
      <c r="AF297" s="93"/>
      <c r="AG297" s="93"/>
      <c r="AH297" s="93"/>
      <c r="AI297" s="93"/>
      <c r="AJ297" s="93"/>
      <c r="AK297" s="93"/>
      <c r="AL297" s="100"/>
      <c r="AM297" s="12"/>
      <c r="AN297" s="3"/>
      <c r="AO297" s="3"/>
      <c r="AP297" s="3"/>
    </row>
    <row r="298" spans="1:42" ht="12" customHeight="1" outlineLevel="1" x14ac:dyDescent="0.3">
      <c r="A298" s="1"/>
      <c r="B298" s="2"/>
      <c r="C298" s="13"/>
      <c r="D298" s="13"/>
      <c r="E298" s="13"/>
      <c r="F298" s="30"/>
      <c r="H298" s="119" t="s">
        <v>161</v>
      </c>
      <c r="I298" s="4" t="s">
        <v>129</v>
      </c>
      <c r="J298" s="98">
        <v>120</v>
      </c>
      <c r="K298" s="98">
        <v>120</v>
      </c>
      <c r="L298" s="98">
        <v>120</v>
      </c>
      <c r="M298" s="98">
        <v>120</v>
      </c>
      <c r="N298" s="98">
        <v>120</v>
      </c>
      <c r="O298" s="98">
        <v>120</v>
      </c>
      <c r="P298" s="98">
        <v>120</v>
      </c>
      <c r="Q298" s="98">
        <v>120</v>
      </c>
      <c r="R298" s="98">
        <v>120</v>
      </c>
      <c r="S298" s="98">
        <v>120</v>
      </c>
      <c r="T298" s="98">
        <v>120</v>
      </c>
      <c r="U298" s="98">
        <v>120</v>
      </c>
      <c r="V298" s="98">
        <v>120</v>
      </c>
      <c r="W298" s="98">
        <v>120</v>
      </c>
      <c r="X298" s="98">
        <v>120</v>
      </c>
      <c r="Y298" s="98">
        <v>120</v>
      </c>
      <c r="Z298" s="98">
        <v>120</v>
      </c>
      <c r="AA298" s="98">
        <v>120</v>
      </c>
      <c r="AB298" s="93"/>
      <c r="AC298" s="93"/>
      <c r="AD298" s="93"/>
      <c r="AE298" s="93"/>
      <c r="AF298" s="93"/>
      <c r="AG298" s="93"/>
      <c r="AH298" s="93"/>
      <c r="AI298" s="93"/>
      <c r="AJ298" s="93"/>
      <c r="AK298" s="93"/>
      <c r="AL298" s="100"/>
      <c r="AM298" s="12"/>
      <c r="AN298" s="3"/>
      <c r="AO298" s="3"/>
      <c r="AP298" s="3"/>
    </row>
    <row r="299" spans="1:42" ht="12" customHeight="1" outlineLevel="1" x14ac:dyDescent="0.3">
      <c r="A299" s="1"/>
      <c r="B299" s="2"/>
      <c r="C299" s="13"/>
      <c r="D299" s="13"/>
      <c r="E299" s="13"/>
      <c r="F299" s="30"/>
      <c r="H299" s="119" t="s">
        <v>162</v>
      </c>
      <c r="I299" s="4" t="s">
        <v>129</v>
      </c>
      <c r="J299" s="98">
        <v>170</v>
      </c>
      <c r="K299" s="98">
        <v>170</v>
      </c>
      <c r="L299" s="98">
        <v>170</v>
      </c>
      <c r="M299" s="98">
        <v>170</v>
      </c>
      <c r="N299" s="98">
        <v>170</v>
      </c>
      <c r="O299" s="98">
        <v>170</v>
      </c>
      <c r="P299" s="98">
        <v>170</v>
      </c>
      <c r="Q299" s="98">
        <v>170</v>
      </c>
      <c r="R299" s="98">
        <v>170</v>
      </c>
      <c r="S299" s="98">
        <v>170</v>
      </c>
      <c r="T299" s="98">
        <v>170</v>
      </c>
      <c r="U299" s="98">
        <v>170</v>
      </c>
      <c r="V299" s="98">
        <v>170</v>
      </c>
      <c r="W299" s="98">
        <v>170</v>
      </c>
      <c r="X299" s="98">
        <v>170</v>
      </c>
      <c r="Y299" s="98">
        <v>170</v>
      </c>
      <c r="Z299" s="98">
        <v>170</v>
      </c>
      <c r="AA299" s="98">
        <v>170</v>
      </c>
      <c r="AB299" s="98"/>
      <c r="AC299" s="98"/>
      <c r="AD299" s="98"/>
      <c r="AE299" s="98"/>
      <c r="AF299" s="98"/>
      <c r="AG299" s="98"/>
      <c r="AH299" s="98"/>
      <c r="AI299" s="98"/>
      <c r="AJ299" s="98"/>
      <c r="AK299" s="98"/>
      <c r="AL299" s="100"/>
      <c r="AM299" s="12"/>
      <c r="AN299" s="3"/>
      <c r="AO299" s="3"/>
      <c r="AP299" s="3"/>
    </row>
    <row r="300" spans="1:42" ht="12" customHeight="1" outlineLevel="1" x14ac:dyDescent="0.3">
      <c r="A300" s="1"/>
      <c r="B300" s="2"/>
      <c r="C300" s="13"/>
      <c r="D300" s="13"/>
      <c r="E300" s="13"/>
      <c r="F300" s="30"/>
      <c r="H300" s="119" t="s">
        <v>163</v>
      </c>
      <c r="I300" s="4" t="s">
        <v>129</v>
      </c>
      <c r="J300" s="98">
        <v>120</v>
      </c>
      <c r="K300" s="98">
        <v>120</v>
      </c>
      <c r="L300" s="98">
        <v>120</v>
      </c>
      <c r="M300" s="98">
        <v>120</v>
      </c>
      <c r="N300" s="98">
        <v>120</v>
      </c>
      <c r="O300" s="98">
        <v>120</v>
      </c>
      <c r="P300" s="98">
        <v>120</v>
      </c>
      <c r="Q300" s="98">
        <v>120</v>
      </c>
      <c r="R300" s="98">
        <v>120</v>
      </c>
      <c r="S300" s="98">
        <v>120</v>
      </c>
      <c r="T300" s="98">
        <v>120</v>
      </c>
      <c r="U300" s="98">
        <v>120</v>
      </c>
      <c r="V300" s="98">
        <v>120</v>
      </c>
      <c r="W300" s="98">
        <v>120</v>
      </c>
      <c r="X300" s="98">
        <v>120</v>
      </c>
      <c r="Y300" s="98">
        <v>120</v>
      </c>
      <c r="Z300" s="98">
        <v>120</v>
      </c>
      <c r="AA300" s="98">
        <v>120</v>
      </c>
      <c r="AB300" s="98"/>
      <c r="AC300" s="98"/>
      <c r="AD300" s="98"/>
      <c r="AE300" s="98"/>
      <c r="AF300" s="98"/>
      <c r="AG300" s="98"/>
      <c r="AH300" s="98"/>
      <c r="AI300" s="98"/>
      <c r="AJ300" s="98"/>
      <c r="AK300" s="98"/>
      <c r="AL300" s="100"/>
      <c r="AM300" s="12"/>
      <c r="AN300" s="3"/>
      <c r="AO300" s="3"/>
      <c r="AP300" s="3"/>
    </row>
    <row r="301" spans="1:42" ht="12" customHeight="1" outlineLevel="1" x14ac:dyDescent="0.3">
      <c r="A301" s="1"/>
      <c r="B301" s="2"/>
      <c r="C301" s="13"/>
      <c r="D301" s="13"/>
      <c r="E301" s="13"/>
      <c r="F301" s="30"/>
      <c r="H301" s="119" t="s">
        <v>164</v>
      </c>
      <c r="I301" s="4" t="s">
        <v>129</v>
      </c>
      <c r="J301" s="98">
        <v>120</v>
      </c>
      <c r="K301" s="98">
        <v>120</v>
      </c>
      <c r="L301" s="98">
        <v>120</v>
      </c>
      <c r="M301" s="98">
        <v>120</v>
      </c>
      <c r="N301" s="98">
        <v>120</v>
      </c>
      <c r="O301" s="98">
        <v>120</v>
      </c>
      <c r="P301" s="98">
        <v>120</v>
      </c>
      <c r="Q301" s="98">
        <v>120</v>
      </c>
      <c r="R301" s="98">
        <v>120</v>
      </c>
      <c r="S301" s="98">
        <v>120</v>
      </c>
      <c r="T301" s="98">
        <v>120</v>
      </c>
      <c r="U301" s="98">
        <v>120</v>
      </c>
      <c r="V301" s="98">
        <v>120</v>
      </c>
      <c r="W301" s="98">
        <v>120</v>
      </c>
      <c r="X301" s="98">
        <v>120</v>
      </c>
      <c r="Y301" s="98">
        <v>120</v>
      </c>
      <c r="Z301" s="98">
        <v>120</v>
      </c>
      <c r="AA301" s="98">
        <v>120</v>
      </c>
      <c r="AB301" s="98"/>
      <c r="AC301" s="98"/>
      <c r="AD301" s="98"/>
      <c r="AE301" s="98"/>
      <c r="AF301" s="98"/>
      <c r="AG301" s="98"/>
      <c r="AH301" s="98"/>
      <c r="AI301" s="98"/>
      <c r="AJ301" s="98"/>
      <c r="AK301" s="98"/>
      <c r="AL301" s="100"/>
      <c r="AM301" s="12"/>
      <c r="AN301" s="3"/>
      <c r="AO301" s="3"/>
      <c r="AP301" s="3"/>
    </row>
    <row r="302" spans="1:42" ht="12" customHeight="1" outlineLevel="1" x14ac:dyDescent="0.3">
      <c r="A302" s="1"/>
      <c r="B302" s="2"/>
      <c r="C302" s="13"/>
      <c r="D302" s="13"/>
      <c r="E302" s="13"/>
      <c r="F302" s="30"/>
      <c r="H302" s="119" t="s">
        <v>165</v>
      </c>
      <c r="I302" s="4" t="s">
        <v>129</v>
      </c>
      <c r="J302" s="98">
        <v>120</v>
      </c>
      <c r="K302" s="98">
        <v>120</v>
      </c>
      <c r="L302" s="98">
        <v>120</v>
      </c>
      <c r="M302" s="98">
        <v>120</v>
      </c>
      <c r="N302" s="98">
        <v>120</v>
      </c>
      <c r="O302" s="98">
        <v>120</v>
      </c>
      <c r="P302" s="98">
        <v>120</v>
      </c>
      <c r="Q302" s="98">
        <v>120</v>
      </c>
      <c r="R302" s="98">
        <v>120</v>
      </c>
      <c r="S302" s="98">
        <v>120</v>
      </c>
      <c r="T302" s="98">
        <v>120</v>
      </c>
      <c r="U302" s="98">
        <v>120</v>
      </c>
      <c r="V302" s="98">
        <v>120</v>
      </c>
      <c r="W302" s="98">
        <v>120</v>
      </c>
      <c r="X302" s="98">
        <v>120</v>
      </c>
      <c r="Y302" s="98">
        <v>120</v>
      </c>
      <c r="Z302" s="98">
        <v>120</v>
      </c>
      <c r="AA302" s="98">
        <v>120</v>
      </c>
      <c r="AB302" s="98"/>
      <c r="AC302" s="98"/>
      <c r="AD302" s="98"/>
      <c r="AE302" s="98"/>
      <c r="AF302" s="98"/>
      <c r="AG302" s="98"/>
      <c r="AH302" s="98"/>
      <c r="AI302" s="98"/>
      <c r="AJ302" s="98"/>
      <c r="AK302" s="98"/>
      <c r="AL302" s="100"/>
      <c r="AM302" s="12"/>
      <c r="AN302" s="3"/>
      <c r="AO302" s="3"/>
      <c r="AP302" s="3"/>
    </row>
    <row r="303" spans="1:42" ht="12" customHeight="1" outlineLevel="1" x14ac:dyDescent="0.3">
      <c r="A303" s="1"/>
      <c r="B303" s="2"/>
      <c r="C303" s="13"/>
      <c r="D303" s="13"/>
      <c r="E303" s="13"/>
      <c r="F303" s="30"/>
      <c r="H303" s="119" t="s">
        <v>468</v>
      </c>
      <c r="I303" s="4" t="s">
        <v>129</v>
      </c>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100"/>
      <c r="AM303" s="12"/>
      <c r="AN303" s="3"/>
      <c r="AO303" s="3"/>
      <c r="AP303" s="3"/>
    </row>
    <row r="304" spans="1:42" ht="12" customHeight="1" outlineLevel="1" x14ac:dyDescent="0.3">
      <c r="A304" s="1"/>
      <c r="B304" s="2"/>
      <c r="C304" s="13"/>
      <c r="D304" s="13"/>
      <c r="E304" s="13"/>
      <c r="F304" s="30"/>
      <c r="H304" s="119" t="s">
        <v>166</v>
      </c>
      <c r="I304" s="4" t="s">
        <v>129</v>
      </c>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100"/>
      <c r="AM304" s="12"/>
      <c r="AN304" s="3"/>
      <c r="AO304" s="3"/>
      <c r="AP304" s="3"/>
    </row>
    <row r="305" spans="1:42" ht="12" customHeight="1" outlineLevel="1" x14ac:dyDescent="0.3">
      <c r="A305" s="1"/>
      <c r="B305" s="2"/>
      <c r="C305" s="13"/>
      <c r="D305" s="13"/>
      <c r="E305" s="13"/>
      <c r="F305" s="30"/>
      <c r="H305" s="119" t="s">
        <v>461</v>
      </c>
      <c r="I305" s="4" t="s">
        <v>129</v>
      </c>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100"/>
      <c r="AM305" s="12"/>
      <c r="AN305" s="3"/>
      <c r="AO305" s="3"/>
      <c r="AP305" s="3"/>
    </row>
    <row r="306" spans="1:42" ht="12" customHeight="1" outlineLevel="1" x14ac:dyDescent="0.3">
      <c r="A306" s="1"/>
      <c r="B306" s="2"/>
      <c r="C306" s="13"/>
      <c r="D306" s="13"/>
      <c r="E306" s="13"/>
      <c r="F306" s="30"/>
      <c r="H306" s="119" t="s">
        <v>167</v>
      </c>
      <c r="I306" s="4" t="s">
        <v>129</v>
      </c>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100"/>
      <c r="AM306" s="12"/>
      <c r="AN306" s="3"/>
      <c r="AO306" s="3"/>
      <c r="AP306" s="3"/>
    </row>
    <row r="307" spans="1:42" ht="12" customHeight="1" outlineLevel="1" x14ac:dyDescent="0.3">
      <c r="A307" s="1"/>
      <c r="B307" s="2"/>
      <c r="C307" s="13"/>
      <c r="D307" s="13"/>
      <c r="E307" s="13"/>
      <c r="F307" s="30"/>
      <c r="H307" s="119" t="s">
        <v>168</v>
      </c>
      <c r="I307" s="4" t="s">
        <v>129</v>
      </c>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100"/>
      <c r="AM307" s="12"/>
      <c r="AN307" s="3"/>
      <c r="AO307" s="3"/>
      <c r="AP307" s="3"/>
    </row>
    <row r="308" spans="1:42" ht="12" customHeight="1" outlineLevel="1" x14ac:dyDescent="0.3">
      <c r="A308" s="1"/>
      <c r="B308" s="2"/>
      <c r="C308" s="13"/>
      <c r="D308" s="13"/>
      <c r="E308" s="13"/>
      <c r="F308" s="30"/>
      <c r="H308" s="119" t="s">
        <v>169</v>
      </c>
      <c r="I308" s="4" t="s">
        <v>129</v>
      </c>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100"/>
      <c r="AM308" s="12"/>
      <c r="AN308" s="3"/>
      <c r="AO308" s="3"/>
      <c r="AP308" s="3"/>
    </row>
    <row r="309" spans="1:42" ht="12" customHeight="1" outlineLevel="1" x14ac:dyDescent="0.3">
      <c r="A309" s="1"/>
      <c r="B309" s="2"/>
      <c r="C309" s="13"/>
      <c r="D309" s="13"/>
      <c r="E309" s="13"/>
      <c r="F309" s="30"/>
      <c r="H309" s="119" t="s">
        <v>467</v>
      </c>
      <c r="I309" s="4" t="s">
        <v>129</v>
      </c>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100"/>
      <c r="AM309" s="12"/>
      <c r="AN309" s="3"/>
      <c r="AO309" s="3"/>
      <c r="AP309" s="3"/>
    </row>
    <row r="310" spans="1:42" ht="12" customHeight="1" outlineLevel="1" x14ac:dyDescent="0.3">
      <c r="A310" s="1"/>
      <c r="B310" s="2"/>
      <c r="C310" s="13"/>
      <c r="D310" s="13"/>
      <c r="E310" s="13"/>
      <c r="F310" s="30"/>
      <c r="H310" s="119" t="s">
        <v>170</v>
      </c>
      <c r="I310" s="4" t="s">
        <v>129</v>
      </c>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100"/>
      <c r="AM310" s="12"/>
      <c r="AN310" s="3"/>
      <c r="AO310" s="3"/>
      <c r="AP310" s="3"/>
    </row>
    <row r="311" spans="1:42" ht="12" customHeight="1" outlineLevel="1" x14ac:dyDescent="0.3">
      <c r="A311" s="1"/>
      <c r="B311" s="2"/>
      <c r="C311" s="13"/>
      <c r="D311" s="13"/>
      <c r="E311" s="13"/>
      <c r="F311" s="30"/>
      <c r="H311" s="119" t="s">
        <v>462</v>
      </c>
      <c r="I311" s="4" t="s">
        <v>129</v>
      </c>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c r="AK311" s="98"/>
      <c r="AL311" s="100"/>
      <c r="AM311" s="12"/>
      <c r="AN311" s="3"/>
      <c r="AO311" s="3"/>
      <c r="AP311" s="3"/>
    </row>
    <row r="312" spans="1:42" ht="12" customHeight="1" outlineLevel="1" x14ac:dyDescent="0.3">
      <c r="A312" s="1"/>
      <c r="B312" s="2"/>
      <c r="C312" s="13"/>
      <c r="D312" s="13"/>
      <c r="E312" s="13"/>
      <c r="F312" s="30"/>
      <c r="H312" s="119" t="s">
        <v>171</v>
      </c>
      <c r="I312" s="4" t="s">
        <v>129</v>
      </c>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c r="AK312" s="98"/>
      <c r="AL312" s="100"/>
      <c r="AM312" s="12"/>
      <c r="AN312" s="3"/>
      <c r="AO312" s="3"/>
      <c r="AP312" s="3"/>
    </row>
    <row r="313" spans="1:42" ht="12" customHeight="1" outlineLevel="1" x14ac:dyDescent="0.3">
      <c r="A313" s="1"/>
      <c r="B313" s="2"/>
      <c r="C313" s="13"/>
      <c r="D313" s="13"/>
      <c r="E313" s="13"/>
      <c r="F313" s="30"/>
      <c r="H313" s="119" t="s">
        <v>172</v>
      </c>
      <c r="I313" s="4" t="s">
        <v>129</v>
      </c>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100"/>
      <c r="AM313" s="12"/>
      <c r="AN313" s="3"/>
      <c r="AO313" s="3"/>
      <c r="AP313" s="3"/>
    </row>
    <row r="314" spans="1:42" ht="12" customHeight="1" outlineLevel="1" x14ac:dyDescent="0.3">
      <c r="A314" s="1"/>
      <c r="B314" s="2"/>
      <c r="C314" s="13"/>
      <c r="D314" s="13"/>
      <c r="E314" s="13"/>
      <c r="F314" s="30"/>
      <c r="H314" s="119" t="s">
        <v>173</v>
      </c>
      <c r="I314" s="4" t="s">
        <v>129</v>
      </c>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100"/>
      <c r="AM314" s="12"/>
      <c r="AN314" s="3"/>
      <c r="AO314" s="3"/>
      <c r="AP314" s="3"/>
    </row>
    <row r="315" spans="1:42" ht="12" customHeight="1" outlineLevel="1" x14ac:dyDescent="0.25">
      <c r="A315" s="1"/>
      <c r="B315" s="2"/>
      <c r="C315" s="13"/>
      <c r="D315" s="13"/>
      <c r="E315" s="13"/>
      <c r="F315" s="30"/>
      <c r="H315" s="4" t="s">
        <v>140</v>
      </c>
      <c r="I315" s="4" t="s">
        <v>129</v>
      </c>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100"/>
      <c r="AM315" s="12"/>
      <c r="AN315" s="3"/>
      <c r="AO315" s="3"/>
      <c r="AP315" s="3"/>
    </row>
    <row r="316" spans="1:42" ht="12" customHeight="1" outlineLevel="1" x14ac:dyDescent="0.25">
      <c r="A316" s="1"/>
      <c r="B316" s="2"/>
      <c r="C316" s="13"/>
      <c r="D316" s="13"/>
      <c r="E316" s="13"/>
      <c r="F316" s="30"/>
      <c r="H316" s="4" t="s">
        <v>154</v>
      </c>
      <c r="I316" s="4" t="s">
        <v>129</v>
      </c>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100"/>
      <c r="AM316" s="12"/>
      <c r="AN316" s="3"/>
      <c r="AO316" s="3"/>
      <c r="AP316" s="3"/>
    </row>
    <row r="317" spans="1:42" ht="12" customHeight="1" outlineLevel="1" x14ac:dyDescent="0.25">
      <c r="A317" s="1"/>
      <c r="B317" s="2"/>
      <c r="C317" s="13"/>
      <c r="D317" s="13"/>
      <c r="E317" s="13"/>
      <c r="F317" s="30"/>
      <c r="H317" s="4" t="s">
        <v>463</v>
      </c>
      <c r="I317" s="4" t="s">
        <v>129</v>
      </c>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100"/>
      <c r="AM317" s="12"/>
      <c r="AN317" s="3"/>
      <c r="AO317" s="3"/>
      <c r="AP317" s="3"/>
    </row>
    <row r="318" spans="1:42" ht="12" customHeight="1" outlineLevel="1" x14ac:dyDescent="0.25">
      <c r="A318" s="1"/>
      <c r="B318" s="2"/>
      <c r="C318" s="13"/>
      <c r="D318" s="13"/>
      <c r="E318" s="13"/>
      <c r="F318" s="30"/>
      <c r="H318" s="4" t="s">
        <v>464</v>
      </c>
      <c r="I318" s="4" t="s">
        <v>129</v>
      </c>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100"/>
      <c r="AM318" s="12"/>
      <c r="AN318" s="3"/>
      <c r="AO318" s="3"/>
      <c r="AP318" s="3"/>
    </row>
    <row r="319" spans="1:42" ht="12" customHeight="1" outlineLevel="1" x14ac:dyDescent="0.25">
      <c r="A319" s="1"/>
      <c r="B319" s="2"/>
      <c r="C319" s="13"/>
      <c r="D319" s="13"/>
      <c r="E319" s="13"/>
      <c r="F319" s="30"/>
      <c r="H319" s="4" t="s">
        <v>465</v>
      </c>
      <c r="I319" s="4" t="s">
        <v>129</v>
      </c>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100"/>
      <c r="AM319" s="12"/>
      <c r="AN319" s="3"/>
      <c r="AO319" s="3"/>
      <c r="AP319" s="3"/>
    </row>
    <row r="320" spans="1:42" ht="12" customHeight="1" outlineLevel="1" x14ac:dyDescent="0.25">
      <c r="A320" s="1"/>
      <c r="B320" s="2"/>
      <c r="C320" s="13"/>
      <c r="D320" s="13"/>
      <c r="E320" s="13"/>
      <c r="F320" s="30"/>
      <c r="H320" s="4" t="s">
        <v>466</v>
      </c>
      <c r="I320" s="4" t="s">
        <v>129</v>
      </c>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c r="AK320" s="98"/>
      <c r="AL320" s="100"/>
      <c r="AM320" s="12"/>
      <c r="AN320" s="3"/>
      <c r="AO320" s="3"/>
      <c r="AP320" s="3"/>
    </row>
    <row r="321" spans="1:42" ht="12" customHeight="1" outlineLevel="1" x14ac:dyDescent="0.3">
      <c r="A321" s="1"/>
      <c r="B321" s="2"/>
      <c r="C321" s="13"/>
      <c r="D321" s="13"/>
      <c r="E321" s="13"/>
      <c r="F321" s="30"/>
      <c r="H321" s="119" t="s">
        <v>148</v>
      </c>
      <c r="I321" s="4" t="s">
        <v>130</v>
      </c>
      <c r="J321" s="98">
        <v>60</v>
      </c>
      <c r="K321" s="98">
        <v>60</v>
      </c>
      <c r="L321" s="98">
        <v>60</v>
      </c>
      <c r="M321" s="98">
        <v>60</v>
      </c>
      <c r="N321" s="98">
        <v>60</v>
      </c>
      <c r="O321" s="98">
        <v>60</v>
      </c>
      <c r="P321" s="98">
        <v>60</v>
      </c>
      <c r="Q321" s="98">
        <v>60</v>
      </c>
      <c r="R321" s="98">
        <v>60</v>
      </c>
      <c r="S321" s="98">
        <v>60</v>
      </c>
      <c r="T321" s="98">
        <v>60</v>
      </c>
      <c r="U321" s="98">
        <v>60</v>
      </c>
      <c r="V321" s="98">
        <v>60</v>
      </c>
      <c r="W321" s="98">
        <v>60</v>
      </c>
      <c r="X321" s="98">
        <v>60</v>
      </c>
      <c r="Y321" s="98">
        <v>60</v>
      </c>
      <c r="Z321" s="98">
        <v>60</v>
      </c>
      <c r="AA321" s="98">
        <v>60</v>
      </c>
      <c r="AB321" s="98"/>
      <c r="AC321" s="98"/>
      <c r="AD321" s="98"/>
      <c r="AE321" s="98"/>
      <c r="AF321" s="98"/>
      <c r="AG321" s="98"/>
      <c r="AH321" s="98"/>
      <c r="AI321" s="98"/>
      <c r="AJ321" s="98"/>
      <c r="AK321" s="98"/>
      <c r="AL321" s="100"/>
      <c r="AM321" s="12"/>
      <c r="AN321" s="3"/>
      <c r="AO321" s="3"/>
      <c r="AP321" s="3"/>
    </row>
    <row r="322" spans="1:42" ht="12" customHeight="1" outlineLevel="1" x14ac:dyDescent="0.3">
      <c r="A322" s="1"/>
      <c r="B322" s="2"/>
      <c r="C322" s="13"/>
      <c r="D322" s="13"/>
      <c r="E322" s="13"/>
      <c r="F322" s="30"/>
      <c r="H322" s="119" t="s">
        <v>149</v>
      </c>
      <c r="I322" s="4" t="s">
        <v>130</v>
      </c>
      <c r="J322" s="98">
        <v>60</v>
      </c>
      <c r="K322" s="98">
        <v>60</v>
      </c>
      <c r="L322" s="98">
        <v>60</v>
      </c>
      <c r="M322" s="98">
        <v>60</v>
      </c>
      <c r="N322" s="98">
        <v>60</v>
      </c>
      <c r="O322" s="98">
        <v>60</v>
      </c>
      <c r="P322" s="98">
        <v>60</v>
      </c>
      <c r="Q322" s="98">
        <v>60</v>
      </c>
      <c r="R322" s="98">
        <v>60</v>
      </c>
      <c r="S322" s="98">
        <v>60</v>
      </c>
      <c r="T322" s="98">
        <v>60</v>
      </c>
      <c r="U322" s="98">
        <v>60</v>
      </c>
      <c r="V322" s="98">
        <v>60</v>
      </c>
      <c r="W322" s="98">
        <v>60</v>
      </c>
      <c r="X322" s="98">
        <v>60</v>
      </c>
      <c r="Y322" s="98">
        <v>60</v>
      </c>
      <c r="Z322" s="98">
        <v>60</v>
      </c>
      <c r="AA322" s="98">
        <v>60</v>
      </c>
      <c r="AB322" s="98"/>
      <c r="AC322" s="98"/>
      <c r="AD322" s="98"/>
      <c r="AE322" s="98"/>
      <c r="AF322" s="98"/>
      <c r="AG322" s="98"/>
      <c r="AH322" s="98"/>
      <c r="AI322" s="98"/>
      <c r="AJ322" s="98"/>
      <c r="AK322" s="98"/>
      <c r="AL322" s="100"/>
      <c r="AM322" s="12"/>
      <c r="AN322" s="3"/>
      <c r="AO322" s="3"/>
      <c r="AP322" s="3"/>
    </row>
    <row r="323" spans="1:42" ht="14.4" outlineLevel="1" x14ac:dyDescent="0.3">
      <c r="A323" s="1"/>
      <c r="B323" s="2"/>
      <c r="C323" s="13"/>
      <c r="D323" s="13"/>
      <c r="E323" s="13"/>
      <c r="F323" s="22"/>
      <c r="H323" s="119" t="s">
        <v>150</v>
      </c>
      <c r="I323" s="4" t="s">
        <v>130</v>
      </c>
      <c r="J323" s="98">
        <v>60</v>
      </c>
      <c r="K323" s="98">
        <v>60</v>
      </c>
      <c r="L323" s="98">
        <v>60</v>
      </c>
      <c r="M323" s="98">
        <v>60</v>
      </c>
      <c r="N323" s="98">
        <v>60</v>
      </c>
      <c r="O323" s="98">
        <v>60</v>
      </c>
      <c r="P323" s="98">
        <v>60</v>
      </c>
      <c r="Q323" s="98">
        <v>60</v>
      </c>
      <c r="R323" s="98">
        <v>60</v>
      </c>
      <c r="S323" s="98">
        <v>60</v>
      </c>
      <c r="T323" s="98">
        <v>60</v>
      </c>
      <c r="U323" s="98">
        <v>60</v>
      </c>
      <c r="V323" s="98">
        <v>60</v>
      </c>
      <c r="W323" s="98">
        <v>60</v>
      </c>
      <c r="X323" s="98">
        <v>60</v>
      </c>
      <c r="Y323" s="98">
        <v>60</v>
      </c>
      <c r="Z323" s="98">
        <v>60</v>
      </c>
      <c r="AA323" s="98">
        <v>60</v>
      </c>
      <c r="AB323" s="93"/>
      <c r="AC323" s="93"/>
      <c r="AD323" s="93"/>
      <c r="AE323" s="93"/>
      <c r="AF323" s="93"/>
      <c r="AG323" s="93"/>
      <c r="AH323" s="93"/>
      <c r="AI323" s="93"/>
      <c r="AJ323" s="93"/>
      <c r="AK323" s="93"/>
      <c r="AL323" s="100"/>
      <c r="AM323" s="12"/>
      <c r="AN323" s="3"/>
      <c r="AO323" s="3"/>
      <c r="AP323" s="3"/>
    </row>
    <row r="324" spans="1:42" ht="14.4" outlineLevel="1" x14ac:dyDescent="0.3">
      <c r="A324" s="1"/>
      <c r="B324" s="2"/>
      <c r="C324" s="13"/>
      <c r="D324" s="13"/>
      <c r="E324" s="13"/>
      <c r="F324" s="22"/>
      <c r="H324" s="119" t="s">
        <v>151</v>
      </c>
      <c r="I324" s="4" t="s">
        <v>130</v>
      </c>
      <c r="J324" s="98">
        <v>60</v>
      </c>
      <c r="K324" s="98">
        <v>60</v>
      </c>
      <c r="L324" s="98">
        <v>60</v>
      </c>
      <c r="M324" s="98">
        <v>60</v>
      </c>
      <c r="N324" s="98">
        <v>60</v>
      </c>
      <c r="O324" s="98">
        <v>60</v>
      </c>
      <c r="P324" s="98">
        <v>60</v>
      </c>
      <c r="Q324" s="98">
        <v>60</v>
      </c>
      <c r="R324" s="98">
        <v>60</v>
      </c>
      <c r="S324" s="98">
        <v>60</v>
      </c>
      <c r="T324" s="98">
        <v>60</v>
      </c>
      <c r="U324" s="98">
        <v>60</v>
      </c>
      <c r="V324" s="98">
        <v>60</v>
      </c>
      <c r="W324" s="98">
        <v>60</v>
      </c>
      <c r="X324" s="98">
        <v>60</v>
      </c>
      <c r="Y324" s="98">
        <v>60</v>
      </c>
      <c r="Z324" s="98">
        <v>60</v>
      </c>
      <c r="AA324" s="98">
        <v>60</v>
      </c>
      <c r="AB324" s="93"/>
      <c r="AC324" s="93"/>
      <c r="AD324" s="93"/>
      <c r="AE324" s="93"/>
      <c r="AF324" s="93"/>
      <c r="AG324" s="93"/>
      <c r="AH324" s="93"/>
      <c r="AI324" s="93"/>
      <c r="AJ324" s="93"/>
      <c r="AK324" s="93"/>
      <c r="AL324" s="100"/>
      <c r="AM324" s="12"/>
      <c r="AN324" s="3"/>
      <c r="AO324" s="3"/>
      <c r="AP324" s="3"/>
    </row>
    <row r="325" spans="1:42" ht="12" customHeight="1" outlineLevel="1" x14ac:dyDescent="0.3">
      <c r="A325" s="1"/>
      <c r="B325" s="2"/>
      <c r="C325" s="13"/>
      <c r="D325" s="13"/>
      <c r="E325" s="13"/>
      <c r="F325" s="22"/>
      <c r="H325" s="119" t="s">
        <v>152</v>
      </c>
      <c r="I325" s="4" t="s">
        <v>130</v>
      </c>
      <c r="J325" s="98">
        <v>60</v>
      </c>
      <c r="K325" s="98">
        <v>60</v>
      </c>
      <c r="L325" s="98">
        <v>60</v>
      </c>
      <c r="M325" s="98">
        <v>60</v>
      </c>
      <c r="N325" s="98">
        <v>60</v>
      </c>
      <c r="O325" s="98">
        <v>60</v>
      </c>
      <c r="P325" s="98">
        <v>60</v>
      </c>
      <c r="Q325" s="98">
        <v>60</v>
      </c>
      <c r="R325" s="98">
        <v>60</v>
      </c>
      <c r="S325" s="98">
        <v>60</v>
      </c>
      <c r="T325" s="98">
        <v>60</v>
      </c>
      <c r="U325" s="98">
        <v>60</v>
      </c>
      <c r="V325" s="98">
        <v>60</v>
      </c>
      <c r="W325" s="98">
        <v>60</v>
      </c>
      <c r="X325" s="98">
        <v>60</v>
      </c>
      <c r="Y325" s="98">
        <v>60</v>
      </c>
      <c r="Z325" s="98">
        <v>60</v>
      </c>
      <c r="AA325" s="98">
        <v>60</v>
      </c>
      <c r="AB325" s="93"/>
      <c r="AC325" s="93"/>
      <c r="AD325" s="93"/>
      <c r="AE325" s="93"/>
      <c r="AF325" s="93"/>
      <c r="AG325" s="93"/>
      <c r="AH325" s="93"/>
      <c r="AI325" s="93"/>
      <c r="AJ325" s="93"/>
      <c r="AK325" s="93"/>
      <c r="AL325" s="100"/>
      <c r="AM325" s="12"/>
      <c r="AN325" s="3"/>
      <c r="AO325" s="3"/>
      <c r="AP325" s="3"/>
    </row>
    <row r="326" spans="1:42" ht="12" customHeight="1" outlineLevel="1" x14ac:dyDescent="0.3">
      <c r="A326" s="1"/>
      <c r="B326" s="2"/>
      <c r="C326" s="13"/>
      <c r="D326" s="13"/>
      <c r="E326" s="13"/>
      <c r="F326" s="30"/>
      <c r="H326" s="119" t="s">
        <v>157</v>
      </c>
      <c r="I326" s="4" t="s">
        <v>130</v>
      </c>
      <c r="J326" s="98">
        <v>60</v>
      </c>
      <c r="K326" s="98">
        <v>60</v>
      </c>
      <c r="L326" s="98">
        <v>60</v>
      </c>
      <c r="M326" s="98">
        <v>60</v>
      </c>
      <c r="N326" s="98">
        <v>60</v>
      </c>
      <c r="O326" s="98">
        <v>60</v>
      </c>
      <c r="P326" s="98">
        <v>60</v>
      </c>
      <c r="Q326" s="98">
        <v>60</v>
      </c>
      <c r="R326" s="98">
        <v>60</v>
      </c>
      <c r="S326" s="98">
        <v>60</v>
      </c>
      <c r="T326" s="98">
        <v>60</v>
      </c>
      <c r="U326" s="98">
        <v>60</v>
      </c>
      <c r="V326" s="98">
        <v>60</v>
      </c>
      <c r="W326" s="98">
        <v>60</v>
      </c>
      <c r="X326" s="98">
        <v>60</v>
      </c>
      <c r="Y326" s="98">
        <v>60</v>
      </c>
      <c r="Z326" s="98">
        <v>60</v>
      </c>
      <c r="AA326" s="98">
        <v>60</v>
      </c>
      <c r="AB326" s="93"/>
      <c r="AC326" s="93"/>
      <c r="AD326" s="93"/>
      <c r="AE326" s="93"/>
      <c r="AF326" s="93"/>
      <c r="AG326" s="93"/>
      <c r="AH326" s="93"/>
      <c r="AI326" s="93"/>
      <c r="AJ326" s="93"/>
      <c r="AK326" s="93"/>
      <c r="AL326" s="100"/>
      <c r="AM326" s="12"/>
      <c r="AN326" s="3"/>
      <c r="AO326" s="3"/>
      <c r="AP326" s="3"/>
    </row>
    <row r="327" spans="1:42" ht="12" customHeight="1" outlineLevel="1" x14ac:dyDescent="0.3">
      <c r="A327" s="1"/>
      <c r="B327" s="2"/>
      <c r="C327" s="13"/>
      <c r="D327" s="13"/>
      <c r="E327" s="13"/>
      <c r="F327" s="30"/>
      <c r="H327" s="119" t="s">
        <v>158</v>
      </c>
      <c r="I327" s="4" t="s">
        <v>130</v>
      </c>
      <c r="J327" s="98">
        <v>60</v>
      </c>
      <c r="K327" s="98">
        <v>60</v>
      </c>
      <c r="L327" s="98">
        <v>60</v>
      </c>
      <c r="M327" s="98">
        <v>60</v>
      </c>
      <c r="N327" s="98">
        <v>60</v>
      </c>
      <c r="O327" s="98">
        <v>60</v>
      </c>
      <c r="P327" s="98">
        <v>60</v>
      </c>
      <c r="Q327" s="98">
        <v>60</v>
      </c>
      <c r="R327" s="98">
        <v>60</v>
      </c>
      <c r="S327" s="98">
        <v>60</v>
      </c>
      <c r="T327" s="98">
        <v>60</v>
      </c>
      <c r="U327" s="98">
        <v>60</v>
      </c>
      <c r="V327" s="98">
        <v>60</v>
      </c>
      <c r="W327" s="98">
        <v>60</v>
      </c>
      <c r="X327" s="98">
        <v>60</v>
      </c>
      <c r="Y327" s="98">
        <v>60</v>
      </c>
      <c r="Z327" s="98">
        <v>60</v>
      </c>
      <c r="AA327" s="98">
        <v>60</v>
      </c>
      <c r="AB327" s="93"/>
      <c r="AC327" s="93"/>
      <c r="AD327" s="93"/>
      <c r="AE327" s="93"/>
      <c r="AF327" s="93"/>
      <c r="AG327" s="93"/>
      <c r="AH327" s="93"/>
      <c r="AI327" s="93"/>
      <c r="AJ327" s="93"/>
      <c r="AK327" s="93"/>
      <c r="AL327" s="100"/>
      <c r="AM327" s="12"/>
      <c r="AN327" s="3"/>
      <c r="AO327" s="3"/>
      <c r="AP327" s="3"/>
    </row>
    <row r="328" spans="1:42" ht="12" customHeight="1" outlineLevel="1" x14ac:dyDescent="0.3">
      <c r="A328" s="1"/>
      <c r="B328" s="2"/>
      <c r="C328" s="13"/>
      <c r="D328" s="13"/>
      <c r="E328" s="13"/>
      <c r="F328" s="30"/>
      <c r="H328" s="119" t="s">
        <v>159</v>
      </c>
      <c r="I328" s="4" t="s">
        <v>130</v>
      </c>
      <c r="J328" s="98">
        <v>60</v>
      </c>
      <c r="K328" s="98">
        <v>60</v>
      </c>
      <c r="L328" s="98">
        <v>60</v>
      </c>
      <c r="M328" s="98">
        <v>60</v>
      </c>
      <c r="N328" s="98">
        <v>60</v>
      </c>
      <c r="O328" s="98">
        <v>60</v>
      </c>
      <c r="P328" s="98">
        <v>60</v>
      </c>
      <c r="Q328" s="98">
        <v>60</v>
      </c>
      <c r="R328" s="98">
        <v>60</v>
      </c>
      <c r="S328" s="98">
        <v>60</v>
      </c>
      <c r="T328" s="98">
        <v>60</v>
      </c>
      <c r="U328" s="98">
        <v>60</v>
      </c>
      <c r="V328" s="98">
        <v>60</v>
      </c>
      <c r="W328" s="98">
        <v>60</v>
      </c>
      <c r="X328" s="98">
        <v>60</v>
      </c>
      <c r="Y328" s="98">
        <v>60</v>
      </c>
      <c r="Z328" s="98">
        <v>60</v>
      </c>
      <c r="AA328" s="98">
        <v>60</v>
      </c>
      <c r="AB328" s="93"/>
      <c r="AC328" s="93"/>
      <c r="AD328" s="93"/>
      <c r="AE328" s="93"/>
      <c r="AF328" s="93"/>
      <c r="AG328" s="93"/>
      <c r="AH328" s="93"/>
      <c r="AI328" s="93"/>
      <c r="AJ328" s="93"/>
      <c r="AK328" s="93"/>
      <c r="AL328" s="100"/>
      <c r="AM328" s="12"/>
      <c r="AN328" s="3"/>
      <c r="AO328" s="3"/>
      <c r="AP328" s="3"/>
    </row>
    <row r="329" spans="1:42" ht="12" customHeight="1" outlineLevel="1" x14ac:dyDescent="0.3">
      <c r="A329" s="1"/>
      <c r="B329" s="2"/>
      <c r="C329" s="13"/>
      <c r="D329" s="13"/>
      <c r="E329" s="13"/>
      <c r="F329" s="30"/>
      <c r="H329" s="119" t="s">
        <v>460</v>
      </c>
      <c r="I329" s="4" t="s">
        <v>130</v>
      </c>
      <c r="J329" s="98">
        <v>60</v>
      </c>
      <c r="K329" s="98">
        <v>60</v>
      </c>
      <c r="L329" s="98">
        <v>60</v>
      </c>
      <c r="M329" s="98">
        <v>60</v>
      </c>
      <c r="N329" s="98">
        <v>60</v>
      </c>
      <c r="O329" s="98">
        <v>60</v>
      </c>
      <c r="P329" s="98">
        <v>60</v>
      </c>
      <c r="Q329" s="98">
        <v>60</v>
      </c>
      <c r="R329" s="98">
        <v>60</v>
      </c>
      <c r="S329" s="98">
        <v>60</v>
      </c>
      <c r="T329" s="98">
        <v>60</v>
      </c>
      <c r="U329" s="98">
        <v>60</v>
      </c>
      <c r="V329" s="98">
        <v>60</v>
      </c>
      <c r="W329" s="98">
        <v>60</v>
      </c>
      <c r="X329" s="98">
        <v>60</v>
      </c>
      <c r="Y329" s="98">
        <v>60</v>
      </c>
      <c r="Z329" s="98">
        <v>60</v>
      </c>
      <c r="AA329" s="98">
        <v>60</v>
      </c>
      <c r="AB329" s="93"/>
      <c r="AC329" s="93"/>
      <c r="AD329" s="93"/>
      <c r="AE329" s="93"/>
      <c r="AF329" s="93"/>
      <c r="AG329" s="93"/>
      <c r="AH329" s="93"/>
      <c r="AI329" s="93"/>
      <c r="AJ329" s="93"/>
      <c r="AK329" s="93"/>
      <c r="AL329" s="100"/>
      <c r="AM329" s="12"/>
      <c r="AN329" s="3"/>
      <c r="AO329" s="3"/>
      <c r="AP329" s="3"/>
    </row>
    <row r="330" spans="1:42" ht="12" customHeight="1" outlineLevel="1" x14ac:dyDescent="0.3">
      <c r="A330" s="1"/>
      <c r="B330" s="2"/>
      <c r="C330" s="13"/>
      <c r="D330" s="13"/>
      <c r="E330" s="13"/>
      <c r="F330" s="30"/>
      <c r="H330" s="119" t="s">
        <v>161</v>
      </c>
      <c r="I330" s="4" t="s">
        <v>130</v>
      </c>
      <c r="J330" s="98">
        <v>60</v>
      </c>
      <c r="K330" s="98">
        <v>60</v>
      </c>
      <c r="L330" s="98">
        <v>60</v>
      </c>
      <c r="M330" s="98">
        <v>60</v>
      </c>
      <c r="N330" s="98">
        <v>60</v>
      </c>
      <c r="O330" s="98">
        <v>60</v>
      </c>
      <c r="P330" s="98">
        <v>60</v>
      </c>
      <c r="Q330" s="98">
        <v>60</v>
      </c>
      <c r="R330" s="98">
        <v>60</v>
      </c>
      <c r="S330" s="98">
        <v>60</v>
      </c>
      <c r="T330" s="98">
        <v>60</v>
      </c>
      <c r="U330" s="98">
        <v>60</v>
      </c>
      <c r="V330" s="98">
        <v>60</v>
      </c>
      <c r="W330" s="98">
        <v>60</v>
      </c>
      <c r="X330" s="98">
        <v>60</v>
      </c>
      <c r="Y330" s="98">
        <v>60</v>
      </c>
      <c r="Z330" s="98">
        <v>60</v>
      </c>
      <c r="AA330" s="98">
        <v>60</v>
      </c>
      <c r="AB330" s="93"/>
      <c r="AC330" s="93"/>
      <c r="AD330" s="93"/>
      <c r="AE330" s="93"/>
      <c r="AF330" s="93"/>
      <c r="AG330" s="93"/>
      <c r="AH330" s="93"/>
      <c r="AI330" s="93"/>
      <c r="AJ330" s="93"/>
      <c r="AK330" s="93"/>
      <c r="AL330" s="100"/>
      <c r="AM330" s="12"/>
      <c r="AN330" s="3"/>
      <c r="AO330" s="3"/>
      <c r="AP330" s="3"/>
    </row>
    <row r="331" spans="1:42" ht="12" customHeight="1" outlineLevel="1" x14ac:dyDescent="0.3">
      <c r="A331" s="1"/>
      <c r="B331" s="2"/>
      <c r="C331" s="13"/>
      <c r="D331" s="13"/>
      <c r="E331" s="13"/>
      <c r="F331" s="30"/>
      <c r="H331" s="119" t="s">
        <v>162</v>
      </c>
      <c r="I331" s="4" t="s">
        <v>130</v>
      </c>
      <c r="J331" s="98">
        <v>60</v>
      </c>
      <c r="K331" s="98">
        <v>60</v>
      </c>
      <c r="L331" s="98">
        <v>60</v>
      </c>
      <c r="M331" s="98">
        <v>60</v>
      </c>
      <c r="N331" s="98">
        <v>60</v>
      </c>
      <c r="O331" s="98">
        <v>60</v>
      </c>
      <c r="P331" s="98">
        <v>60</v>
      </c>
      <c r="Q331" s="98">
        <v>60</v>
      </c>
      <c r="R331" s="98">
        <v>60</v>
      </c>
      <c r="S331" s="98">
        <v>60</v>
      </c>
      <c r="T331" s="98">
        <v>60</v>
      </c>
      <c r="U331" s="98">
        <v>60</v>
      </c>
      <c r="V331" s="98">
        <v>60</v>
      </c>
      <c r="W331" s="98">
        <v>60</v>
      </c>
      <c r="X331" s="98">
        <v>60</v>
      </c>
      <c r="Y331" s="98">
        <v>60</v>
      </c>
      <c r="Z331" s="98">
        <v>60</v>
      </c>
      <c r="AA331" s="98">
        <v>60</v>
      </c>
      <c r="AB331" s="93"/>
      <c r="AC331" s="93"/>
      <c r="AD331" s="93"/>
      <c r="AE331" s="93"/>
      <c r="AF331" s="93"/>
      <c r="AG331" s="93"/>
      <c r="AH331" s="93"/>
      <c r="AI331" s="93"/>
      <c r="AJ331" s="93"/>
      <c r="AK331" s="93"/>
      <c r="AL331" s="100"/>
      <c r="AM331" s="12"/>
      <c r="AN331" s="3"/>
      <c r="AO331" s="3"/>
      <c r="AP331" s="3"/>
    </row>
    <row r="332" spans="1:42" ht="12" customHeight="1" outlineLevel="1" x14ac:dyDescent="0.3">
      <c r="A332" s="1"/>
      <c r="B332" s="2"/>
      <c r="C332" s="13"/>
      <c r="D332" s="13"/>
      <c r="E332" s="13"/>
      <c r="F332" s="30"/>
      <c r="H332" s="119" t="s">
        <v>163</v>
      </c>
      <c r="I332" s="4" t="s">
        <v>130</v>
      </c>
      <c r="J332" s="98">
        <v>60</v>
      </c>
      <c r="K332" s="98">
        <v>60</v>
      </c>
      <c r="L332" s="98">
        <v>60</v>
      </c>
      <c r="M332" s="98">
        <v>60</v>
      </c>
      <c r="N332" s="98">
        <v>60</v>
      </c>
      <c r="O332" s="98">
        <v>60</v>
      </c>
      <c r="P332" s="98">
        <v>60</v>
      </c>
      <c r="Q332" s="98">
        <v>60</v>
      </c>
      <c r="R332" s="98">
        <v>60</v>
      </c>
      <c r="S332" s="98">
        <v>60</v>
      </c>
      <c r="T332" s="98">
        <v>60</v>
      </c>
      <c r="U332" s="98">
        <v>60</v>
      </c>
      <c r="V332" s="98">
        <v>60</v>
      </c>
      <c r="W332" s="98">
        <v>60</v>
      </c>
      <c r="X332" s="98">
        <v>60</v>
      </c>
      <c r="Y332" s="98">
        <v>60</v>
      </c>
      <c r="Z332" s="98">
        <v>60</v>
      </c>
      <c r="AA332" s="98">
        <v>60</v>
      </c>
      <c r="AB332" s="93"/>
      <c r="AC332" s="93"/>
      <c r="AD332" s="93"/>
      <c r="AE332" s="93"/>
      <c r="AF332" s="93"/>
      <c r="AG332" s="93"/>
      <c r="AH332" s="93"/>
      <c r="AI332" s="93"/>
      <c r="AJ332" s="93"/>
      <c r="AK332" s="93"/>
      <c r="AL332" s="100"/>
      <c r="AM332" s="12"/>
      <c r="AN332" s="3"/>
      <c r="AO332" s="3"/>
      <c r="AP332" s="3"/>
    </row>
    <row r="333" spans="1:42" ht="12" customHeight="1" outlineLevel="1" x14ac:dyDescent="0.3">
      <c r="A333" s="1"/>
      <c r="B333" s="2"/>
      <c r="C333" s="13"/>
      <c r="D333" s="13"/>
      <c r="E333" s="13"/>
      <c r="F333" s="30"/>
      <c r="H333" s="119" t="s">
        <v>164</v>
      </c>
      <c r="I333" s="4" t="s">
        <v>130</v>
      </c>
      <c r="J333" s="98">
        <v>60</v>
      </c>
      <c r="K333" s="98">
        <v>60</v>
      </c>
      <c r="L333" s="98">
        <v>60</v>
      </c>
      <c r="M333" s="98">
        <v>60</v>
      </c>
      <c r="N333" s="98">
        <v>60</v>
      </c>
      <c r="O333" s="98">
        <v>60</v>
      </c>
      <c r="P333" s="98">
        <v>60</v>
      </c>
      <c r="Q333" s="98">
        <v>60</v>
      </c>
      <c r="R333" s="98">
        <v>60</v>
      </c>
      <c r="S333" s="98">
        <v>60</v>
      </c>
      <c r="T333" s="98">
        <v>60</v>
      </c>
      <c r="U333" s="98">
        <v>60</v>
      </c>
      <c r="V333" s="98">
        <v>60</v>
      </c>
      <c r="W333" s="98">
        <v>60</v>
      </c>
      <c r="X333" s="98">
        <v>60</v>
      </c>
      <c r="Y333" s="98">
        <v>60</v>
      </c>
      <c r="Z333" s="98">
        <v>60</v>
      </c>
      <c r="AA333" s="98">
        <v>60</v>
      </c>
      <c r="AB333" s="98"/>
      <c r="AC333" s="98"/>
      <c r="AD333" s="98"/>
      <c r="AE333" s="98"/>
      <c r="AF333" s="98"/>
      <c r="AG333" s="98"/>
      <c r="AH333" s="98"/>
      <c r="AI333" s="98"/>
      <c r="AJ333" s="98"/>
      <c r="AK333" s="98"/>
      <c r="AL333" s="100"/>
      <c r="AM333" s="12"/>
      <c r="AN333" s="3"/>
      <c r="AO333" s="3"/>
      <c r="AP333" s="3"/>
    </row>
    <row r="334" spans="1:42" ht="12" customHeight="1" outlineLevel="1" x14ac:dyDescent="0.3">
      <c r="A334" s="1"/>
      <c r="B334" s="2"/>
      <c r="C334" s="13"/>
      <c r="D334" s="13"/>
      <c r="E334" s="13"/>
      <c r="F334" s="30"/>
      <c r="H334" s="119" t="s">
        <v>165</v>
      </c>
      <c r="I334" s="4" t="s">
        <v>130</v>
      </c>
      <c r="J334" s="98">
        <v>60</v>
      </c>
      <c r="K334" s="98">
        <v>60</v>
      </c>
      <c r="L334" s="98">
        <v>60</v>
      </c>
      <c r="M334" s="98">
        <v>60</v>
      </c>
      <c r="N334" s="98">
        <v>60</v>
      </c>
      <c r="O334" s="98">
        <v>60</v>
      </c>
      <c r="P334" s="98">
        <v>60</v>
      </c>
      <c r="Q334" s="98">
        <v>60</v>
      </c>
      <c r="R334" s="98">
        <v>60</v>
      </c>
      <c r="S334" s="98">
        <v>60</v>
      </c>
      <c r="T334" s="98">
        <v>60</v>
      </c>
      <c r="U334" s="98">
        <v>60</v>
      </c>
      <c r="V334" s="98">
        <v>60</v>
      </c>
      <c r="W334" s="98">
        <v>60</v>
      </c>
      <c r="X334" s="98">
        <v>60</v>
      </c>
      <c r="Y334" s="98">
        <v>60</v>
      </c>
      <c r="Z334" s="98">
        <v>60</v>
      </c>
      <c r="AA334" s="98">
        <v>60</v>
      </c>
      <c r="AB334" s="98"/>
      <c r="AC334" s="98"/>
      <c r="AD334" s="98"/>
      <c r="AE334" s="98"/>
      <c r="AF334" s="98"/>
      <c r="AG334" s="98"/>
      <c r="AH334" s="98"/>
      <c r="AI334" s="98"/>
      <c r="AJ334" s="98"/>
      <c r="AK334" s="98"/>
      <c r="AL334" s="100"/>
      <c r="AM334" s="12"/>
      <c r="AN334" s="3"/>
      <c r="AO334" s="3"/>
      <c r="AP334" s="3"/>
    </row>
    <row r="335" spans="1:42" ht="12" customHeight="1" outlineLevel="1" x14ac:dyDescent="0.3">
      <c r="A335" s="1"/>
      <c r="B335" s="2"/>
      <c r="C335" s="13"/>
      <c r="D335" s="13"/>
      <c r="E335" s="13"/>
      <c r="F335" s="30"/>
      <c r="H335" s="119" t="s">
        <v>468</v>
      </c>
      <c r="I335" s="4" t="s">
        <v>130</v>
      </c>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100"/>
      <c r="AM335" s="12"/>
      <c r="AN335" s="3"/>
      <c r="AO335" s="3"/>
      <c r="AP335" s="3"/>
    </row>
    <row r="336" spans="1:42" ht="12" customHeight="1" outlineLevel="1" x14ac:dyDescent="0.3">
      <c r="A336" s="1"/>
      <c r="B336" s="2"/>
      <c r="C336" s="13"/>
      <c r="D336" s="13"/>
      <c r="E336" s="13"/>
      <c r="F336" s="30"/>
      <c r="H336" s="119" t="s">
        <v>166</v>
      </c>
      <c r="I336" s="4" t="s">
        <v>130</v>
      </c>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100"/>
      <c r="AM336" s="12"/>
      <c r="AN336" s="3"/>
      <c r="AO336" s="3"/>
      <c r="AP336" s="3"/>
    </row>
    <row r="337" spans="1:42" ht="12" customHeight="1" outlineLevel="1" x14ac:dyDescent="0.3">
      <c r="A337" s="1"/>
      <c r="B337" s="2"/>
      <c r="C337" s="13"/>
      <c r="D337" s="13"/>
      <c r="E337" s="13"/>
      <c r="F337" s="30"/>
      <c r="H337" s="119" t="s">
        <v>461</v>
      </c>
      <c r="I337" s="4" t="s">
        <v>130</v>
      </c>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100"/>
      <c r="AM337" s="12"/>
      <c r="AN337" s="3"/>
      <c r="AO337" s="3"/>
      <c r="AP337" s="3"/>
    </row>
    <row r="338" spans="1:42" ht="12" customHeight="1" outlineLevel="1" x14ac:dyDescent="0.3">
      <c r="A338" s="1"/>
      <c r="B338" s="2"/>
      <c r="C338" s="13"/>
      <c r="D338" s="13"/>
      <c r="E338" s="13"/>
      <c r="F338" s="30"/>
      <c r="H338" s="119" t="s">
        <v>167</v>
      </c>
      <c r="I338" s="4" t="s">
        <v>130</v>
      </c>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100"/>
      <c r="AM338" s="12"/>
      <c r="AN338" s="3"/>
      <c r="AO338" s="3"/>
      <c r="AP338" s="3"/>
    </row>
    <row r="339" spans="1:42" ht="12" customHeight="1" outlineLevel="1" x14ac:dyDescent="0.3">
      <c r="A339" s="1"/>
      <c r="B339" s="2"/>
      <c r="C339" s="13"/>
      <c r="D339" s="13"/>
      <c r="E339" s="13"/>
      <c r="F339" s="30"/>
      <c r="H339" s="119" t="s">
        <v>168</v>
      </c>
      <c r="I339" s="4" t="s">
        <v>130</v>
      </c>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100"/>
      <c r="AM339" s="12"/>
      <c r="AN339" s="3"/>
      <c r="AO339" s="3"/>
      <c r="AP339" s="3"/>
    </row>
    <row r="340" spans="1:42" ht="12" customHeight="1" outlineLevel="1" x14ac:dyDescent="0.3">
      <c r="A340" s="1"/>
      <c r="B340" s="2"/>
      <c r="C340" s="13"/>
      <c r="D340" s="13"/>
      <c r="E340" s="13"/>
      <c r="F340" s="30"/>
      <c r="H340" s="119" t="s">
        <v>169</v>
      </c>
      <c r="I340" s="4" t="s">
        <v>130</v>
      </c>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100"/>
      <c r="AM340" s="12"/>
      <c r="AN340" s="3"/>
      <c r="AO340" s="3"/>
      <c r="AP340" s="3"/>
    </row>
    <row r="341" spans="1:42" ht="12" customHeight="1" outlineLevel="1" x14ac:dyDescent="0.3">
      <c r="A341" s="1"/>
      <c r="B341" s="2"/>
      <c r="C341" s="13"/>
      <c r="D341" s="13"/>
      <c r="E341" s="13"/>
      <c r="F341" s="30"/>
      <c r="H341" s="119" t="s">
        <v>467</v>
      </c>
      <c r="I341" s="4" t="s">
        <v>130</v>
      </c>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100"/>
      <c r="AM341" s="12"/>
      <c r="AN341" s="3"/>
      <c r="AO341" s="3"/>
      <c r="AP341" s="3"/>
    </row>
    <row r="342" spans="1:42" ht="12" customHeight="1" outlineLevel="1" x14ac:dyDescent="0.3">
      <c r="A342" s="1"/>
      <c r="B342" s="2"/>
      <c r="C342" s="13"/>
      <c r="D342" s="13"/>
      <c r="E342" s="13"/>
      <c r="F342" s="30"/>
      <c r="H342" s="119" t="s">
        <v>170</v>
      </c>
      <c r="I342" s="4" t="s">
        <v>130</v>
      </c>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100"/>
      <c r="AM342" s="12"/>
      <c r="AN342" s="3"/>
      <c r="AO342" s="3"/>
      <c r="AP342" s="3"/>
    </row>
    <row r="343" spans="1:42" ht="12" customHeight="1" outlineLevel="1" x14ac:dyDescent="0.3">
      <c r="A343" s="1"/>
      <c r="B343" s="2"/>
      <c r="C343" s="13"/>
      <c r="D343" s="13"/>
      <c r="E343" s="13"/>
      <c r="F343" s="30"/>
      <c r="H343" s="119" t="s">
        <v>462</v>
      </c>
      <c r="I343" s="4" t="s">
        <v>130</v>
      </c>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100"/>
      <c r="AM343" s="12"/>
      <c r="AN343" s="3"/>
      <c r="AO343" s="3"/>
      <c r="AP343" s="3"/>
    </row>
    <row r="344" spans="1:42" ht="12" customHeight="1" outlineLevel="1" x14ac:dyDescent="0.3">
      <c r="A344" s="1"/>
      <c r="B344" s="2"/>
      <c r="C344" s="13"/>
      <c r="D344" s="13"/>
      <c r="E344" s="13"/>
      <c r="F344" s="30"/>
      <c r="H344" s="119" t="s">
        <v>171</v>
      </c>
      <c r="I344" s="4" t="s">
        <v>130</v>
      </c>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c r="AK344" s="98"/>
      <c r="AL344" s="100"/>
      <c r="AM344" s="12"/>
      <c r="AN344" s="3"/>
      <c r="AO344" s="3"/>
      <c r="AP344" s="3"/>
    </row>
    <row r="345" spans="1:42" ht="12" customHeight="1" outlineLevel="1" x14ac:dyDescent="0.3">
      <c r="A345" s="1"/>
      <c r="B345" s="2"/>
      <c r="C345" s="13"/>
      <c r="D345" s="13"/>
      <c r="E345" s="13"/>
      <c r="F345" s="30"/>
      <c r="H345" s="119" t="s">
        <v>172</v>
      </c>
      <c r="I345" s="4" t="s">
        <v>130</v>
      </c>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100"/>
      <c r="AM345" s="12"/>
      <c r="AN345" s="3"/>
      <c r="AO345" s="3"/>
      <c r="AP345" s="3"/>
    </row>
    <row r="346" spans="1:42" ht="12" customHeight="1" outlineLevel="1" x14ac:dyDescent="0.3">
      <c r="A346" s="1"/>
      <c r="B346" s="2"/>
      <c r="C346" s="13"/>
      <c r="D346" s="13"/>
      <c r="E346" s="13"/>
      <c r="F346" s="30"/>
      <c r="H346" s="119" t="s">
        <v>173</v>
      </c>
      <c r="I346" s="4" t="s">
        <v>130</v>
      </c>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c r="AK346" s="98"/>
      <c r="AL346" s="100"/>
      <c r="AM346" s="12"/>
      <c r="AN346" s="3"/>
      <c r="AO346" s="3"/>
      <c r="AP346" s="3"/>
    </row>
    <row r="347" spans="1:42" ht="12" customHeight="1" outlineLevel="1" x14ac:dyDescent="0.25">
      <c r="A347" s="1"/>
      <c r="B347" s="2"/>
      <c r="C347" s="13"/>
      <c r="D347" s="13"/>
      <c r="E347" s="13"/>
      <c r="F347" s="30"/>
      <c r="H347" s="4" t="s">
        <v>140</v>
      </c>
      <c r="I347" s="4" t="s">
        <v>130</v>
      </c>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100"/>
      <c r="AM347" s="12"/>
      <c r="AN347" s="3"/>
      <c r="AO347" s="3"/>
      <c r="AP347" s="3"/>
    </row>
    <row r="348" spans="1:42" ht="12" customHeight="1" outlineLevel="1" x14ac:dyDescent="0.25">
      <c r="A348" s="1"/>
      <c r="B348" s="2"/>
      <c r="C348" s="13"/>
      <c r="D348" s="13"/>
      <c r="E348" s="13"/>
      <c r="F348" s="30"/>
      <c r="H348" s="4" t="s">
        <v>154</v>
      </c>
      <c r="I348" s="4" t="s">
        <v>130</v>
      </c>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100"/>
      <c r="AM348" s="12"/>
      <c r="AN348" s="3"/>
      <c r="AO348" s="3"/>
      <c r="AP348" s="3"/>
    </row>
    <row r="349" spans="1:42" ht="12" customHeight="1" outlineLevel="1" x14ac:dyDescent="0.25">
      <c r="A349" s="1"/>
      <c r="B349" s="2"/>
      <c r="C349" s="13"/>
      <c r="D349" s="13"/>
      <c r="E349" s="13"/>
      <c r="F349" s="30"/>
      <c r="H349" s="4" t="s">
        <v>463</v>
      </c>
      <c r="I349" s="4" t="s">
        <v>130</v>
      </c>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100"/>
      <c r="AM349" s="12"/>
      <c r="AN349" s="3"/>
      <c r="AO349" s="3"/>
      <c r="AP349" s="3"/>
    </row>
    <row r="350" spans="1:42" ht="12" customHeight="1" outlineLevel="1" x14ac:dyDescent="0.25">
      <c r="A350" s="1"/>
      <c r="B350" s="2"/>
      <c r="C350" s="13"/>
      <c r="D350" s="13"/>
      <c r="E350" s="13"/>
      <c r="F350" s="30"/>
      <c r="H350" s="4" t="s">
        <v>464</v>
      </c>
      <c r="I350" s="4" t="s">
        <v>130</v>
      </c>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100"/>
      <c r="AM350" s="12"/>
      <c r="AN350" s="3"/>
      <c r="AO350" s="3"/>
      <c r="AP350" s="3"/>
    </row>
    <row r="351" spans="1:42" ht="12" customHeight="1" outlineLevel="1" x14ac:dyDescent="0.25">
      <c r="A351" s="1"/>
      <c r="B351" s="2"/>
      <c r="C351" s="13"/>
      <c r="D351" s="13"/>
      <c r="E351" s="13"/>
      <c r="F351" s="30"/>
      <c r="H351" s="4" t="s">
        <v>465</v>
      </c>
      <c r="I351" s="4" t="s">
        <v>130</v>
      </c>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100"/>
      <c r="AM351" s="12"/>
      <c r="AN351" s="3"/>
      <c r="AO351" s="3"/>
      <c r="AP351" s="3"/>
    </row>
    <row r="352" spans="1:42" ht="12" customHeight="1" outlineLevel="1" x14ac:dyDescent="0.25">
      <c r="A352" s="1"/>
      <c r="B352" s="2"/>
      <c r="C352" s="13"/>
      <c r="D352" s="13"/>
      <c r="E352" s="13"/>
      <c r="F352" s="30"/>
      <c r="H352" s="4" t="s">
        <v>466</v>
      </c>
      <c r="I352" s="4" t="s">
        <v>130</v>
      </c>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100"/>
      <c r="AM352" s="12"/>
      <c r="AN352" s="3"/>
      <c r="AO352" s="3"/>
      <c r="AP352" s="3"/>
    </row>
    <row r="353" spans="1:42" ht="13.2" outlineLevel="1" x14ac:dyDescent="0.25">
      <c r="A353" s="1"/>
      <c r="B353" s="2"/>
      <c r="C353" s="13"/>
      <c r="D353" s="13"/>
      <c r="E353" s="13"/>
      <c r="F353" s="22"/>
      <c r="H353" s="23" t="s">
        <v>153</v>
      </c>
      <c r="I353" s="4" t="s">
        <v>131</v>
      </c>
      <c r="J353" s="93"/>
      <c r="K353" s="93">
        <v>250</v>
      </c>
      <c r="L353" s="93">
        <v>250</v>
      </c>
      <c r="M353" s="93"/>
      <c r="N353" s="93">
        <v>250</v>
      </c>
      <c r="O353" s="93">
        <v>250</v>
      </c>
      <c r="P353" s="93">
        <v>250</v>
      </c>
      <c r="Q353" s="93">
        <v>250</v>
      </c>
      <c r="R353" s="93">
        <v>250</v>
      </c>
      <c r="S353" s="93">
        <v>250</v>
      </c>
      <c r="T353" s="93">
        <v>250</v>
      </c>
      <c r="U353" s="93">
        <v>250</v>
      </c>
      <c r="V353" s="93">
        <v>250</v>
      </c>
      <c r="W353" s="93">
        <v>250</v>
      </c>
      <c r="X353" s="93">
        <v>250</v>
      </c>
      <c r="Y353" s="93">
        <v>250</v>
      </c>
      <c r="Z353" s="93">
        <v>250</v>
      </c>
      <c r="AA353" s="93">
        <v>250</v>
      </c>
      <c r="AB353" s="93"/>
      <c r="AC353" s="93"/>
      <c r="AD353" s="93"/>
      <c r="AE353" s="93"/>
      <c r="AF353" s="93"/>
      <c r="AG353" s="93"/>
      <c r="AH353" s="93"/>
      <c r="AI353" s="93"/>
      <c r="AJ353" s="93"/>
      <c r="AK353" s="93"/>
      <c r="AL353" s="100"/>
      <c r="AM353" s="12"/>
      <c r="AN353" s="3"/>
      <c r="AO353" s="3"/>
      <c r="AP353" s="3"/>
    </row>
    <row r="354" spans="1:42" ht="13.2" outlineLevel="1" x14ac:dyDescent="0.25">
      <c r="A354" s="1"/>
      <c r="B354" s="2"/>
      <c r="C354" s="13"/>
      <c r="D354" s="13"/>
      <c r="E354" s="13"/>
      <c r="F354" s="22"/>
      <c r="H354" s="23" t="s">
        <v>141</v>
      </c>
      <c r="I354" s="4" t="s">
        <v>131</v>
      </c>
      <c r="J354" s="93"/>
      <c r="K354" s="93">
        <v>250</v>
      </c>
      <c r="L354" s="93">
        <v>250</v>
      </c>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100"/>
      <c r="AM354" s="12"/>
      <c r="AN354" s="3"/>
      <c r="AO354" s="3"/>
      <c r="AP354" s="3"/>
    </row>
    <row r="355" spans="1:42" ht="12" customHeight="1" outlineLevel="1" x14ac:dyDescent="0.25">
      <c r="A355" s="1"/>
      <c r="B355" s="2"/>
      <c r="C355" s="13"/>
      <c r="D355" s="13"/>
      <c r="E355" s="13"/>
      <c r="F355" s="22"/>
      <c r="H355" s="23" t="s">
        <v>142</v>
      </c>
      <c r="I355" s="4" t="s">
        <v>131</v>
      </c>
      <c r="J355" s="93">
        <v>250</v>
      </c>
      <c r="K355" s="93"/>
      <c r="L355" s="93"/>
      <c r="M355" s="93">
        <v>250</v>
      </c>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100"/>
      <c r="AM355" s="12"/>
      <c r="AN355" s="3"/>
      <c r="AO355" s="3"/>
      <c r="AP355" s="3"/>
    </row>
    <row r="356" spans="1:42" ht="12" customHeight="1" outlineLevel="1" x14ac:dyDescent="0.25">
      <c r="A356" s="1"/>
      <c r="B356" s="2"/>
      <c r="C356" s="13"/>
      <c r="D356" s="13"/>
      <c r="E356" s="13"/>
      <c r="F356" s="30"/>
      <c r="H356" s="23" t="s">
        <v>143</v>
      </c>
      <c r="I356" s="4" t="s">
        <v>131</v>
      </c>
      <c r="J356" s="93"/>
      <c r="K356" s="93">
        <v>250</v>
      </c>
      <c r="L356" s="93">
        <v>250</v>
      </c>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100"/>
      <c r="AM356" s="12"/>
      <c r="AN356" s="3"/>
      <c r="AO356" s="3"/>
      <c r="AP356" s="3"/>
    </row>
    <row r="357" spans="1:42" ht="12" customHeight="1" outlineLevel="1" x14ac:dyDescent="0.25">
      <c r="A357" s="1"/>
      <c r="B357" s="2"/>
      <c r="C357" s="13"/>
      <c r="D357" s="13"/>
      <c r="E357" s="13"/>
      <c r="F357" s="30"/>
      <c r="H357" s="23" t="s">
        <v>144</v>
      </c>
      <c r="I357" s="4" t="s">
        <v>131</v>
      </c>
      <c r="J357" s="93"/>
      <c r="K357" s="93">
        <v>250</v>
      </c>
      <c r="L357" s="93">
        <v>250</v>
      </c>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100"/>
      <c r="AM357" s="12"/>
      <c r="AN357" s="3"/>
      <c r="AO357" s="3"/>
      <c r="AP357" s="3"/>
    </row>
    <row r="358" spans="1:42" ht="12" customHeight="1" outlineLevel="1" x14ac:dyDescent="0.25">
      <c r="A358" s="1"/>
      <c r="B358" s="2"/>
      <c r="C358" s="13"/>
      <c r="D358" s="13"/>
      <c r="E358" s="13"/>
      <c r="F358" s="30"/>
      <c r="H358" s="23" t="s">
        <v>145</v>
      </c>
      <c r="I358" s="4" t="s">
        <v>131</v>
      </c>
      <c r="J358" s="93">
        <v>250</v>
      </c>
      <c r="K358" s="93">
        <v>250</v>
      </c>
      <c r="L358" s="93">
        <v>250</v>
      </c>
      <c r="M358" s="93"/>
      <c r="N358" s="93">
        <v>250</v>
      </c>
      <c r="O358" s="93">
        <v>250</v>
      </c>
      <c r="P358" s="93">
        <v>250</v>
      </c>
      <c r="Q358" s="93">
        <v>250</v>
      </c>
      <c r="R358" s="93">
        <v>250</v>
      </c>
      <c r="S358" s="93">
        <v>250</v>
      </c>
      <c r="T358" s="93">
        <v>250</v>
      </c>
      <c r="U358" s="93">
        <v>250</v>
      </c>
      <c r="V358" s="93">
        <v>250</v>
      </c>
      <c r="W358" s="93">
        <v>250</v>
      </c>
      <c r="X358" s="93">
        <v>250</v>
      </c>
      <c r="Y358" s="93">
        <v>250</v>
      </c>
      <c r="Z358" s="93">
        <v>250</v>
      </c>
      <c r="AA358" s="93">
        <v>250</v>
      </c>
      <c r="AB358" s="93"/>
      <c r="AC358" s="93"/>
      <c r="AD358" s="93"/>
      <c r="AE358" s="93"/>
      <c r="AF358" s="93"/>
      <c r="AG358" s="93"/>
      <c r="AH358" s="93"/>
      <c r="AI358" s="93"/>
      <c r="AJ358" s="93"/>
      <c r="AK358" s="93"/>
      <c r="AL358" s="100"/>
      <c r="AM358" s="12"/>
      <c r="AN358" s="3"/>
      <c r="AO358" s="3"/>
      <c r="AP358" s="3"/>
    </row>
    <row r="359" spans="1:42" ht="12" customHeight="1" outlineLevel="1" x14ac:dyDescent="0.25">
      <c r="A359" s="1"/>
      <c r="B359" s="2"/>
      <c r="C359" s="13"/>
      <c r="D359" s="13"/>
      <c r="E359" s="13"/>
      <c r="F359" s="30"/>
      <c r="H359" s="23" t="s">
        <v>146</v>
      </c>
      <c r="I359" s="4" t="s">
        <v>131</v>
      </c>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100"/>
      <c r="AM359" s="12"/>
      <c r="AN359" s="3"/>
      <c r="AO359" s="3"/>
      <c r="AP359" s="3"/>
    </row>
    <row r="360" spans="1:42" ht="12" customHeight="1" outlineLevel="1" x14ac:dyDescent="0.25">
      <c r="A360" s="1"/>
      <c r="B360" s="2"/>
      <c r="C360" s="13"/>
      <c r="D360" s="13"/>
      <c r="E360" s="13"/>
      <c r="F360" s="30"/>
      <c r="H360" s="23" t="s">
        <v>147</v>
      </c>
      <c r="I360" s="4" t="s">
        <v>131</v>
      </c>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100"/>
      <c r="AM360" s="12"/>
      <c r="AN360" s="3"/>
      <c r="AO360" s="3"/>
      <c r="AP360" s="3"/>
    </row>
    <row r="361" spans="1:42" ht="12" customHeight="1" outlineLevel="1" x14ac:dyDescent="0.25">
      <c r="A361" s="1"/>
      <c r="B361" s="2"/>
      <c r="C361" s="13"/>
      <c r="D361" s="13"/>
      <c r="E361" s="13"/>
      <c r="F361" s="30"/>
      <c r="H361" s="23" t="s">
        <v>436</v>
      </c>
      <c r="I361" s="4" t="s">
        <v>131</v>
      </c>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100"/>
      <c r="AM361" s="12"/>
      <c r="AN361" s="3"/>
      <c r="AO361" s="3"/>
      <c r="AP361" s="3"/>
    </row>
    <row r="362" spans="1:42" ht="12" customHeight="1" outlineLevel="1" x14ac:dyDescent="0.25">
      <c r="A362" s="1"/>
      <c r="B362" s="2"/>
      <c r="C362" s="13"/>
      <c r="D362" s="13"/>
      <c r="E362" s="13"/>
      <c r="F362" s="30"/>
      <c r="H362" s="120" t="s">
        <v>155</v>
      </c>
      <c r="I362" s="4" t="s">
        <v>131</v>
      </c>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100"/>
      <c r="AM362" s="12"/>
      <c r="AN362" s="3"/>
      <c r="AO362" s="3"/>
      <c r="AP362" s="3"/>
    </row>
    <row r="363" spans="1:42" ht="12" customHeight="1" outlineLevel="1" x14ac:dyDescent="0.25">
      <c r="A363" s="1"/>
      <c r="B363" s="2"/>
      <c r="C363" s="13"/>
      <c r="D363" s="13"/>
      <c r="E363" s="13"/>
      <c r="F363" s="30"/>
      <c r="H363" s="120" t="s">
        <v>156</v>
      </c>
      <c r="I363" s="4" t="s">
        <v>131</v>
      </c>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100"/>
      <c r="AM363" s="12"/>
      <c r="AN363" s="3"/>
      <c r="AO363" s="3"/>
      <c r="AP363" s="3"/>
    </row>
    <row r="364" spans="1:42" ht="12" customHeight="1" outlineLevel="1" x14ac:dyDescent="0.25">
      <c r="A364" s="1"/>
      <c r="B364" s="2"/>
      <c r="C364" s="13"/>
      <c r="D364" s="13"/>
      <c r="E364" s="13"/>
      <c r="F364" s="30"/>
      <c r="H364" s="120" t="s">
        <v>160</v>
      </c>
      <c r="I364" s="4" t="s">
        <v>131</v>
      </c>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100"/>
      <c r="AM364" s="12"/>
      <c r="AN364" s="3"/>
      <c r="AO364" s="3"/>
      <c r="AP364" s="3"/>
    </row>
    <row r="365" spans="1:42" ht="12" customHeight="1" outlineLevel="1" x14ac:dyDescent="0.3">
      <c r="A365" s="1"/>
      <c r="B365" s="2"/>
      <c r="C365" s="13"/>
      <c r="D365" s="13"/>
      <c r="E365" s="13"/>
      <c r="F365" s="30"/>
      <c r="H365" s="119" t="s">
        <v>148</v>
      </c>
      <c r="I365" s="4" t="s">
        <v>131</v>
      </c>
      <c r="J365" s="93">
        <v>250</v>
      </c>
      <c r="K365" s="93">
        <v>250</v>
      </c>
      <c r="L365" s="93">
        <v>250</v>
      </c>
      <c r="M365" s="93">
        <v>250</v>
      </c>
      <c r="N365" s="93">
        <v>250</v>
      </c>
      <c r="O365" s="93">
        <v>250</v>
      </c>
      <c r="P365" s="93">
        <v>250</v>
      </c>
      <c r="Q365" s="93">
        <v>250</v>
      </c>
      <c r="R365" s="93">
        <v>250</v>
      </c>
      <c r="S365" s="93">
        <v>250</v>
      </c>
      <c r="T365" s="93">
        <v>250</v>
      </c>
      <c r="U365" s="93">
        <v>250</v>
      </c>
      <c r="V365" s="93">
        <v>250</v>
      </c>
      <c r="W365" s="93">
        <v>250</v>
      </c>
      <c r="X365" s="93">
        <v>250</v>
      </c>
      <c r="Y365" s="93">
        <v>250</v>
      </c>
      <c r="Z365" s="93">
        <v>250</v>
      </c>
      <c r="AA365" s="93">
        <v>250</v>
      </c>
      <c r="AB365" s="93"/>
      <c r="AC365" s="93"/>
      <c r="AD365" s="93"/>
      <c r="AE365" s="93"/>
      <c r="AF365" s="93"/>
      <c r="AG365" s="93"/>
      <c r="AH365" s="93"/>
      <c r="AI365" s="93"/>
      <c r="AJ365" s="93"/>
      <c r="AK365" s="93"/>
      <c r="AL365" s="100"/>
      <c r="AM365" s="12"/>
      <c r="AN365" s="3"/>
      <c r="AO365" s="3"/>
      <c r="AP365" s="3"/>
    </row>
    <row r="366" spans="1:42" ht="12" customHeight="1" outlineLevel="1" x14ac:dyDescent="0.3">
      <c r="A366" s="1"/>
      <c r="B366" s="2"/>
      <c r="C366" s="13"/>
      <c r="D366" s="13"/>
      <c r="E366" s="13"/>
      <c r="F366" s="30"/>
      <c r="H366" s="119" t="s">
        <v>149</v>
      </c>
      <c r="I366" s="4" t="s">
        <v>131</v>
      </c>
      <c r="J366" s="93">
        <v>250</v>
      </c>
      <c r="K366" s="93">
        <v>250</v>
      </c>
      <c r="L366" s="93">
        <v>250</v>
      </c>
      <c r="M366" s="93">
        <v>250</v>
      </c>
      <c r="N366" s="93">
        <v>250</v>
      </c>
      <c r="O366" s="93">
        <v>250</v>
      </c>
      <c r="P366" s="93">
        <v>250</v>
      </c>
      <c r="Q366" s="93">
        <v>250</v>
      </c>
      <c r="R366" s="93">
        <v>250</v>
      </c>
      <c r="S366" s="93">
        <v>250</v>
      </c>
      <c r="T366" s="93">
        <v>250</v>
      </c>
      <c r="U366" s="93">
        <v>250</v>
      </c>
      <c r="V366" s="93">
        <v>250</v>
      </c>
      <c r="W366" s="93">
        <v>250</v>
      </c>
      <c r="X366" s="93">
        <v>250</v>
      </c>
      <c r="Y366" s="93">
        <v>250</v>
      </c>
      <c r="Z366" s="93">
        <v>250</v>
      </c>
      <c r="AA366" s="93">
        <v>250</v>
      </c>
      <c r="AB366" s="93"/>
      <c r="AC366" s="93"/>
      <c r="AD366" s="93"/>
      <c r="AE366" s="93"/>
      <c r="AF366" s="93"/>
      <c r="AG366" s="93"/>
      <c r="AH366" s="93"/>
      <c r="AI366" s="93"/>
      <c r="AJ366" s="93"/>
      <c r="AK366" s="93"/>
      <c r="AL366" s="100"/>
      <c r="AM366" s="12"/>
      <c r="AN366" s="3"/>
      <c r="AO366" s="3"/>
      <c r="AP366" s="3"/>
    </row>
    <row r="367" spans="1:42" ht="12" customHeight="1" outlineLevel="1" x14ac:dyDescent="0.3">
      <c r="A367" s="1"/>
      <c r="B367" s="2"/>
      <c r="C367" s="13"/>
      <c r="D367" s="13"/>
      <c r="E367" s="13"/>
      <c r="F367" s="30"/>
      <c r="H367" s="119" t="s">
        <v>150</v>
      </c>
      <c r="I367" s="4" t="s">
        <v>131</v>
      </c>
      <c r="J367" s="93">
        <v>250</v>
      </c>
      <c r="K367" s="93">
        <v>250</v>
      </c>
      <c r="L367" s="93">
        <v>250</v>
      </c>
      <c r="M367" s="93">
        <v>250</v>
      </c>
      <c r="N367" s="93">
        <v>250</v>
      </c>
      <c r="O367" s="93">
        <v>250</v>
      </c>
      <c r="P367" s="93">
        <v>250</v>
      </c>
      <c r="Q367" s="93">
        <v>250</v>
      </c>
      <c r="R367" s="93">
        <v>250</v>
      </c>
      <c r="S367" s="93">
        <v>250</v>
      </c>
      <c r="T367" s="93">
        <v>250</v>
      </c>
      <c r="U367" s="93">
        <v>250</v>
      </c>
      <c r="V367" s="93">
        <v>250</v>
      </c>
      <c r="W367" s="93">
        <v>250</v>
      </c>
      <c r="X367" s="93">
        <v>250</v>
      </c>
      <c r="Y367" s="93">
        <v>250</v>
      </c>
      <c r="Z367" s="93">
        <v>250</v>
      </c>
      <c r="AA367" s="93">
        <v>250</v>
      </c>
      <c r="AB367" s="93"/>
      <c r="AC367" s="93"/>
      <c r="AD367" s="93"/>
      <c r="AE367" s="93"/>
      <c r="AF367" s="93"/>
      <c r="AG367" s="93"/>
      <c r="AH367" s="93"/>
      <c r="AI367" s="93"/>
      <c r="AJ367" s="93"/>
      <c r="AK367" s="93"/>
      <c r="AL367" s="100"/>
      <c r="AM367" s="12"/>
      <c r="AN367" s="3"/>
      <c r="AO367" s="3"/>
      <c r="AP367" s="3"/>
    </row>
    <row r="368" spans="1:42" ht="12" customHeight="1" outlineLevel="1" x14ac:dyDescent="0.3">
      <c r="A368" s="1"/>
      <c r="B368" s="2"/>
      <c r="C368" s="13"/>
      <c r="D368" s="13"/>
      <c r="E368" s="13"/>
      <c r="F368" s="30"/>
      <c r="H368" s="119" t="s">
        <v>151</v>
      </c>
      <c r="I368" s="4" t="s">
        <v>131</v>
      </c>
      <c r="J368" s="93">
        <v>250</v>
      </c>
      <c r="K368" s="93">
        <v>250</v>
      </c>
      <c r="L368" s="93">
        <v>250</v>
      </c>
      <c r="M368" s="93">
        <v>250</v>
      </c>
      <c r="N368" s="93">
        <v>250</v>
      </c>
      <c r="O368" s="93">
        <v>250</v>
      </c>
      <c r="P368" s="93">
        <v>250</v>
      </c>
      <c r="Q368" s="93">
        <v>250</v>
      </c>
      <c r="R368" s="93">
        <v>250</v>
      </c>
      <c r="S368" s="93">
        <v>250</v>
      </c>
      <c r="T368" s="93">
        <v>250</v>
      </c>
      <c r="U368" s="93">
        <v>250</v>
      </c>
      <c r="V368" s="93">
        <v>250</v>
      </c>
      <c r="W368" s="93">
        <v>250</v>
      </c>
      <c r="X368" s="93">
        <v>250</v>
      </c>
      <c r="Y368" s="93">
        <v>250</v>
      </c>
      <c r="Z368" s="93">
        <v>250</v>
      </c>
      <c r="AA368" s="93">
        <v>250</v>
      </c>
      <c r="AB368" s="93"/>
      <c r="AC368" s="93"/>
      <c r="AD368" s="93"/>
      <c r="AE368" s="93"/>
      <c r="AF368" s="93"/>
      <c r="AG368" s="93"/>
      <c r="AH368" s="93"/>
      <c r="AI368" s="93"/>
      <c r="AJ368" s="93"/>
      <c r="AK368" s="93"/>
      <c r="AL368" s="100"/>
      <c r="AM368" s="12"/>
      <c r="AN368" s="3"/>
      <c r="AO368" s="3"/>
      <c r="AP368" s="3"/>
    </row>
    <row r="369" spans="1:42" ht="12" customHeight="1" outlineLevel="1" x14ac:dyDescent="0.3">
      <c r="A369" s="1"/>
      <c r="B369" s="2"/>
      <c r="C369" s="13"/>
      <c r="D369" s="13"/>
      <c r="E369" s="13"/>
      <c r="F369" s="30"/>
      <c r="H369" s="119" t="s">
        <v>152</v>
      </c>
      <c r="I369" s="4" t="s">
        <v>131</v>
      </c>
      <c r="J369" s="93">
        <v>250</v>
      </c>
      <c r="K369" s="93">
        <v>250</v>
      </c>
      <c r="L369" s="93">
        <v>250</v>
      </c>
      <c r="M369" s="93">
        <v>250</v>
      </c>
      <c r="N369" s="93">
        <v>250</v>
      </c>
      <c r="O369" s="93">
        <v>250</v>
      </c>
      <c r="P369" s="93">
        <v>250</v>
      </c>
      <c r="Q369" s="93">
        <v>250</v>
      </c>
      <c r="R369" s="93">
        <v>250</v>
      </c>
      <c r="S369" s="93">
        <v>250</v>
      </c>
      <c r="T369" s="93">
        <v>250</v>
      </c>
      <c r="U369" s="93">
        <v>250</v>
      </c>
      <c r="V369" s="93">
        <v>250</v>
      </c>
      <c r="W369" s="93">
        <v>250</v>
      </c>
      <c r="X369" s="93">
        <v>250</v>
      </c>
      <c r="Y369" s="93">
        <v>250</v>
      </c>
      <c r="Z369" s="93">
        <v>250</v>
      </c>
      <c r="AA369" s="93">
        <v>250</v>
      </c>
      <c r="AB369" s="93"/>
      <c r="AC369" s="93"/>
      <c r="AD369" s="93"/>
      <c r="AE369" s="93"/>
      <c r="AF369" s="93"/>
      <c r="AG369" s="93"/>
      <c r="AH369" s="93"/>
      <c r="AI369" s="93"/>
      <c r="AJ369" s="93"/>
      <c r="AK369" s="93"/>
      <c r="AL369" s="100"/>
      <c r="AM369" s="12"/>
      <c r="AN369" s="3"/>
      <c r="AO369" s="3"/>
      <c r="AP369" s="3"/>
    </row>
    <row r="370" spans="1:42" ht="12" customHeight="1" outlineLevel="1" x14ac:dyDescent="0.3">
      <c r="A370" s="1"/>
      <c r="B370" s="2"/>
      <c r="C370" s="13"/>
      <c r="D370" s="13"/>
      <c r="E370" s="13"/>
      <c r="F370" s="30"/>
      <c r="H370" s="119" t="s">
        <v>157</v>
      </c>
      <c r="I370" s="4" t="s">
        <v>131</v>
      </c>
      <c r="J370" s="93">
        <v>250</v>
      </c>
      <c r="K370" s="93">
        <v>250</v>
      </c>
      <c r="L370" s="93">
        <v>250</v>
      </c>
      <c r="M370" s="93">
        <v>250</v>
      </c>
      <c r="N370" s="93">
        <v>250</v>
      </c>
      <c r="O370" s="93">
        <v>250</v>
      </c>
      <c r="P370" s="93">
        <v>250</v>
      </c>
      <c r="Q370" s="93">
        <v>250</v>
      </c>
      <c r="R370" s="93">
        <v>250</v>
      </c>
      <c r="S370" s="93">
        <v>250</v>
      </c>
      <c r="T370" s="93">
        <v>250</v>
      </c>
      <c r="U370" s="93">
        <v>250</v>
      </c>
      <c r="V370" s="93">
        <v>250</v>
      </c>
      <c r="W370" s="93">
        <v>250</v>
      </c>
      <c r="X370" s="93">
        <v>250</v>
      </c>
      <c r="Y370" s="93">
        <v>250</v>
      </c>
      <c r="Z370" s="93">
        <v>250</v>
      </c>
      <c r="AA370" s="93">
        <v>250</v>
      </c>
      <c r="AB370" s="93"/>
      <c r="AC370" s="93"/>
      <c r="AD370" s="93"/>
      <c r="AE370" s="93"/>
      <c r="AF370" s="93"/>
      <c r="AG370" s="93"/>
      <c r="AH370" s="93"/>
      <c r="AI370" s="93"/>
      <c r="AJ370" s="93"/>
      <c r="AK370" s="93"/>
      <c r="AL370" s="100"/>
      <c r="AM370" s="12"/>
      <c r="AN370" s="3"/>
      <c r="AO370" s="3"/>
      <c r="AP370" s="3"/>
    </row>
    <row r="371" spans="1:42" ht="12" customHeight="1" outlineLevel="1" x14ac:dyDescent="0.3">
      <c r="A371" s="1"/>
      <c r="B371" s="2"/>
      <c r="C371" s="13"/>
      <c r="D371" s="13"/>
      <c r="E371" s="13"/>
      <c r="F371" s="30"/>
      <c r="H371" s="119" t="s">
        <v>158</v>
      </c>
      <c r="I371" s="4" t="s">
        <v>131</v>
      </c>
      <c r="J371" s="93">
        <v>250</v>
      </c>
      <c r="K371" s="93">
        <v>250</v>
      </c>
      <c r="L371" s="93">
        <v>250</v>
      </c>
      <c r="M371" s="93">
        <v>250</v>
      </c>
      <c r="N371" s="93">
        <v>250</v>
      </c>
      <c r="O371" s="93">
        <v>250</v>
      </c>
      <c r="P371" s="93">
        <v>250</v>
      </c>
      <c r="Q371" s="93">
        <v>250</v>
      </c>
      <c r="R371" s="93">
        <v>250</v>
      </c>
      <c r="S371" s="93">
        <v>250</v>
      </c>
      <c r="T371" s="93">
        <v>250</v>
      </c>
      <c r="U371" s="93">
        <v>250</v>
      </c>
      <c r="V371" s="93">
        <v>250</v>
      </c>
      <c r="W371" s="93">
        <v>250</v>
      </c>
      <c r="X371" s="93">
        <v>250</v>
      </c>
      <c r="Y371" s="93">
        <v>250</v>
      </c>
      <c r="Z371" s="93">
        <v>250</v>
      </c>
      <c r="AA371" s="93">
        <v>250</v>
      </c>
      <c r="AB371" s="93"/>
      <c r="AC371" s="93"/>
      <c r="AD371" s="93"/>
      <c r="AE371" s="93"/>
      <c r="AF371" s="93"/>
      <c r="AG371" s="93"/>
      <c r="AH371" s="93"/>
      <c r="AI371" s="93"/>
      <c r="AJ371" s="93"/>
      <c r="AK371" s="93"/>
      <c r="AL371" s="100"/>
      <c r="AM371" s="12"/>
      <c r="AN371" s="3"/>
      <c r="AO371" s="3"/>
      <c r="AP371" s="3"/>
    </row>
    <row r="372" spans="1:42" ht="12" customHeight="1" outlineLevel="1" x14ac:dyDescent="0.3">
      <c r="A372" s="1"/>
      <c r="B372" s="2"/>
      <c r="C372" s="13"/>
      <c r="D372" s="13"/>
      <c r="E372" s="13"/>
      <c r="F372" s="30"/>
      <c r="H372" s="119" t="s">
        <v>159</v>
      </c>
      <c r="I372" s="4" t="s">
        <v>131</v>
      </c>
      <c r="J372" s="93">
        <v>250</v>
      </c>
      <c r="K372" s="93">
        <v>250</v>
      </c>
      <c r="L372" s="93">
        <v>250</v>
      </c>
      <c r="M372" s="93">
        <v>250</v>
      </c>
      <c r="N372" s="93">
        <v>250</v>
      </c>
      <c r="O372" s="93">
        <v>250</v>
      </c>
      <c r="P372" s="93">
        <v>250</v>
      </c>
      <c r="Q372" s="93">
        <v>250</v>
      </c>
      <c r="R372" s="93">
        <v>250</v>
      </c>
      <c r="S372" s="93">
        <v>250</v>
      </c>
      <c r="T372" s="93">
        <v>250</v>
      </c>
      <c r="U372" s="93">
        <v>250</v>
      </c>
      <c r="V372" s="93">
        <v>250</v>
      </c>
      <c r="W372" s="93">
        <v>250</v>
      </c>
      <c r="X372" s="93">
        <v>250</v>
      </c>
      <c r="Y372" s="93">
        <v>250</v>
      </c>
      <c r="Z372" s="93">
        <v>250</v>
      </c>
      <c r="AA372" s="93">
        <v>250</v>
      </c>
      <c r="AB372" s="93"/>
      <c r="AC372" s="93"/>
      <c r="AD372" s="93"/>
      <c r="AE372" s="93"/>
      <c r="AF372" s="93"/>
      <c r="AG372" s="93"/>
      <c r="AH372" s="93"/>
      <c r="AI372" s="93"/>
      <c r="AJ372" s="93"/>
      <c r="AK372" s="93"/>
      <c r="AL372" s="100"/>
      <c r="AM372" s="12"/>
      <c r="AN372" s="3"/>
      <c r="AO372" s="3"/>
      <c r="AP372" s="3"/>
    </row>
    <row r="373" spans="1:42" ht="12" customHeight="1" outlineLevel="1" x14ac:dyDescent="0.3">
      <c r="A373" s="1"/>
      <c r="B373" s="2"/>
      <c r="C373" s="13"/>
      <c r="D373" s="13"/>
      <c r="E373" s="13"/>
      <c r="F373" s="30"/>
      <c r="H373" s="119" t="s">
        <v>460</v>
      </c>
      <c r="I373" s="4" t="s">
        <v>131</v>
      </c>
      <c r="J373" s="93">
        <v>250</v>
      </c>
      <c r="K373" s="93">
        <v>250</v>
      </c>
      <c r="L373" s="93">
        <v>250</v>
      </c>
      <c r="M373" s="93">
        <v>250</v>
      </c>
      <c r="N373" s="93">
        <v>250</v>
      </c>
      <c r="O373" s="93">
        <v>250</v>
      </c>
      <c r="P373" s="93">
        <v>250</v>
      </c>
      <c r="Q373" s="93">
        <v>250</v>
      </c>
      <c r="R373" s="93">
        <v>250</v>
      </c>
      <c r="S373" s="93">
        <v>250</v>
      </c>
      <c r="T373" s="93">
        <v>250</v>
      </c>
      <c r="U373" s="93">
        <v>250</v>
      </c>
      <c r="V373" s="93">
        <v>250</v>
      </c>
      <c r="W373" s="93">
        <v>250</v>
      </c>
      <c r="X373" s="93">
        <v>250</v>
      </c>
      <c r="Y373" s="93">
        <v>250</v>
      </c>
      <c r="Z373" s="93">
        <v>250</v>
      </c>
      <c r="AA373" s="93">
        <v>250</v>
      </c>
      <c r="AB373" s="93"/>
      <c r="AC373" s="93"/>
      <c r="AD373" s="93"/>
      <c r="AE373" s="93"/>
      <c r="AF373" s="93"/>
      <c r="AG373" s="93"/>
      <c r="AH373" s="93"/>
      <c r="AI373" s="93"/>
      <c r="AJ373" s="93"/>
      <c r="AK373" s="93"/>
      <c r="AL373" s="100"/>
      <c r="AM373" s="12"/>
      <c r="AN373" s="3"/>
      <c r="AO373" s="3"/>
      <c r="AP373" s="3"/>
    </row>
    <row r="374" spans="1:42" ht="12" customHeight="1" outlineLevel="1" x14ac:dyDescent="0.3">
      <c r="A374" s="1"/>
      <c r="B374" s="2"/>
      <c r="C374" s="13"/>
      <c r="D374" s="13"/>
      <c r="E374" s="13"/>
      <c r="F374" s="30"/>
      <c r="H374" s="119" t="s">
        <v>161</v>
      </c>
      <c r="I374" s="4" t="s">
        <v>131</v>
      </c>
      <c r="J374" s="93">
        <v>250</v>
      </c>
      <c r="K374" s="93">
        <v>250</v>
      </c>
      <c r="L374" s="93">
        <v>250</v>
      </c>
      <c r="M374" s="93">
        <v>250</v>
      </c>
      <c r="N374" s="93">
        <v>250</v>
      </c>
      <c r="O374" s="93">
        <v>250</v>
      </c>
      <c r="P374" s="93">
        <v>250</v>
      </c>
      <c r="Q374" s="93">
        <v>250</v>
      </c>
      <c r="R374" s="93">
        <v>250</v>
      </c>
      <c r="S374" s="93">
        <v>250</v>
      </c>
      <c r="T374" s="93">
        <v>250</v>
      </c>
      <c r="U374" s="93">
        <v>250</v>
      </c>
      <c r="V374" s="93">
        <v>250</v>
      </c>
      <c r="W374" s="93">
        <v>250</v>
      </c>
      <c r="X374" s="93">
        <v>250</v>
      </c>
      <c r="Y374" s="93">
        <v>250</v>
      </c>
      <c r="Z374" s="93">
        <v>250</v>
      </c>
      <c r="AA374" s="93">
        <v>250</v>
      </c>
      <c r="AB374" s="93"/>
      <c r="AC374" s="93"/>
      <c r="AD374" s="93"/>
      <c r="AE374" s="93"/>
      <c r="AF374" s="93"/>
      <c r="AG374" s="93"/>
      <c r="AH374" s="93"/>
      <c r="AI374" s="93"/>
      <c r="AJ374" s="93"/>
      <c r="AK374" s="93"/>
      <c r="AL374" s="100"/>
      <c r="AM374" s="12"/>
      <c r="AN374" s="3"/>
      <c r="AO374" s="3"/>
      <c r="AP374" s="3"/>
    </row>
    <row r="375" spans="1:42" ht="12" customHeight="1" outlineLevel="1" x14ac:dyDescent="0.3">
      <c r="A375" s="1"/>
      <c r="B375" s="2"/>
      <c r="C375" s="13"/>
      <c r="D375" s="13"/>
      <c r="E375" s="13"/>
      <c r="F375" s="30"/>
      <c r="H375" s="119" t="s">
        <v>162</v>
      </c>
      <c r="I375" s="4" t="s">
        <v>131</v>
      </c>
      <c r="J375" s="93">
        <v>250</v>
      </c>
      <c r="K375" s="93">
        <v>250</v>
      </c>
      <c r="L375" s="93">
        <v>250</v>
      </c>
      <c r="M375" s="93">
        <v>250</v>
      </c>
      <c r="N375" s="93">
        <v>250</v>
      </c>
      <c r="O375" s="93">
        <v>250</v>
      </c>
      <c r="P375" s="93">
        <v>250</v>
      </c>
      <c r="Q375" s="93">
        <v>250</v>
      </c>
      <c r="R375" s="93">
        <v>250</v>
      </c>
      <c r="S375" s="93">
        <v>250</v>
      </c>
      <c r="T375" s="93">
        <v>250</v>
      </c>
      <c r="U375" s="93">
        <v>250</v>
      </c>
      <c r="V375" s="93">
        <v>250</v>
      </c>
      <c r="W375" s="93">
        <v>250</v>
      </c>
      <c r="X375" s="93">
        <v>250</v>
      </c>
      <c r="Y375" s="93">
        <v>250</v>
      </c>
      <c r="Z375" s="93">
        <v>250</v>
      </c>
      <c r="AA375" s="93">
        <v>250</v>
      </c>
      <c r="AB375" s="93"/>
      <c r="AC375" s="93"/>
      <c r="AD375" s="93"/>
      <c r="AE375" s="93"/>
      <c r="AF375" s="93"/>
      <c r="AG375" s="93"/>
      <c r="AH375" s="93"/>
      <c r="AI375" s="93"/>
      <c r="AJ375" s="93"/>
      <c r="AK375" s="93"/>
      <c r="AL375" s="100"/>
      <c r="AM375" s="12"/>
      <c r="AN375" s="3"/>
      <c r="AO375" s="3"/>
      <c r="AP375" s="3"/>
    </row>
    <row r="376" spans="1:42" ht="12" customHeight="1" outlineLevel="1" x14ac:dyDescent="0.3">
      <c r="A376" s="1"/>
      <c r="B376" s="2"/>
      <c r="C376" s="13"/>
      <c r="D376" s="13"/>
      <c r="E376" s="13"/>
      <c r="F376" s="30"/>
      <c r="H376" s="119" t="s">
        <v>163</v>
      </c>
      <c r="I376" s="4" t="s">
        <v>131</v>
      </c>
      <c r="J376" s="93">
        <v>250</v>
      </c>
      <c r="K376" s="93">
        <v>250</v>
      </c>
      <c r="L376" s="93">
        <v>250</v>
      </c>
      <c r="M376" s="93">
        <v>250</v>
      </c>
      <c r="N376" s="93">
        <v>250</v>
      </c>
      <c r="O376" s="93">
        <v>250</v>
      </c>
      <c r="P376" s="93">
        <v>250</v>
      </c>
      <c r="Q376" s="93">
        <v>250</v>
      </c>
      <c r="R376" s="93">
        <v>250</v>
      </c>
      <c r="S376" s="93">
        <v>250</v>
      </c>
      <c r="T376" s="93">
        <v>250</v>
      </c>
      <c r="U376" s="93">
        <v>250</v>
      </c>
      <c r="V376" s="93">
        <v>250</v>
      </c>
      <c r="W376" s="93">
        <v>250</v>
      </c>
      <c r="X376" s="93">
        <v>250</v>
      </c>
      <c r="Y376" s="93">
        <v>250</v>
      </c>
      <c r="Z376" s="93">
        <v>250</v>
      </c>
      <c r="AA376" s="93">
        <v>250</v>
      </c>
      <c r="AB376" s="93"/>
      <c r="AC376" s="93"/>
      <c r="AD376" s="93"/>
      <c r="AE376" s="93"/>
      <c r="AF376" s="93"/>
      <c r="AG376" s="93"/>
      <c r="AH376" s="93"/>
      <c r="AI376" s="93"/>
      <c r="AJ376" s="93"/>
      <c r="AK376" s="93"/>
      <c r="AL376" s="100"/>
      <c r="AM376" s="12"/>
      <c r="AN376" s="3"/>
      <c r="AO376" s="3"/>
      <c r="AP376" s="3"/>
    </row>
    <row r="377" spans="1:42" ht="12" customHeight="1" outlineLevel="1" x14ac:dyDescent="0.3">
      <c r="A377" s="1"/>
      <c r="B377" s="2"/>
      <c r="C377" s="13"/>
      <c r="D377" s="13"/>
      <c r="E377" s="13"/>
      <c r="F377" s="30"/>
      <c r="H377" s="119" t="s">
        <v>164</v>
      </c>
      <c r="I377" s="4" t="s">
        <v>131</v>
      </c>
      <c r="J377" s="93">
        <v>250</v>
      </c>
      <c r="K377" s="93">
        <v>250</v>
      </c>
      <c r="L377" s="93">
        <v>250</v>
      </c>
      <c r="M377" s="93">
        <v>250</v>
      </c>
      <c r="N377" s="93">
        <v>250</v>
      </c>
      <c r="O377" s="93">
        <v>250</v>
      </c>
      <c r="P377" s="93">
        <v>250</v>
      </c>
      <c r="Q377" s="93">
        <v>250</v>
      </c>
      <c r="R377" s="93">
        <v>250</v>
      </c>
      <c r="S377" s="93">
        <v>250</v>
      </c>
      <c r="T377" s="93">
        <v>250</v>
      </c>
      <c r="U377" s="93">
        <v>250</v>
      </c>
      <c r="V377" s="93">
        <v>250</v>
      </c>
      <c r="W377" s="93">
        <v>250</v>
      </c>
      <c r="X377" s="93">
        <v>250</v>
      </c>
      <c r="Y377" s="93">
        <v>250</v>
      </c>
      <c r="Z377" s="93">
        <v>250</v>
      </c>
      <c r="AA377" s="93">
        <v>250</v>
      </c>
      <c r="AB377" s="93"/>
      <c r="AC377" s="93"/>
      <c r="AD377" s="93"/>
      <c r="AE377" s="93"/>
      <c r="AF377" s="93"/>
      <c r="AG377" s="93"/>
      <c r="AH377" s="93"/>
      <c r="AI377" s="93"/>
      <c r="AJ377" s="93"/>
      <c r="AK377" s="93"/>
      <c r="AL377" s="100"/>
      <c r="AM377" s="12"/>
      <c r="AN377" s="3"/>
      <c r="AO377" s="3"/>
      <c r="AP377" s="3"/>
    </row>
    <row r="378" spans="1:42" ht="12" customHeight="1" outlineLevel="1" x14ac:dyDescent="0.3">
      <c r="A378" s="1"/>
      <c r="B378" s="2"/>
      <c r="C378" s="13"/>
      <c r="D378" s="13"/>
      <c r="E378" s="13"/>
      <c r="F378" s="30"/>
      <c r="H378" s="119" t="s">
        <v>165</v>
      </c>
      <c r="I378" s="4" t="s">
        <v>131</v>
      </c>
      <c r="J378" s="93">
        <v>250</v>
      </c>
      <c r="K378" s="93">
        <v>250</v>
      </c>
      <c r="L378" s="93">
        <v>250</v>
      </c>
      <c r="M378" s="93">
        <v>250</v>
      </c>
      <c r="N378" s="93">
        <v>250</v>
      </c>
      <c r="O378" s="93">
        <v>250</v>
      </c>
      <c r="P378" s="93">
        <v>250</v>
      </c>
      <c r="Q378" s="93">
        <v>250</v>
      </c>
      <c r="R378" s="93">
        <v>250</v>
      </c>
      <c r="S378" s="93">
        <v>250</v>
      </c>
      <c r="T378" s="93">
        <v>250</v>
      </c>
      <c r="U378" s="93">
        <v>250</v>
      </c>
      <c r="V378" s="93">
        <v>250</v>
      </c>
      <c r="W378" s="93">
        <v>250</v>
      </c>
      <c r="X378" s="93">
        <v>250</v>
      </c>
      <c r="Y378" s="93">
        <v>250</v>
      </c>
      <c r="Z378" s="93">
        <v>250</v>
      </c>
      <c r="AA378" s="93">
        <v>250</v>
      </c>
      <c r="AB378" s="93"/>
      <c r="AC378" s="93"/>
      <c r="AD378" s="93"/>
      <c r="AE378" s="93"/>
      <c r="AF378" s="93"/>
      <c r="AG378" s="93"/>
      <c r="AH378" s="93"/>
      <c r="AI378" s="93"/>
      <c r="AJ378" s="93"/>
      <c r="AK378" s="93"/>
      <c r="AL378" s="100"/>
      <c r="AM378" s="12"/>
      <c r="AN378" s="3"/>
      <c r="AO378" s="3"/>
      <c r="AP378" s="3"/>
    </row>
    <row r="379" spans="1:42" ht="12" customHeight="1" outlineLevel="1" x14ac:dyDescent="0.3">
      <c r="A379" s="1"/>
      <c r="B379" s="2"/>
      <c r="C379" s="13"/>
      <c r="D379" s="13"/>
      <c r="E379" s="13"/>
      <c r="F379" s="30"/>
      <c r="H379" s="119" t="s">
        <v>468</v>
      </c>
      <c r="I379" s="4" t="s">
        <v>131</v>
      </c>
      <c r="J379" s="93">
        <v>250</v>
      </c>
      <c r="K379" s="93">
        <v>250</v>
      </c>
      <c r="L379" s="93">
        <v>250</v>
      </c>
      <c r="M379" s="93">
        <v>250</v>
      </c>
      <c r="N379" s="93">
        <v>250</v>
      </c>
      <c r="O379" s="93">
        <v>250</v>
      </c>
      <c r="P379" s="93">
        <v>250</v>
      </c>
      <c r="Q379" s="93">
        <v>250</v>
      </c>
      <c r="R379" s="93">
        <v>250</v>
      </c>
      <c r="S379" s="93">
        <v>250</v>
      </c>
      <c r="T379" s="93">
        <v>250</v>
      </c>
      <c r="U379" s="93">
        <v>250</v>
      </c>
      <c r="V379" s="93">
        <v>250</v>
      </c>
      <c r="W379" s="93">
        <v>250</v>
      </c>
      <c r="X379" s="93">
        <v>250</v>
      </c>
      <c r="Y379" s="93">
        <v>250</v>
      </c>
      <c r="Z379" s="93">
        <v>250</v>
      </c>
      <c r="AA379" s="93">
        <v>250</v>
      </c>
      <c r="AB379" s="93"/>
      <c r="AC379" s="93"/>
      <c r="AD379" s="93"/>
      <c r="AE379" s="93"/>
      <c r="AF379" s="93"/>
      <c r="AG379" s="93"/>
      <c r="AH379" s="93"/>
      <c r="AI379" s="93"/>
      <c r="AJ379" s="93"/>
      <c r="AK379" s="93"/>
      <c r="AL379" s="100"/>
      <c r="AM379" s="12"/>
      <c r="AN379" s="3"/>
      <c r="AO379" s="3"/>
      <c r="AP379" s="3"/>
    </row>
    <row r="380" spans="1:42" ht="12" customHeight="1" outlineLevel="1" x14ac:dyDescent="0.3">
      <c r="A380" s="1"/>
      <c r="B380" s="2"/>
      <c r="C380" s="13"/>
      <c r="D380" s="13"/>
      <c r="E380" s="13"/>
      <c r="F380" s="30"/>
      <c r="H380" s="119" t="s">
        <v>166</v>
      </c>
      <c r="I380" s="4" t="s">
        <v>131</v>
      </c>
      <c r="J380" s="93">
        <v>250</v>
      </c>
      <c r="K380" s="93">
        <v>250</v>
      </c>
      <c r="L380" s="93">
        <v>250</v>
      </c>
      <c r="M380" s="93">
        <v>250</v>
      </c>
      <c r="N380" s="93">
        <v>250</v>
      </c>
      <c r="O380" s="93">
        <v>250</v>
      </c>
      <c r="P380" s="93">
        <v>250</v>
      </c>
      <c r="Q380" s="93">
        <v>250</v>
      </c>
      <c r="R380" s="93">
        <v>250</v>
      </c>
      <c r="S380" s="93">
        <v>250</v>
      </c>
      <c r="T380" s="93">
        <v>250</v>
      </c>
      <c r="U380" s="93">
        <v>250</v>
      </c>
      <c r="V380" s="93">
        <v>250</v>
      </c>
      <c r="W380" s="93">
        <v>250</v>
      </c>
      <c r="X380" s="93">
        <v>250</v>
      </c>
      <c r="Y380" s="93">
        <v>250</v>
      </c>
      <c r="Z380" s="93">
        <v>250</v>
      </c>
      <c r="AA380" s="93">
        <v>250</v>
      </c>
      <c r="AB380" s="93"/>
      <c r="AC380" s="93"/>
      <c r="AD380" s="93"/>
      <c r="AE380" s="93"/>
      <c r="AF380" s="93"/>
      <c r="AG380" s="93"/>
      <c r="AH380" s="93"/>
      <c r="AI380" s="93"/>
      <c r="AJ380" s="93"/>
      <c r="AK380" s="93"/>
      <c r="AL380" s="100"/>
      <c r="AM380" s="12"/>
      <c r="AN380" s="3"/>
      <c r="AO380" s="3"/>
      <c r="AP380" s="3"/>
    </row>
    <row r="381" spans="1:42" ht="12" customHeight="1" outlineLevel="1" x14ac:dyDescent="0.3">
      <c r="A381" s="1"/>
      <c r="B381" s="2"/>
      <c r="C381" s="13"/>
      <c r="D381" s="13"/>
      <c r="E381" s="13"/>
      <c r="F381" s="30"/>
      <c r="H381" s="119" t="s">
        <v>461</v>
      </c>
      <c r="I381" s="4" t="s">
        <v>131</v>
      </c>
      <c r="J381" s="93">
        <v>250</v>
      </c>
      <c r="K381" s="93">
        <v>250</v>
      </c>
      <c r="L381" s="93">
        <v>250</v>
      </c>
      <c r="M381" s="93">
        <v>250</v>
      </c>
      <c r="N381" s="93">
        <v>250</v>
      </c>
      <c r="O381" s="93">
        <v>250</v>
      </c>
      <c r="P381" s="93">
        <v>250</v>
      </c>
      <c r="Q381" s="93">
        <v>250</v>
      </c>
      <c r="R381" s="93">
        <v>250</v>
      </c>
      <c r="S381" s="93">
        <v>250</v>
      </c>
      <c r="T381" s="93">
        <v>250</v>
      </c>
      <c r="U381" s="93">
        <v>250</v>
      </c>
      <c r="V381" s="93">
        <v>250</v>
      </c>
      <c r="W381" s="93">
        <v>250</v>
      </c>
      <c r="X381" s="93">
        <v>250</v>
      </c>
      <c r="Y381" s="93">
        <v>250</v>
      </c>
      <c r="Z381" s="93">
        <v>250</v>
      </c>
      <c r="AA381" s="93">
        <v>250</v>
      </c>
      <c r="AB381" s="93"/>
      <c r="AC381" s="93"/>
      <c r="AD381" s="93"/>
      <c r="AE381" s="93"/>
      <c r="AF381" s="93"/>
      <c r="AG381" s="93"/>
      <c r="AH381" s="93"/>
      <c r="AI381" s="93"/>
      <c r="AJ381" s="93"/>
      <c r="AK381" s="93"/>
      <c r="AL381" s="100"/>
      <c r="AM381" s="12"/>
      <c r="AN381" s="3"/>
      <c r="AO381" s="3"/>
      <c r="AP381" s="3"/>
    </row>
    <row r="382" spans="1:42" ht="12" customHeight="1" outlineLevel="1" x14ac:dyDescent="0.3">
      <c r="A382" s="1"/>
      <c r="B382" s="2"/>
      <c r="C382" s="13"/>
      <c r="D382" s="13"/>
      <c r="E382" s="13"/>
      <c r="F382" s="30"/>
      <c r="H382" s="119" t="s">
        <v>167</v>
      </c>
      <c r="I382" s="4" t="s">
        <v>131</v>
      </c>
      <c r="J382" s="93">
        <v>250</v>
      </c>
      <c r="K382" s="93">
        <v>250</v>
      </c>
      <c r="L382" s="93">
        <v>250</v>
      </c>
      <c r="M382" s="93">
        <v>250</v>
      </c>
      <c r="N382" s="93">
        <v>250</v>
      </c>
      <c r="O382" s="93">
        <v>250</v>
      </c>
      <c r="P382" s="93">
        <v>250</v>
      </c>
      <c r="Q382" s="93">
        <v>250</v>
      </c>
      <c r="R382" s="93">
        <v>250</v>
      </c>
      <c r="S382" s="93">
        <v>250</v>
      </c>
      <c r="T382" s="93">
        <v>250</v>
      </c>
      <c r="U382" s="93">
        <v>250</v>
      </c>
      <c r="V382" s="93">
        <v>250</v>
      </c>
      <c r="W382" s="93">
        <v>250</v>
      </c>
      <c r="X382" s="93">
        <v>250</v>
      </c>
      <c r="Y382" s="93">
        <v>250</v>
      </c>
      <c r="Z382" s="93">
        <v>250</v>
      </c>
      <c r="AA382" s="93">
        <v>250</v>
      </c>
      <c r="AB382" s="93"/>
      <c r="AC382" s="93"/>
      <c r="AD382" s="93"/>
      <c r="AE382" s="93"/>
      <c r="AF382" s="93"/>
      <c r="AG382" s="93"/>
      <c r="AH382" s="93"/>
      <c r="AI382" s="93"/>
      <c r="AJ382" s="93"/>
      <c r="AK382" s="93"/>
      <c r="AL382" s="100"/>
      <c r="AM382" s="12"/>
      <c r="AN382" s="3"/>
      <c r="AO382" s="3"/>
      <c r="AP382" s="3"/>
    </row>
    <row r="383" spans="1:42" ht="12" customHeight="1" outlineLevel="1" x14ac:dyDescent="0.3">
      <c r="A383" s="1"/>
      <c r="B383" s="2"/>
      <c r="C383" s="13"/>
      <c r="D383" s="13"/>
      <c r="E383" s="13"/>
      <c r="F383" s="30"/>
      <c r="H383" s="119" t="s">
        <v>168</v>
      </c>
      <c r="I383" s="4" t="s">
        <v>131</v>
      </c>
      <c r="J383" s="93">
        <v>250</v>
      </c>
      <c r="K383" s="93">
        <v>250</v>
      </c>
      <c r="L383" s="93">
        <v>250</v>
      </c>
      <c r="M383" s="93">
        <v>250</v>
      </c>
      <c r="N383" s="93">
        <v>250</v>
      </c>
      <c r="O383" s="93">
        <v>250</v>
      </c>
      <c r="P383" s="93">
        <v>250</v>
      </c>
      <c r="Q383" s="93">
        <v>250</v>
      </c>
      <c r="R383" s="93">
        <v>250</v>
      </c>
      <c r="S383" s="93">
        <v>250</v>
      </c>
      <c r="T383" s="93">
        <v>250</v>
      </c>
      <c r="U383" s="93">
        <v>250</v>
      </c>
      <c r="V383" s="93">
        <v>250</v>
      </c>
      <c r="W383" s="93">
        <v>250</v>
      </c>
      <c r="X383" s="93">
        <v>250</v>
      </c>
      <c r="Y383" s="93">
        <v>250</v>
      </c>
      <c r="Z383" s="93">
        <v>250</v>
      </c>
      <c r="AA383" s="93">
        <v>250</v>
      </c>
      <c r="AB383" s="93"/>
      <c r="AC383" s="93"/>
      <c r="AD383" s="93"/>
      <c r="AE383" s="93"/>
      <c r="AF383" s="93"/>
      <c r="AG383" s="93"/>
      <c r="AH383" s="93"/>
      <c r="AI383" s="93"/>
      <c r="AJ383" s="93"/>
      <c r="AK383" s="93"/>
      <c r="AL383" s="100"/>
      <c r="AM383" s="12"/>
      <c r="AN383" s="3"/>
      <c r="AO383" s="3"/>
      <c r="AP383" s="3"/>
    </row>
    <row r="384" spans="1:42" ht="12" customHeight="1" outlineLevel="1" x14ac:dyDescent="0.3">
      <c r="A384" s="1"/>
      <c r="B384" s="2"/>
      <c r="C384" s="13"/>
      <c r="D384" s="13"/>
      <c r="E384" s="13"/>
      <c r="F384" s="30"/>
      <c r="H384" s="119" t="s">
        <v>169</v>
      </c>
      <c r="I384" s="4" t="s">
        <v>131</v>
      </c>
      <c r="J384" s="93">
        <v>250</v>
      </c>
      <c r="K384" s="93">
        <v>250</v>
      </c>
      <c r="L384" s="93">
        <v>250</v>
      </c>
      <c r="M384" s="93">
        <v>250</v>
      </c>
      <c r="N384" s="93">
        <v>250</v>
      </c>
      <c r="O384" s="93">
        <v>250</v>
      </c>
      <c r="P384" s="93">
        <v>250</v>
      </c>
      <c r="Q384" s="93">
        <v>250</v>
      </c>
      <c r="R384" s="93">
        <v>250</v>
      </c>
      <c r="S384" s="93">
        <v>250</v>
      </c>
      <c r="T384" s="93">
        <v>250</v>
      </c>
      <c r="U384" s="93">
        <v>250</v>
      </c>
      <c r="V384" s="93">
        <v>250</v>
      </c>
      <c r="W384" s="93">
        <v>250</v>
      </c>
      <c r="X384" s="93">
        <v>250</v>
      </c>
      <c r="Y384" s="93">
        <v>250</v>
      </c>
      <c r="Z384" s="93">
        <v>250</v>
      </c>
      <c r="AA384" s="93">
        <v>250</v>
      </c>
      <c r="AB384" s="93"/>
      <c r="AC384" s="93"/>
      <c r="AD384" s="93"/>
      <c r="AE384" s="93"/>
      <c r="AF384" s="93"/>
      <c r="AG384" s="93"/>
      <c r="AH384" s="93"/>
      <c r="AI384" s="93"/>
      <c r="AJ384" s="93"/>
      <c r="AK384" s="93"/>
      <c r="AL384" s="100"/>
      <c r="AM384" s="12"/>
      <c r="AN384" s="3"/>
      <c r="AO384" s="3"/>
      <c r="AP384" s="3"/>
    </row>
    <row r="385" spans="1:42" ht="12" customHeight="1" outlineLevel="1" x14ac:dyDescent="0.3">
      <c r="A385" s="1"/>
      <c r="B385" s="2"/>
      <c r="C385" s="13"/>
      <c r="D385" s="13"/>
      <c r="E385" s="13"/>
      <c r="F385" s="30"/>
      <c r="H385" s="119" t="s">
        <v>467</v>
      </c>
      <c r="I385" s="4" t="s">
        <v>131</v>
      </c>
      <c r="J385" s="93">
        <v>250</v>
      </c>
      <c r="K385" s="93">
        <v>250</v>
      </c>
      <c r="L385" s="93">
        <v>250</v>
      </c>
      <c r="M385" s="93">
        <v>250</v>
      </c>
      <c r="N385" s="93">
        <v>250</v>
      </c>
      <c r="O385" s="93">
        <v>250</v>
      </c>
      <c r="P385" s="93">
        <v>250</v>
      </c>
      <c r="Q385" s="93">
        <v>250</v>
      </c>
      <c r="R385" s="93">
        <v>250</v>
      </c>
      <c r="S385" s="93">
        <v>250</v>
      </c>
      <c r="T385" s="93">
        <v>250</v>
      </c>
      <c r="U385" s="93">
        <v>250</v>
      </c>
      <c r="V385" s="93">
        <v>250</v>
      </c>
      <c r="W385" s="93">
        <v>250</v>
      </c>
      <c r="X385" s="93">
        <v>250</v>
      </c>
      <c r="Y385" s="93">
        <v>250</v>
      </c>
      <c r="Z385" s="93">
        <v>250</v>
      </c>
      <c r="AA385" s="93">
        <v>250</v>
      </c>
      <c r="AB385" s="93"/>
      <c r="AC385" s="93"/>
      <c r="AD385" s="93"/>
      <c r="AE385" s="93"/>
      <c r="AF385" s="93"/>
      <c r="AG385" s="93"/>
      <c r="AH385" s="93"/>
      <c r="AI385" s="93"/>
      <c r="AJ385" s="93"/>
      <c r="AK385" s="93"/>
      <c r="AL385" s="100"/>
      <c r="AM385" s="12"/>
      <c r="AN385" s="3"/>
      <c r="AO385" s="3"/>
      <c r="AP385" s="3"/>
    </row>
    <row r="386" spans="1:42" ht="12" customHeight="1" outlineLevel="1" x14ac:dyDescent="0.3">
      <c r="A386" s="1"/>
      <c r="B386" s="2"/>
      <c r="C386" s="13"/>
      <c r="D386" s="13"/>
      <c r="E386" s="13"/>
      <c r="F386" s="30"/>
      <c r="H386" s="119" t="s">
        <v>170</v>
      </c>
      <c r="I386" s="4" t="s">
        <v>131</v>
      </c>
      <c r="J386" s="93">
        <v>250</v>
      </c>
      <c r="K386" s="93">
        <v>250</v>
      </c>
      <c r="L386" s="93">
        <v>250</v>
      </c>
      <c r="M386" s="93">
        <v>250</v>
      </c>
      <c r="N386" s="93">
        <v>250</v>
      </c>
      <c r="O386" s="93">
        <v>250</v>
      </c>
      <c r="P386" s="93">
        <v>250</v>
      </c>
      <c r="Q386" s="93">
        <v>250</v>
      </c>
      <c r="R386" s="93">
        <v>250</v>
      </c>
      <c r="S386" s="93">
        <v>250</v>
      </c>
      <c r="T386" s="93">
        <v>250</v>
      </c>
      <c r="U386" s="93">
        <v>250</v>
      </c>
      <c r="V386" s="93">
        <v>250</v>
      </c>
      <c r="W386" s="93">
        <v>250</v>
      </c>
      <c r="X386" s="93">
        <v>250</v>
      </c>
      <c r="Y386" s="93">
        <v>250</v>
      </c>
      <c r="Z386" s="93">
        <v>250</v>
      </c>
      <c r="AA386" s="93">
        <v>250</v>
      </c>
      <c r="AB386" s="93"/>
      <c r="AC386" s="93"/>
      <c r="AD386" s="93"/>
      <c r="AE386" s="93"/>
      <c r="AF386" s="93"/>
      <c r="AG386" s="93"/>
      <c r="AH386" s="93"/>
      <c r="AI386" s="93"/>
      <c r="AJ386" s="93"/>
      <c r="AK386" s="93"/>
      <c r="AL386" s="100"/>
      <c r="AM386" s="12"/>
      <c r="AN386" s="3"/>
      <c r="AO386" s="3"/>
      <c r="AP386" s="3"/>
    </row>
    <row r="387" spans="1:42" ht="12" customHeight="1" outlineLevel="1" x14ac:dyDescent="0.3">
      <c r="A387" s="1"/>
      <c r="B387" s="2"/>
      <c r="C387" s="13"/>
      <c r="D387" s="13"/>
      <c r="E387" s="13"/>
      <c r="F387" s="30"/>
      <c r="H387" s="119" t="s">
        <v>462</v>
      </c>
      <c r="I387" s="4" t="s">
        <v>131</v>
      </c>
      <c r="J387" s="93">
        <v>250</v>
      </c>
      <c r="K387" s="93">
        <v>250</v>
      </c>
      <c r="L387" s="93">
        <v>250</v>
      </c>
      <c r="M387" s="93">
        <v>250</v>
      </c>
      <c r="N387" s="93">
        <v>250</v>
      </c>
      <c r="O387" s="93">
        <v>250</v>
      </c>
      <c r="P387" s="93">
        <v>250</v>
      </c>
      <c r="Q387" s="93">
        <v>250</v>
      </c>
      <c r="R387" s="93">
        <v>250</v>
      </c>
      <c r="S387" s="93">
        <v>250</v>
      </c>
      <c r="T387" s="93">
        <v>250</v>
      </c>
      <c r="U387" s="93">
        <v>250</v>
      </c>
      <c r="V387" s="93">
        <v>250</v>
      </c>
      <c r="W387" s="93">
        <v>250</v>
      </c>
      <c r="X387" s="93">
        <v>250</v>
      </c>
      <c r="Y387" s="93">
        <v>250</v>
      </c>
      <c r="Z387" s="93">
        <v>250</v>
      </c>
      <c r="AA387" s="93">
        <v>250</v>
      </c>
      <c r="AB387" s="93"/>
      <c r="AC387" s="93"/>
      <c r="AD387" s="93"/>
      <c r="AE387" s="93"/>
      <c r="AF387" s="93"/>
      <c r="AG387" s="93"/>
      <c r="AH387" s="93"/>
      <c r="AI387" s="93"/>
      <c r="AJ387" s="93"/>
      <c r="AK387" s="93"/>
      <c r="AL387" s="100"/>
      <c r="AM387" s="12"/>
      <c r="AN387" s="3"/>
      <c r="AO387" s="3"/>
      <c r="AP387" s="3"/>
    </row>
    <row r="388" spans="1:42" ht="12" customHeight="1" outlineLevel="1" x14ac:dyDescent="0.3">
      <c r="A388" s="1"/>
      <c r="B388" s="2"/>
      <c r="C388" s="13"/>
      <c r="D388" s="13"/>
      <c r="E388" s="13"/>
      <c r="F388" s="30"/>
      <c r="H388" s="119" t="s">
        <v>171</v>
      </c>
      <c r="I388" s="4" t="s">
        <v>131</v>
      </c>
      <c r="J388" s="93">
        <v>250</v>
      </c>
      <c r="K388" s="93">
        <v>250</v>
      </c>
      <c r="L388" s="93">
        <v>250</v>
      </c>
      <c r="M388" s="93">
        <v>250</v>
      </c>
      <c r="N388" s="93">
        <v>250</v>
      </c>
      <c r="O388" s="93">
        <v>250</v>
      </c>
      <c r="P388" s="93">
        <v>250</v>
      </c>
      <c r="Q388" s="93">
        <v>250</v>
      </c>
      <c r="R388" s="93">
        <v>250</v>
      </c>
      <c r="S388" s="93">
        <v>250</v>
      </c>
      <c r="T388" s="93">
        <v>250</v>
      </c>
      <c r="U388" s="93">
        <v>250</v>
      </c>
      <c r="V388" s="93">
        <v>250</v>
      </c>
      <c r="W388" s="93">
        <v>250</v>
      </c>
      <c r="X388" s="93">
        <v>250</v>
      </c>
      <c r="Y388" s="93">
        <v>250</v>
      </c>
      <c r="Z388" s="93">
        <v>250</v>
      </c>
      <c r="AA388" s="93">
        <v>250</v>
      </c>
      <c r="AB388" s="93"/>
      <c r="AC388" s="93"/>
      <c r="AD388" s="93"/>
      <c r="AE388" s="93"/>
      <c r="AF388" s="93"/>
      <c r="AG388" s="93"/>
      <c r="AH388" s="93"/>
      <c r="AI388" s="93"/>
      <c r="AJ388" s="93"/>
      <c r="AK388" s="93"/>
      <c r="AL388" s="100"/>
      <c r="AM388" s="12"/>
      <c r="AN388" s="3"/>
      <c r="AO388" s="3"/>
      <c r="AP388" s="3"/>
    </row>
    <row r="389" spans="1:42" ht="12" customHeight="1" outlineLevel="1" x14ac:dyDescent="0.3">
      <c r="A389" s="1"/>
      <c r="B389" s="2"/>
      <c r="C389" s="13"/>
      <c r="D389" s="13"/>
      <c r="E389" s="13"/>
      <c r="F389" s="30"/>
      <c r="H389" s="119" t="s">
        <v>172</v>
      </c>
      <c r="I389" s="4" t="s">
        <v>131</v>
      </c>
      <c r="J389" s="93">
        <v>250</v>
      </c>
      <c r="K389" s="93">
        <v>250</v>
      </c>
      <c r="L389" s="93">
        <v>250</v>
      </c>
      <c r="M389" s="93">
        <v>250</v>
      </c>
      <c r="N389" s="93">
        <v>250</v>
      </c>
      <c r="O389" s="93">
        <v>250</v>
      </c>
      <c r="P389" s="93">
        <v>250</v>
      </c>
      <c r="Q389" s="93">
        <v>250</v>
      </c>
      <c r="R389" s="93">
        <v>250</v>
      </c>
      <c r="S389" s="93">
        <v>250</v>
      </c>
      <c r="T389" s="93">
        <v>250</v>
      </c>
      <c r="U389" s="93">
        <v>250</v>
      </c>
      <c r="V389" s="93">
        <v>250</v>
      </c>
      <c r="W389" s="93">
        <v>250</v>
      </c>
      <c r="X389" s="93">
        <v>250</v>
      </c>
      <c r="Y389" s="93">
        <v>250</v>
      </c>
      <c r="Z389" s="93">
        <v>250</v>
      </c>
      <c r="AA389" s="93">
        <v>250</v>
      </c>
      <c r="AB389" s="93"/>
      <c r="AC389" s="93"/>
      <c r="AD389" s="93"/>
      <c r="AE389" s="93"/>
      <c r="AF389" s="93"/>
      <c r="AG389" s="93"/>
      <c r="AH389" s="93"/>
      <c r="AI389" s="93"/>
      <c r="AJ389" s="93"/>
      <c r="AK389" s="93"/>
      <c r="AL389" s="100"/>
      <c r="AM389" s="12"/>
      <c r="AN389" s="3"/>
      <c r="AO389" s="3"/>
      <c r="AP389" s="3"/>
    </row>
    <row r="390" spans="1:42" ht="12" customHeight="1" outlineLevel="1" x14ac:dyDescent="0.3">
      <c r="A390" s="1"/>
      <c r="B390" s="2"/>
      <c r="C390" s="13"/>
      <c r="D390" s="13"/>
      <c r="E390" s="13"/>
      <c r="F390" s="30"/>
      <c r="H390" s="119" t="s">
        <v>173</v>
      </c>
      <c r="I390" s="4" t="s">
        <v>131</v>
      </c>
      <c r="J390" s="93">
        <v>250</v>
      </c>
      <c r="K390" s="93">
        <v>250</v>
      </c>
      <c r="L390" s="93">
        <v>250</v>
      </c>
      <c r="M390" s="93">
        <v>250</v>
      </c>
      <c r="N390" s="93">
        <v>250</v>
      </c>
      <c r="O390" s="93">
        <v>250</v>
      </c>
      <c r="P390" s="93">
        <v>250</v>
      </c>
      <c r="Q390" s="93">
        <v>250</v>
      </c>
      <c r="R390" s="93">
        <v>250</v>
      </c>
      <c r="S390" s="93">
        <v>250</v>
      </c>
      <c r="T390" s="93">
        <v>250</v>
      </c>
      <c r="U390" s="93">
        <v>250</v>
      </c>
      <c r="V390" s="93">
        <v>250</v>
      </c>
      <c r="W390" s="93">
        <v>250</v>
      </c>
      <c r="X390" s="93">
        <v>250</v>
      </c>
      <c r="Y390" s="93">
        <v>250</v>
      </c>
      <c r="Z390" s="93">
        <v>250</v>
      </c>
      <c r="AA390" s="93">
        <v>250</v>
      </c>
      <c r="AB390" s="93"/>
      <c r="AC390" s="93"/>
      <c r="AD390" s="93"/>
      <c r="AE390" s="93"/>
      <c r="AF390" s="93"/>
      <c r="AG390" s="93"/>
      <c r="AH390" s="93"/>
      <c r="AI390" s="93"/>
      <c r="AJ390" s="93"/>
      <c r="AK390" s="93"/>
      <c r="AL390" s="100"/>
      <c r="AM390" s="12"/>
      <c r="AN390" s="3"/>
      <c r="AO390" s="3"/>
      <c r="AP390" s="3"/>
    </row>
    <row r="391" spans="1:42" ht="12" customHeight="1" outlineLevel="1" x14ac:dyDescent="0.25">
      <c r="A391" s="1"/>
      <c r="B391" s="2"/>
      <c r="C391" s="13"/>
      <c r="D391" s="13"/>
      <c r="E391" s="13"/>
      <c r="F391" s="30"/>
      <c r="H391" s="4" t="s">
        <v>140</v>
      </c>
      <c r="I391" s="4" t="s">
        <v>131</v>
      </c>
      <c r="J391" s="93">
        <v>250</v>
      </c>
      <c r="K391" s="93">
        <v>250</v>
      </c>
      <c r="L391" s="93">
        <v>250</v>
      </c>
      <c r="M391" s="93">
        <v>250</v>
      </c>
      <c r="N391" s="93">
        <v>250</v>
      </c>
      <c r="O391" s="93">
        <v>250</v>
      </c>
      <c r="P391" s="93">
        <v>250</v>
      </c>
      <c r="Q391" s="93">
        <v>250</v>
      </c>
      <c r="R391" s="93">
        <v>250</v>
      </c>
      <c r="S391" s="93">
        <v>250</v>
      </c>
      <c r="T391" s="93">
        <v>250</v>
      </c>
      <c r="U391" s="93">
        <v>250</v>
      </c>
      <c r="V391" s="93">
        <v>250</v>
      </c>
      <c r="W391" s="93">
        <v>250</v>
      </c>
      <c r="X391" s="93">
        <v>250</v>
      </c>
      <c r="Y391" s="93">
        <v>250</v>
      </c>
      <c r="Z391" s="93">
        <v>250</v>
      </c>
      <c r="AA391" s="93">
        <v>250</v>
      </c>
      <c r="AB391" s="93"/>
      <c r="AC391" s="93"/>
      <c r="AD391" s="93"/>
      <c r="AE391" s="93"/>
      <c r="AF391" s="93"/>
      <c r="AG391" s="93"/>
      <c r="AH391" s="93"/>
      <c r="AI391" s="93"/>
      <c r="AJ391" s="93"/>
      <c r="AK391" s="93"/>
      <c r="AL391" s="100"/>
      <c r="AM391" s="12"/>
      <c r="AN391" s="3"/>
      <c r="AO391" s="3"/>
      <c r="AP391" s="3"/>
    </row>
    <row r="392" spans="1:42" ht="12" customHeight="1" outlineLevel="1" x14ac:dyDescent="0.25">
      <c r="A392" s="1"/>
      <c r="B392" s="2"/>
      <c r="C392" s="13"/>
      <c r="D392" s="13"/>
      <c r="E392" s="13"/>
      <c r="F392" s="30"/>
      <c r="H392" s="4" t="s">
        <v>154</v>
      </c>
      <c r="I392" s="4" t="s">
        <v>131</v>
      </c>
      <c r="J392" s="93">
        <v>250</v>
      </c>
      <c r="K392" s="93">
        <v>250</v>
      </c>
      <c r="L392" s="93">
        <v>250</v>
      </c>
      <c r="M392" s="93">
        <v>250</v>
      </c>
      <c r="N392" s="93">
        <v>250</v>
      </c>
      <c r="O392" s="93">
        <v>250</v>
      </c>
      <c r="P392" s="93">
        <v>250</v>
      </c>
      <c r="Q392" s="93">
        <v>250</v>
      </c>
      <c r="R392" s="93">
        <v>250</v>
      </c>
      <c r="S392" s="93">
        <v>250</v>
      </c>
      <c r="T392" s="93">
        <v>250</v>
      </c>
      <c r="U392" s="93">
        <v>250</v>
      </c>
      <c r="V392" s="93">
        <v>250</v>
      </c>
      <c r="W392" s="93">
        <v>250</v>
      </c>
      <c r="X392" s="93">
        <v>250</v>
      </c>
      <c r="Y392" s="93">
        <v>250</v>
      </c>
      <c r="Z392" s="93">
        <v>250</v>
      </c>
      <c r="AA392" s="93">
        <v>250</v>
      </c>
      <c r="AB392" s="93"/>
      <c r="AC392" s="93"/>
      <c r="AD392" s="93"/>
      <c r="AE392" s="93"/>
      <c r="AF392" s="93"/>
      <c r="AG392" s="93"/>
      <c r="AH392" s="93"/>
      <c r="AI392" s="93"/>
      <c r="AJ392" s="93"/>
      <c r="AK392" s="93"/>
      <c r="AL392" s="100"/>
      <c r="AM392" s="12"/>
      <c r="AN392" s="3"/>
      <c r="AO392" s="3"/>
      <c r="AP392" s="3"/>
    </row>
    <row r="393" spans="1:42" ht="12" customHeight="1" outlineLevel="1" x14ac:dyDescent="0.25">
      <c r="A393" s="1"/>
      <c r="B393" s="2"/>
      <c r="C393" s="13"/>
      <c r="D393" s="13"/>
      <c r="E393" s="13"/>
      <c r="F393" s="30"/>
      <c r="H393" s="4" t="s">
        <v>463</v>
      </c>
      <c r="I393" s="4" t="s">
        <v>131</v>
      </c>
      <c r="J393" s="93">
        <v>250</v>
      </c>
      <c r="K393" s="93">
        <v>250</v>
      </c>
      <c r="L393" s="93">
        <v>250</v>
      </c>
      <c r="M393" s="93">
        <v>250</v>
      </c>
      <c r="N393" s="93">
        <v>250</v>
      </c>
      <c r="O393" s="93">
        <v>250</v>
      </c>
      <c r="P393" s="93">
        <v>250</v>
      </c>
      <c r="Q393" s="93">
        <v>250</v>
      </c>
      <c r="R393" s="93">
        <v>250</v>
      </c>
      <c r="S393" s="93">
        <v>250</v>
      </c>
      <c r="T393" s="93">
        <v>250</v>
      </c>
      <c r="U393" s="93">
        <v>250</v>
      </c>
      <c r="V393" s="93">
        <v>250</v>
      </c>
      <c r="W393" s="93">
        <v>250</v>
      </c>
      <c r="X393" s="93">
        <v>250</v>
      </c>
      <c r="Y393" s="93">
        <v>250</v>
      </c>
      <c r="Z393" s="93">
        <v>250</v>
      </c>
      <c r="AA393" s="93">
        <v>250</v>
      </c>
      <c r="AB393" s="93"/>
      <c r="AC393" s="93"/>
      <c r="AD393" s="93"/>
      <c r="AE393" s="93"/>
      <c r="AF393" s="93"/>
      <c r="AG393" s="93"/>
      <c r="AH393" s="93"/>
      <c r="AI393" s="93"/>
      <c r="AJ393" s="93"/>
      <c r="AK393" s="93"/>
      <c r="AL393" s="100"/>
      <c r="AM393" s="12"/>
      <c r="AN393" s="3"/>
      <c r="AO393" s="3"/>
      <c r="AP393" s="3"/>
    </row>
    <row r="394" spans="1:42" ht="12" customHeight="1" outlineLevel="1" x14ac:dyDescent="0.25">
      <c r="A394" s="1"/>
      <c r="B394" s="2"/>
      <c r="C394" s="13"/>
      <c r="D394" s="13"/>
      <c r="E394" s="13"/>
      <c r="F394" s="30"/>
      <c r="H394" s="4" t="s">
        <v>464</v>
      </c>
      <c r="I394" s="4" t="s">
        <v>131</v>
      </c>
      <c r="J394" s="93">
        <v>250</v>
      </c>
      <c r="K394" s="93">
        <v>250</v>
      </c>
      <c r="L394" s="93">
        <v>250</v>
      </c>
      <c r="M394" s="93">
        <v>250</v>
      </c>
      <c r="N394" s="93">
        <v>250</v>
      </c>
      <c r="O394" s="93">
        <v>250</v>
      </c>
      <c r="P394" s="93">
        <v>250</v>
      </c>
      <c r="Q394" s="93">
        <v>250</v>
      </c>
      <c r="R394" s="93">
        <v>250</v>
      </c>
      <c r="S394" s="93">
        <v>250</v>
      </c>
      <c r="T394" s="93">
        <v>250</v>
      </c>
      <c r="U394" s="93">
        <v>250</v>
      </c>
      <c r="V394" s="93">
        <v>250</v>
      </c>
      <c r="W394" s="93">
        <v>250</v>
      </c>
      <c r="X394" s="93">
        <v>250</v>
      </c>
      <c r="Y394" s="93">
        <v>250</v>
      </c>
      <c r="Z394" s="93">
        <v>250</v>
      </c>
      <c r="AA394" s="93">
        <v>250</v>
      </c>
      <c r="AB394" s="93"/>
      <c r="AC394" s="93"/>
      <c r="AD394" s="93"/>
      <c r="AE394" s="93"/>
      <c r="AF394" s="93"/>
      <c r="AG394" s="93"/>
      <c r="AH394" s="93"/>
      <c r="AI394" s="93"/>
      <c r="AJ394" s="93"/>
      <c r="AK394" s="93"/>
      <c r="AL394" s="100"/>
      <c r="AM394" s="12"/>
      <c r="AN394" s="3"/>
      <c r="AO394" s="3"/>
      <c r="AP394" s="3"/>
    </row>
    <row r="395" spans="1:42" ht="12" customHeight="1" outlineLevel="1" x14ac:dyDescent="0.25">
      <c r="A395" s="1"/>
      <c r="B395" s="2"/>
      <c r="C395" s="13"/>
      <c r="D395" s="13"/>
      <c r="E395" s="13"/>
      <c r="F395" s="30"/>
      <c r="H395" s="4" t="s">
        <v>465</v>
      </c>
      <c r="I395" s="4" t="s">
        <v>131</v>
      </c>
      <c r="J395" s="93">
        <v>250</v>
      </c>
      <c r="K395" s="93">
        <v>250</v>
      </c>
      <c r="L395" s="93">
        <v>250</v>
      </c>
      <c r="M395" s="93">
        <v>250</v>
      </c>
      <c r="N395" s="93">
        <v>250</v>
      </c>
      <c r="O395" s="93">
        <v>250</v>
      </c>
      <c r="P395" s="93">
        <v>250</v>
      </c>
      <c r="Q395" s="93">
        <v>250</v>
      </c>
      <c r="R395" s="93">
        <v>250</v>
      </c>
      <c r="S395" s="93">
        <v>250</v>
      </c>
      <c r="T395" s="93">
        <v>250</v>
      </c>
      <c r="U395" s="93">
        <v>250</v>
      </c>
      <c r="V395" s="93">
        <v>250</v>
      </c>
      <c r="W395" s="93">
        <v>250</v>
      </c>
      <c r="X395" s="93">
        <v>250</v>
      </c>
      <c r="Y395" s="93">
        <v>250</v>
      </c>
      <c r="Z395" s="93">
        <v>250</v>
      </c>
      <c r="AA395" s="93">
        <v>250</v>
      </c>
      <c r="AB395" s="93"/>
      <c r="AC395" s="93"/>
      <c r="AD395" s="93"/>
      <c r="AE395" s="93"/>
      <c r="AF395" s="93"/>
      <c r="AG395" s="93"/>
      <c r="AH395" s="93"/>
      <c r="AI395" s="93"/>
      <c r="AJ395" s="93"/>
      <c r="AK395" s="93"/>
      <c r="AL395" s="100"/>
      <c r="AM395" s="12"/>
      <c r="AN395" s="3"/>
      <c r="AO395" s="3"/>
      <c r="AP395" s="3"/>
    </row>
    <row r="396" spans="1:42" ht="12" customHeight="1" outlineLevel="1" x14ac:dyDescent="0.25">
      <c r="A396" s="1"/>
      <c r="B396" s="2"/>
      <c r="C396" s="13"/>
      <c r="D396" s="13"/>
      <c r="E396" s="13"/>
      <c r="F396" s="30"/>
      <c r="G396" s="31"/>
      <c r="H396" s="4" t="s">
        <v>466</v>
      </c>
      <c r="I396" s="4" t="s">
        <v>131</v>
      </c>
      <c r="J396" s="93">
        <v>250</v>
      </c>
      <c r="K396" s="93">
        <v>250</v>
      </c>
      <c r="L396" s="93">
        <v>250</v>
      </c>
      <c r="M396" s="93">
        <v>250</v>
      </c>
      <c r="N396" s="93">
        <v>250</v>
      </c>
      <c r="O396" s="93">
        <v>250</v>
      </c>
      <c r="P396" s="93">
        <v>250</v>
      </c>
      <c r="Q396" s="93">
        <v>250</v>
      </c>
      <c r="R396" s="93">
        <v>250</v>
      </c>
      <c r="S396" s="93">
        <v>250</v>
      </c>
      <c r="T396" s="93">
        <v>250</v>
      </c>
      <c r="U396" s="93">
        <v>250</v>
      </c>
      <c r="V396" s="93">
        <v>250</v>
      </c>
      <c r="W396" s="93">
        <v>250</v>
      </c>
      <c r="X396" s="93">
        <v>250</v>
      </c>
      <c r="Y396" s="93">
        <v>250</v>
      </c>
      <c r="Z396" s="93">
        <v>250</v>
      </c>
      <c r="AA396" s="93">
        <v>250</v>
      </c>
      <c r="AB396" s="93"/>
      <c r="AC396" s="93"/>
      <c r="AD396" s="93"/>
      <c r="AE396" s="93"/>
      <c r="AF396" s="93"/>
      <c r="AG396" s="93"/>
      <c r="AH396" s="93"/>
      <c r="AI396" s="93"/>
      <c r="AJ396" s="93"/>
      <c r="AK396" s="93"/>
      <c r="AL396" s="100"/>
      <c r="AM396" s="12"/>
      <c r="AN396" s="3"/>
      <c r="AO396" s="3"/>
      <c r="AP396" s="3"/>
    </row>
    <row r="397" spans="1:42" ht="12" customHeight="1" outlineLevel="1" x14ac:dyDescent="0.25">
      <c r="A397" s="1"/>
      <c r="B397" s="2"/>
      <c r="C397" s="13"/>
      <c r="D397" s="13"/>
      <c r="E397" s="13"/>
      <c r="F397" s="30"/>
      <c r="G397" s="35"/>
      <c r="I397" s="35"/>
      <c r="J397" s="121"/>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c r="AG397" s="122"/>
      <c r="AH397" s="122"/>
      <c r="AI397" s="122"/>
      <c r="AJ397" s="122"/>
      <c r="AK397" s="122"/>
      <c r="AL397" s="100"/>
      <c r="AM397" s="12"/>
      <c r="AN397" s="3"/>
      <c r="AO397" s="3"/>
      <c r="AP397" s="3"/>
    </row>
    <row r="398" spans="1:42" ht="12" customHeight="1" outlineLevel="1" x14ac:dyDescent="0.25">
      <c r="A398" s="1"/>
      <c r="B398" s="2"/>
      <c r="C398" s="13"/>
      <c r="D398" s="13"/>
      <c r="E398" s="13"/>
      <c r="F398" s="30"/>
      <c r="G398" s="35"/>
      <c r="I398" s="35"/>
      <c r="J398" s="118" t="s">
        <v>136</v>
      </c>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c r="AG398" s="122"/>
      <c r="AH398" s="122"/>
      <c r="AI398" s="122"/>
      <c r="AJ398" s="122"/>
      <c r="AK398" s="122"/>
      <c r="AL398" s="100"/>
      <c r="AM398" s="12"/>
      <c r="AN398" s="3"/>
      <c r="AO398" s="3"/>
      <c r="AP398" s="3"/>
    </row>
    <row r="399" spans="1:42" ht="5.0999999999999996" customHeight="1" outlineLevel="1" x14ac:dyDescent="0.25">
      <c r="A399" s="1"/>
      <c r="B399" s="2"/>
      <c r="C399" s="13"/>
      <c r="D399" s="13"/>
      <c r="E399" s="13"/>
      <c r="F399" s="34"/>
      <c r="G399" s="35"/>
      <c r="H399" s="35"/>
      <c r="I399" s="35"/>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26"/>
      <c r="AM399" s="12"/>
      <c r="AN399" s="3"/>
      <c r="AO399" s="3"/>
      <c r="AP399" s="3"/>
    </row>
    <row r="400" spans="1:42" ht="24.9" customHeight="1" outlineLevel="1" x14ac:dyDescent="0.25">
      <c r="A400" s="1"/>
      <c r="B400" s="2"/>
      <c r="C400" s="37"/>
      <c r="D400" s="37"/>
      <c r="E400" s="37"/>
      <c r="F400" s="37"/>
      <c r="G400" s="38" t="str">
        <f>G233</f>
        <v>fert</v>
      </c>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9" t="s">
        <v>24</v>
      </c>
      <c r="AN400" s="3"/>
      <c r="AO400" s="3"/>
      <c r="AP400" s="3"/>
    </row>
    <row r="401" spans="1:58" ht="12" customHeight="1" outlineLevel="1" x14ac:dyDescent="0.25">
      <c r="A401" s="1"/>
      <c r="B401" s="2"/>
      <c r="C401" s="2"/>
      <c r="D401" s="2"/>
      <c r="E401" s="2"/>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BB401" s="3"/>
      <c r="BC401" s="3"/>
      <c r="BD401" s="3"/>
      <c r="BE401" s="3"/>
      <c r="BF401" s="3"/>
    </row>
    <row r="402" spans="1:58" ht="5.0999999999999996" customHeight="1" outlineLevel="1" thickBot="1" x14ac:dyDescent="0.3">
      <c r="A402" s="1"/>
      <c r="B402" s="2"/>
      <c r="C402" s="2"/>
      <c r="D402" s="2"/>
      <c r="E402" s="2"/>
      <c r="F402" s="2"/>
      <c r="G402" s="2"/>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2"/>
      <c r="AO402" s="2"/>
      <c r="AP402" s="2"/>
    </row>
    <row r="403" spans="1:58" ht="5.0999999999999996" customHeight="1" outlineLevel="1" x14ac:dyDescent="0.25">
      <c r="A403" s="1"/>
      <c r="B403" s="2"/>
      <c r="C403" s="5" t="s">
        <v>0</v>
      </c>
      <c r="D403" s="5"/>
      <c r="E403" s="5"/>
      <c r="F403" s="5"/>
      <c r="G403" s="5"/>
      <c r="H403" s="5"/>
      <c r="I403" s="5"/>
      <c r="J403" s="5"/>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7"/>
      <c r="AN403" s="3"/>
      <c r="AO403" s="3"/>
      <c r="AP403" s="3"/>
    </row>
    <row r="404" spans="1:58" ht="12" customHeight="1" outlineLevel="1" x14ac:dyDescent="0.25">
      <c r="A404" s="1"/>
      <c r="B404" s="2"/>
      <c r="C404" s="8"/>
      <c r="D404" s="8"/>
      <c r="E404" s="8" t="s">
        <v>1</v>
      </c>
      <c r="F404" s="9"/>
      <c r="G404" s="10" t="s">
        <v>133</v>
      </c>
      <c r="H404" s="9"/>
      <c r="I404" s="9"/>
      <c r="J404" s="9"/>
      <c r="K404" s="9"/>
      <c r="L404" s="9"/>
      <c r="M404" s="9"/>
      <c r="N404" s="9"/>
      <c r="O404" s="9"/>
      <c r="P404" s="9"/>
      <c r="Q404" s="9"/>
      <c r="R404" s="9"/>
      <c r="S404" s="11"/>
      <c r="T404" s="9"/>
      <c r="U404" s="9"/>
      <c r="V404" s="9"/>
      <c r="W404" s="9"/>
      <c r="X404" s="9"/>
      <c r="Y404" s="9"/>
      <c r="Z404" s="9"/>
      <c r="AA404" s="9"/>
      <c r="AB404" s="9"/>
      <c r="AC404" s="9"/>
      <c r="AD404" s="9"/>
      <c r="AE404" s="9"/>
      <c r="AF404" s="9"/>
      <c r="AG404" s="9"/>
      <c r="AH404" s="9"/>
      <c r="AI404" s="9"/>
      <c r="AJ404" s="9"/>
      <c r="AK404" s="9"/>
      <c r="AL404" s="11"/>
      <c r="AM404" s="12"/>
      <c r="AN404" s="3"/>
      <c r="AO404" s="3"/>
      <c r="AP404" s="3"/>
    </row>
    <row r="405" spans="1:58" ht="12" customHeight="1" outlineLevel="1" x14ac:dyDescent="0.25">
      <c r="A405" s="1"/>
      <c r="B405" s="2"/>
      <c r="C405" s="8"/>
      <c r="D405" s="8"/>
      <c r="E405" s="13"/>
      <c r="F405" s="9"/>
      <c r="G405" s="14"/>
      <c r="H405" s="9" t="s">
        <v>139</v>
      </c>
      <c r="I405" s="9"/>
      <c r="J405" s="9"/>
      <c r="K405" s="9"/>
      <c r="L405" s="9"/>
      <c r="M405" s="9"/>
      <c r="N405" s="9"/>
      <c r="O405" s="9"/>
      <c r="P405" s="9"/>
      <c r="Q405" s="9"/>
      <c r="R405" s="9"/>
      <c r="S405" s="11"/>
      <c r="T405" s="15"/>
      <c r="U405" s="15"/>
      <c r="V405" s="15"/>
      <c r="W405" s="15"/>
      <c r="X405" s="15"/>
      <c r="Y405" s="15"/>
      <c r="Z405" s="15"/>
      <c r="AA405" s="15"/>
      <c r="AB405" s="15"/>
      <c r="AC405" s="15"/>
      <c r="AD405" s="15"/>
      <c r="AE405" s="15"/>
      <c r="AF405" s="15"/>
      <c r="AG405" s="15"/>
      <c r="AH405" s="15"/>
      <c r="AI405" s="15"/>
      <c r="AJ405" s="15"/>
      <c r="AK405" s="15"/>
      <c r="AL405" s="11"/>
      <c r="AM405" s="12"/>
      <c r="AN405" s="3"/>
      <c r="AO405" s="3"/>
      <c r="AP405" s="3"/>
    </row>
    <row r="406" spans="1:58" ht="12" customHeight="1" outlineLevel="1" x14ac:dyDescent="0.25">
      <c r="A406" s="1"/>
      <c r="B406" s="2"/>
      <c r="C406" s="13"/>
      <c r="D406" s="8"/>
      <c r="E406" s="13"/>
      <c r="F406" s="9"/>
      <c r="G406" s="9"/>
      <c r="H406" s="9" t="s">
        <v>134</v>
      </c>
      <c r="I406" s="9"/>
      <c r="J406" s="9"/>
      <c r="K406" s="9"/>
      <c r="L406" s="9"/>
      <c r="M406" s="9"/>
      <c r="N406" s="9"/>
      <c r="O406" s="9"/>
      <c r="P406" s="9"/>
      <c r="Q406" s="9"/>
      <c r="R406" s="9"/>
      <c r="S406" s="11"/>
      <c r="T406" s="15"/>
      <c r="U406" s="15"/>
      <c r="V406" s="15"/>
      <c r="W406" s="15"/>
      <c r="X406" s="15"/>
      <c r="Y406" s="15"/>
      <c r="Z406" s="15"/>
      <c r="AA406" s="15"/>
      <c r="AB406" s="15"/>
      <c r="AC406" s="15"/>
      <c r="AD406" s="15"/>
      <c r="AE406" s="15"/>
      <c r="AF406" s="15"/>
      <c r="AG406" s="15"/>
      <c r="AH406" s="15"/>
      <c r="AI406" s="15"/>
      <c r="AJ406" s="15"/>
      <c r="AK406" s="15"/>
      <c r="AL406" s="11"/>
      <c r="AM406" s="12"/>
      <c r="AN406" s="3"/>
      <c r="AO406" s="3"/>
      <c r="AP406" s="3"/>
    </row>
    <row r="407" spans="1:58" ht="12" customHeight="1" outlineLevel="1" x14ac:dyDescent="0.25">
      <c r="A407" s="1"/>
      <c r="B407" s="2"/>
      <c r="C407" s="16">
        <v>0</v>
      </c>
      <c r="D407" s="8"/>
      <c r="E407" s="13"/>
      <c r="F407" s="9"/>
      <c r="G407" s="17"/>
      <c r="H407" s="9" t="s">
        <v>135</v>
      </c>
      <c r="I407" s="9"/>
      <c r="J407" s="9"/>
      <c r="K407" s="9"/>
      <c r="L407" s="9"/>
      <c r="M407" s="9"/>
      <c r="N407" s="9"/>
      <c r="O407" s="9"/>
      <c r="P407" s="9"/>
      <c r="Q407" s="9"/>
      <c r="R407" s="9"/>
      <c r="S407" s="11"/>
      <c r="T407" s="15"/>
      <c r="U407" s="15"/>
      <c r="V407" s="15"/>
      <c r="W407" s="15"/>
      <c r="X407" s="15"/>
      <c r="Y407" s="15"/>
      <c r="Z407" s="15"/>
      <c r="AA407" s="15"/>
      <c r="AB407" s="15"/>
      <c r="AC407" s="15"/>
      <c r="AD407" s="15"/>
      <c r="AE407" s="15"/>
      <c r="AF407" s="15"/>
      <c r="AG407" s="15"/>
      <c r="AH407" s="15"/>
      <c r="AI407" s="15"/>
      <c r="AJ407" s="15"/>
      <c r="AK407" s="15"/>
      <c r="AL407" s="11"/>
      <c r="AM407" s="12"/>
      <c r="AN407" s="3"/>
      <c r="AO407" s="3"/>
      <c r="AP407" s="3"/>
    </row>
    <row r="408" spans="1:58" ht="12" customHeight="1" outlineLevel="1" x14ac:dyDescent="0.25">
      <c r="A408" s="1"/>
      <c r="B408" s="2"/>
      <c r="C408" s="13"/>
      <c r="D408" s="13"/>
      <c r="E408" s="13"/>
      <c r="F408" s="13"/>
      <c r="G408" s="13"/>
      <c r="H408" s="13"/>
      <c r="I408" s="13"/>
      <c r="J408" s="18"/>
      <c r="K408" s="330" t="s">
        <v>124</v>
      </c>
      <c r="L408" s="330"/>
      <c r="M408" s="330"/>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2"/>
      <c r="AN408" s="3"/>
      <c r="AO408" s="3"/>
      <c r="AP408" s="3"/>
    </row>
    <row r="409" spans="1:58" ht="12" customHeight="1" outlineLevel="1" x14ac:dyDescent="0.25">
      <c r="A409" s="1"/>
      <c r="B409" s="2"/>
      <c r="C409" s="13"/>
      <c r="D409" s="13"/>
      <c r="E409" s="13"/>
      <c r="F409" s="13"/>
      <c r="G409" s="13"/>
      <c r="H409" s="13"/>
      <c r="I409" s="13"/>
      <c r="J409" s="13"/>
      <c r="K409" s="330"/>
      <c r="L409" s="330"/>
      <c r="M409" s="330"/>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2"/>
      <c r="AN409" s="3"/>
      <c r="AO409" s="3"/>
      <c r="AP409" s="3"/>
    </row>
    <row r="410" spans="1:58" ht="12" customHeight="1" outlineLevel="1" x14ac:dyDescent="0.25">
      <c r="A410" s="1"/>
      <c r="B410" s="2"/>
      <c r="C410" s="13"/>
      <c r="D410" s="13"/>
      <c r="E410" s="13"/>
      <c r="F410" s="13"/>
      <c r="G410" s="13"/>
      <c r="H410" s="13"/>
      <c r="I410" s="13"/>
      <c r="J410" s="95"/>
      <c r="K410" s="95"/>
      <c r="L410" s="95"/>
      <c r="M410" s="95"/>
      <c r="N410" s="95"/>
      <c r="O410" s="95"/>
      <c r="P410" s="95"/>
      <c r="Q410" s="95"/>
      <c r="R410" s="95"/>
      <c r="S410" s="18"/>
      <c r="T410" s="18"/>
      <c r="U410" s="18"/>
      <c r="V410" s="18"/>
      <c r="W410" s="18"/>
      <c r="X410" s="18"/>
      <c r="Y410" s="18"/>
      <c r="Z410" s="18"/>
      <c r="AA410" s="18"/>
      <c r="AB410" s="18"/>
      <c r="AC410" s="18"/>
      <c r="AD410" s="18"/>
      <c r="AE410" s="18"/>
      <c r="AF410" s="18"/>
      <c r="AG410" s="18"/>
      <c r="AH410" s="18"/>
      <c r="AI410" s="18"/>
      <c r="AJ410" s="18"/>
      <c r="AK410" s="18"/>
      <c r="AL410" s="18"/>
      <c r="AM410" s="12"/>
      <c r="AN410" s="3"/>
      <c r="AO410" s="3"/>
      <c r="AP410" s="3"/>
    </row>
    <row r="411" spans="1:58" ht="12" customHeight="1" outlineLevel="1" x14ac:dyDescent="0.25">
      <c r="A411" s="1"/>
      <c r="B411" s="2"/>
      <c r="C411" s="13"/>
      <c r="D411" s="13"/>
      <c r="E411" s="13"/>
      <c r="F411" s="13"/>
      <c r="G411" s="13"/>
      <c r="H411" s="13"/>
      <c r="I411" s="13" t="s">
        <v>123</v>
      </c>
      <c r="J411" s="95" t="s">
        <v>175</v>
      </c>
      <c r="K411" s="95" t="s">
        <v>176</v>
      </c>
      <c r="L411" s="95" t="s">
        <v>314</v>
      </c>
      <c r="M411" s="95" t="s">
        <v>177</v>
      </c>
      <c r="N411" s="95" t="s">
        <v>23</v>
      </c>
      <c r="O411" s="95" t="s">
        <v>445</v>
      </c>
      <c r="P411" s="95" t="s">
        <v>179</v>
      </c>
      <c r="Q411" s="95" t="s">
        <v>180</v>
      </c>
      <c r="R411" s="95" t="s">
        <v>181</v>
      </c>
      <c r="S411" s="95" t="s">
        <v>182</v>
      </c>
      <c r="T411" s="95" t="s">
        <v>447</v>
      </c>
      <c r="U411" s="95" t="s">
        <v>448</v>
      </c>
      <c r="V411" s="95" t="s">
        <v>449</v>
      </c>
      <c r="W411" s="95" t="s">
        <v>450</v>
      </c>
      <c r="X411" s="95" t="s">
        <v>446</v>
      </c>
      <c r="Y411" s="95" t="s">
        <v>30</v>
      </c>
      <c r="Z411" s="18" t="s">
        <v>31</v>
      </c>
      <c r="AA411" s="18" t="s">
        <v>32</v>
      </c>
      <c r="AB411" s="18" t="s">
        <v>451</v>
      </c>
      <c r="AC411" s="18" t="s">
        <v>452</v>
      </c>
      <c r="AD411" s="18" t="s">
        <v>453</v>
      </c>
      <c r="AE411" s="18" t="s">
        <v>454</v>
      </c>
      <c r="AF411" s="18" t="s">
        <v>455</v>
      </c>
      <c r="AG411" s="18" t="s">
        <v>456</v>
      </c>
      <c r="AH411" s="18" t="s">
        <v>457</v>
      </c>
      <c r="AI411" s="18" t="s">
        <v>458</v>
      </c>
      <c r="AJ411" s="18" t="s">
        <v>4</v>
      </c>
      <c r="AK411" s="18" t="s">
        <v>459</v>
      </c>
      <c r="AL411" s="18"/>
      <c r="AM411" s="12"/>
      <c r="AN411" s="3"/>
      <c r="AO411" s="3"/>
      <c r="AP411" s="3"/>
    </row>
    <row r="412" spans="1:58" ht="13.2" outlineLevel="1" x14ac:dyDescent="0.25">
      <c r="A412" s="1"/>
      <c r="B412" s="2"/>
      <c r="C412" s="13"/>
      <c r="D412" s="13"/>
      <c r="E412" s="13"/>
      <c r="F412" s="22"/>
      <c r="H412" s="23" t="s">
        <v>153</v>
      </c>
      <c r="I412" s="4" t="s">
        <v>125</v>
      </c>
      <c r="J412" s="93" t="str">
        <f>IF($I412="agflow","",IF(J241&gt;0,IF($I412="lime",0.25,1),""))</f>
        <v/>
      </c>
      <c r="K412" s="93" t="str">
        <f t="shared" ref="K412:AK412" si="0">IF($I412="agflow","",IF(K241&gt;0,IF($I412="lime",0.25,1),""))</f>
        <v/>
      </c>
      <c r="L412" s="93" t="str">
        <f t="shared" si="0"/>
        <v/>
      </c>
      <c r="M412" s="93" t="str">
        <f t="shared" si="0"/>
        <v/>
      </c>
      <c r="N412" s="93" t="str">
        <f t="shared" si="0"/>
        <v/>
      </c>
      <c r="O412" s="93" t="str">
        <f t="shared" si="0"/>
        <v/>
      </c>
      <c r="P412" s="93" t="str">
        <f t="shared" si="0"/>
        <v/>
      </c>
      <c r="Q412" s="93" t="str">
        <f t="shared" si="0"/>
        <v/>
      </c>
      <c r="R412" s="93" t="str">
        <f t="shared" si="0"/>
        <v/>
      </c>
      <c r="S412" s="93" t="str">
        <f t="shared" si="0"/>
        <v/>
      </c>
      <c r="T412" s="93" t="str">
        <f t="shared" si="0"/>
        <v/>
      </c>
      <c r="U412" s="93" t="str">
        <f t="shared" si="0"/>
        <v/>
      </c>
      <c r="V412" s="93" t="str">
        <f t="shared" si="0"/>
        <v/>
      </c>
      <c r="W412" s="93" t="str">
        <f t="shared" si="0"/>
        <v/>
      </c>
      <c r="X412" s="93" t="str">
        <f t="shared" si="0"/>
        <v/>
      </c>
      <c r="Y412" s="93" t="str">
        <f t="shared" si="0"/>
        <v/>
      </c>
      <c r="Z412" s="93" t="str">
        <f t="shared" si="0"/>
        <v/>
      </c>
      <c r="AA412" s="93" t="str">
        <f t="shared" si="0"/>
        <v/>
      </c>
      <c r="AB412" s="93" t="str">
        <f t="shared" si="0"/>
        <v/>
      </c>
      <c r="AC412" s="93" t="str">
        <f t="shared" si="0"/>
        <v/>
      </c>
      <c r="AD412" s="93" t="str">
        <f t="shared" si="0"/>
        <v/>
      </c>
      <c r="AE412" s="93" t="str">
        <f t="shared" si="0"/>
        <v/>
      </c>
      <c r="AF412" s="93" t="str">
        <f t="shared" si="0"/>
        <v/>
      </c>
      <c r="AG412" s="93" t="str">
        <f t="shared" si="0"/>
        <v/>
      </c>
      <c r="AH412" s="93" t="str">
        <f t="shared" si="0"/>
        <v/>
      </c>
      <c r="AI412" s="93" t="str">
        <f t="shared" si="0"/>
        <v/>
      </c>
      <c r="AJ412" s="93" t="str">
        <f t="shared" si="0"/>
        <v/>
      </c>
      <c r="AK412" s="93" t="str">
        <f t="shared" si="0"/>
        <v/>
      </c>
      <c r="AL412" s="100"/>
      <c r="AM412" s="12"/>
      <c r="AN412" s="3"/>
      <c r="AO412" s="3"/>
      <c r="AP412" s="3"/>
    </row>
    <row r="413" spans="1:58" ht="13.2" outlineLevel="1" x14ac:dyDescent="0.25">
      <c r="A413" s="1"/>
      <c r="B413" s="2"/>
      <c r="C413" s="13"/>
      <c r="D413" s="13"/>
      <c r="E413" s="13"/>
      <c r="F413" s="22"/>
      <c r="H413" s="23" t="s">
        <v>141</v>
      </c>
      <c r="I413" s="4" t="s">
        <v>125</v>
      </c>
      <c r="J413" s="93" t="str">
        <f t="shared" ref="J413:AK413" si="1">IF($I413="agflow","",IF(J242&gt;0,IF($I413="lime",0.25,1),""))</f>
        <v/>
      </c>
      <c r="K413" s="93" t="str">
        <f t="shared" si="1"/>
        <v/>
      </c>
      <c r="L413" s="93" t="str">
        <f t="shared" si="1"/>
        <v/>
      </c>
      <c r="M413" s="93" t="str">
        <f t="shared" si="1"/>
        <v/>
      </c>
      <c r="N413" s="93" t="str">
        <f t="shared" si="1"/>
        <v/>
      </c>
      <c r="O413" s="93" t="str">
        <f t="shared" si="1"/>
        <v/>
      </c>
      <c r="P413" s="93" t="str">
        <f t="shared" si="1"/>
        <v/>
      </c>
      <c r="Q413" s="93" t="str">
        <f t="shared" si="1"/>
        <v/>
      </c>
      <c r="R413" s="93" t="str">
        <f t="shared" si="1"/>
        <v/>
      </c>
      <c r="S413" s="93" t="str">
        <f t="shared" si="1"/>
        <v/>
      </c>
      <c r="T413" s="93" t="str">
        <f t="shared" si="1"/>
        <v/>
      </c>
      <c r="U413" s="93" t="str">
        <f t="shared" si="1"/>
        <v/>
      </c>
      <c r="V413" s="93" t="str">
        <f t="shared" si="1"/>
        <v/>
      </c>
      <c r="W413" s="93" t="str">
        <f t="shared" si="1"/>
        <v/>
      </c>
      <c r="X413" s="93" t="str">
        <f t="shared" si="1"/>
        <v/>
      </c>
      <c r="Y413" s="93" t="str">
        <f t="shared" si="1"/>
        <v/>
      </c>
      <c r="Z413" s="93" t="str">
        <f t="shared" si="1"/>
        <v/>
      </c>
      <c r="AA413" s="93" t="str">
        <f t="shared" si="1"/>
        <v/>
      </c>
      <c r="AB413" s="93" t="str">
        <f t="shared" si="1"/>
        <v/>
      </c>
      <c r="AC413" s="93" t="str">
        <f t="shared" si="1"/>
        <v/>
      </c>
      <c r="AD413" s="93" t="str">
        <f t="shared" si="1"/>
        <v/>
      </c>
      <c r="AE413" s="93" t="str">
        <f t="shared" si="1"/>
        <v/>
      </c>
      <c r="AF413" s="93" t="str">
        <f t="shared" si="1"/>
        <v/>
      </c>
      <c r="AG413" s="93" t="str">
        <f t="shared" si="1"/>
        <v/>
      </c>
      <c r="AH413" s="93" t="str">
        <f t="shared" si="1"/>
        <v/>
      </c>
      <c r="AI413" s="93" t="str">
        <f t="shared" si="1"/>
        <v/>
      </c>
      <c r="AJ413" s="93" t="str">
        <f t="shared" si="1"/>
        <v/>
      </c>
      <c r="AK413" s="93" t="str">
        <f t="shared" si="1"/>
        <v/>
      </c>
      <c r="AL413" s="100"/>
      <c r="AM413" s="12"/>
      <c r="AN413" s="3"/>
      <c r="AO413" s="3"/>
      <c r="AP413" s="3"/>
    </row>
    <row r="414" spans="1:58" ht="12" customHeight="1" outlineLevel="1" x14ac:dyDescent="0.25">
      <c r="A414" s="1"/>
      <c r="B414" s="2"/>
      <c r="C414" s="13"/>
      <c r="D414" s="13"/>
      <c r="E414" s="13"/>
      <c r="F414" s="22"/>
      <c r="H414" s="23" t="s">
        <v>142</v>
      </c>
      <c r="I414" s="4" t="s">
        <v>125</v>
      </c>
      <c r="J414" s="93" t="str">
        <f t="shared" ref="J414:AK414" si="2">IF($I414="agflow","",IF(J243&gt;0,IF($I414="lime",0.25,1),""))</f>
        <v/>
      </c>
      <c r="K414" s="93" t="str">
        <f t="shared" si="2"/>
        <v/>
      </c>
      <c r="L414" s="93" t="str">
        <f t="shared" si="2"/>
        <v/>
      </c>
      <c r="M414" s="93" t="str">
        <f t="shared" si="2"/>
        <v/>
      </c>
      <c r="N414" s="93" t="str">
        <f t="shared" si="2"/>
        <v/>
      </c>
      <c r="O414" s="93" t="str">
        <f t="shared" si="2"/>
        <v/>
      </c>
      <c r="P414" s="93" t="str">
        <f t="shared" si="2"/>
        <v/>
      </c>
      <c r="Q414" s="93" t="str">
        <f t="shared" si="2"/>
        <v/>
      </c>
      <c r="R414" s="93" t="str">
        <f t="shared" si="2"/>
        <v/>
      </c>
      <c r="S414" s="93" t="str">
        <f t="shared" si="2"/>
        <v/>
      </c>
      <c r="T414" s="93" t="str">
        <f t="shared" si="2"/>
        <v/>
      </c>
      <c r="U414" s="93" t="str">
        <f t="shared" si="2"/>
        <v/>
      </c>
      <c r="V414" s="93" t="str">
        <f t="shared" si="2"/>
        <v/>
      </c>
      <c r="W414" s="93" t="str">
        <f t="shared" si="2"/>
        <v/>
      </c>
      <c r="X414" s="93" t="str">
        <f t="shared" si="2"/>
        <v/>
      </c>
      <c r="Y414" s="93" t="str">
        <f t="shared" si="2"/>
        <v/>
      </c>
      <c r="Z414" s="93" t="str">
        <f t="shared" si="2"/>
        <v/>
      </c>
      <c r="AA414" s="93" t="str">
        <f t="shared" si="2"/>
        <v/>
      </c>
      <c r="AB414" s="93" t="str">
        <f t="shared" si="2"/>
        <v/>
      </c>
      <c r="AC414" s="93" t="str">
        <f t="shared" si="2"/>
        <v/>
      </c>
      <c r="AD414" s="93" t="str">
        <f t="shared" si="2"/>
        <v/>
      </c>
      <c r="AE414" s="93" t="str">
        <f t="shared" si="2"/>
        <v/>
      </c>
      <c r="AF414" s="93" t="str">
        <f t="shared" si="2"/>
        <v/>
      </c>
      <c r="AG414" s="93" t="str">
        <f t="shared" si="2"/>
        <v/>
      </c>
      <c r="AH414" s="93" t="str">
        <f t="shared" si="2"/>
        <v/>
      </c>
      <c r="AI414" s="93" t="str">
        <f t="shared" si="2"/>
        <v/>
      </c>
      <c r="AJ414" s="93" t="str">
        <f t="shared" si="2"/>
        <v/>
      </c>
      <c r="AK414" s="93" t="str">
        <f t="shared" si="2"/>
        <v/>
      </c>
      <c r="AL414" s="100"/>
      <c r="AM414" s="12"/>
      <c r="AN414" s="3"/>
      <c r="AO414" s="3"/>
      <c r="AP414" s="3"/>
    </row>
    <row r="415" spans="1:58" ht="12" customHeight="1" outlineLevel="1" x14ac:dyDescent="0.25">
      <c r="A415" s="1"/>
      <c r="B415" s="2"/>
      <c r="C415" s="13"/>
      <c r="D415" s="13"/>
      <c r="E415" s="13"/>
      <c r="F415" s="30"/>
      <c r="H415" s="23" t="s">
        <v>143</v>
      </c>
      <c r="I415" s="4" t="s">
        <v>125</v>
      </c>
      <c r="J415" s="93" t="str">
        <f t="shared" ref="J415:AK415" si="3">IF($I415="agflow","",IF(J244&gt;0,IF($I415="lime",0.25,1),""))</f>
        <v/>
      </c>
      <c r="K415" s="93" t="str">
        <f t="shared" si="3"/>
        <v/>
      </c>
      <c r="L415" s="93" t="str">
        <f t="shared" si="3"/>
        <v/>
      </c>
      <c r="M415" s="93" t="str">
        <f t="shared" si="3"/>
        <v/>
      </c>
      <c r="N415" s="93" t="str">
        <f t="shared" si="3"/>
        <v/>
      </c>
      <c r="O415" s="93" t="str">
        <f t="shared" si="3"/>
        <v/>
      </c>
      <c r="P415" s="93" t="str">
        <f t="shared" si="3"/>
        <v/>
      </c>
      <c r="Q415" s="93" t="str">
        <f t="shared" si="3"/>
        <v/>
      </c>
      <c r="R415" s="93" t="str">
        <f t="shared" si="3"/>
        <v/>
      </c>
      <c r="S415" s="93" t="str">
        <f t="shared" si="3"/>
        <v/>
      </c>
      <c r="T415" s="93" t="str">
        <f t="shared" si="3"/>
        <v/>
      </c>
      <c r="U415" s="93" t="str">
        <f t="shared" si="3"/>
        <v/>
      </c>
      <c r="V415" s="93" t="str">
        <f t="shared" si="3"/>
        <v/>
      </c>
      <c r="W415" s="93" t="str">
        <f t="shared" si="3"/>
        <v/>
      </c>
      <c r="X415" s="93" t="str">
        <f t="shared" si="3"/>
        <v/>
      </c>
      <c r="Y415" s="93" t="str">
        <f t="shared" si="3"/>
        <v/>
      </c>
      <c r="Z415" s="93" t="str">
        <f t="shared" si="3"/>
        <v/>
      </c>
      <c r="AA415" s="93" t="str">
        <f t="shared" si="3"/>
        <v/>
      </c>
      <c r="AB415" s="93" t="str">
        <f t="shared" si="3"/>
        <v/>
      </c>
      <c r="AC415" s="93" t="str">
        <f t="shared" si="3"/>
        <v/>
      </c>
      <c r="AD415" s="93" t="str">
        <f t="shared" si="3"/>
        <v/>
      </c>
      <c r="AE415" s="93" t="str">
        <f t="shared" si="3"/>
        <v/>
      </c>
      <c r="AF415" s="93" t="str">
        <f t="shared" si="3"/>
        <v/>
      </c>
      <c r="AG415" s="93" t="str">
        <f t="shared" si="3"/>
        <v/>
      </c>
      <c r="AH415" s="93" t="str">
        <f t="shared" si="3"/>
        <v/>
      </c>
      <c r="AI415" s="93" t="str">
        <f t="shared" si="3"/>
        <v/>
      </c>
      <c r="AJ415" s="93" t="str">
        <f t="shared" si="3"/>
        <v/>
      </c>
      <c r="AK415" s="93" t="str">
        <f t="shared" si="3"/>
        <v/>
      </c>
      <c r="AL415" s="100"/>
      <c r="AM415" s="12"/>
      <c r="AN415" s="3"/>
      <c r="AO415" s="3"/>
      <c r="AP415" s="3"/>
    </row>
    <row r="416" spans="1:58" ht="12" customHeight="1" outlineLevel="1" x14ac:dyDescent="0.25">
      <c r="A416" s="1"/>
      <c r="B416" s="2"/>
      <c r="C416" s="13"/>
      <c r="D416" s="13"/>
      <c r="E416" s="13"/>
      <c r="F416" s="30"/>
      <c r="H416" s="23" t="s">
        <v>144</v>
      </c>
      <c r="I416" s="4" t="s">
        <v>125</v>
      </c>
      <c r="J416" s="93" t="str">
        <f t="shared" ref="J416:AK416" si="4">IF($I416="agflow","",IF(J245&gt;0,IF($I416="lime",0.25,1),""))</f>
        <v/>
      </c>
      <c r="K416" s="93" t="str">
        <f t="shared" si="4"/>
        <v/>
      </c>
      <c r="L416" s="93" t="str">
        <f t="shared" si="4"/>
        <v/>
      </c>
      <c r="M416" s="93" t="str">
        <f t="shared" si="4"/>
        <v/>
      </c>
      <c r="N416" s="93" t="str">
        <f t="shared" si="4"/>
        <v/>
      </c>
      <c r="O416" s="93" t="str">
        <f t="shared" si="4"/>
        <v/>
      </c>
      <c r="P416" s="93" t="str">
        <f t="shared" si="4"/>
        <v/>
      </c>
      <c r="Q416" s="93" t="str">
        <f t="shared" si="4"/>
        <v/>
      </c>
      <c r="R416" s="93" t="str">
        <f t="shared" si="4"/>
        <v/>
      </c>
      <c r="S416" s="93" t="str">
        <f t="shared" si="4"/>
        <v/>
      </c>
      <c r="T416" s="93" t="str">
        <f t="shared" si="4"/>
        <v/>
      </c>
      <c r="U416" s="93" t="str">
        <f t="shared" si="4"/>
        <v/>
      </c>
      <c r="V416" s="93" t="str">
        <f t="shared" si="4"/>
        <v/>
      </c>
      <c r="W416" s="93" t="str">
        <f t="shared" si="4"/>
        <v/>
      </c>
      <c r="X416" s="93" t="str">
        <f t="shared" si="4"/>
        <v/>
      </c>
      <c r="Y416" s="93" t="str">
        <f t="shared" si="4"/>
        <v/>
      </c>
      <c r="Z416" s="93" t="str">
        <f t="shared" si="4"/>
        <v/>
      </c>
      <c r="AA416" s="93" t="str">
        <f t="shared" si="4"/>
        <v/>
      </c>
      <c r="AB416" s="93" t="str">
        <f t="shared" si="4"/>
        <v/>
      </c>
      <c r="AC416" s="93" t="str">
        <f t="shared" si="4"/>
        <v/>
      </c>
      <c r="AD416" s="93" t="str">
        <f t="shared" si="4"/>
        <v/>
      </c>
      <c r="AE416" s="93" t="str">
        <f t="shared" si="4"/>
        <v/>
      </c>
      <c r="AF416" s="93" t="str">
        <f t="shared" si="4"/>
        <v/>
      </c>
      <c r="AG416" s="93" t="str">
        <f t="shared" si="4"/>
        <v/>
      </c>
      <c r="AH416" s="93" t="str">
        <f t="shared" si="4"/>
        <v/>
      </c>
      <c r="AI416" s="93" t="str">
        <f t="shared" si="4"/>
        <v/>
      </c>
      <c r="AJ416" s="93" t="str">
        <f t="shared" si="4"/>
        <v/>
      </c>
      <c r="AK416" s="93" t="str">
        <f t="shared" si="4"/>
        <v/>
      </c>
      <c r="AL416" s="100"/>
      <c r="AM416" s="12"/>
      <c r="AN416" s="3"/>
      <c r="AO416" s="3"/>
      <c r="AP416" s="3"/>
    </row>
    <row r="417" spans="1:42" ht="12" customHeight="1" outlineLevel="1" x14ac:dyDescent="0.25">
      <c r="A417" s="1"/>
      <c r="B417" s="2"/>
      <c r="C417" s="13"/>
      <c r="D417" s="13"/>
      <c r="E417" s="13"/>
      <c r="F417" s="30"/>
      <c r="H417" s="23" t="s">
        <v>145</v>
      </c>
      <c r="I417" s="4" t="s">
        <v>125</v>
      </c>
      <c r="J417" s="93" t="str">
        <f t="shared" ref="J417:AK417" si="5">IF($I417="agflow","",IF(J246&gt;0,IF($I417="lime",0.25,1),""))</f>
        <v/>
      </c>
      <c r="K417" s="93" t="str">
        <f t="shared" si="5"/>
        <v/>
      </c>
      <c r="L417" s="93" t="str">
        <f t="shared" si="5"/>
        <v/>
      </c>
      <c r="M417" s="93" t="str">
        <f t="shared" si="5"/>
        <v/>
      </c>
      <c r="N417" s="93" t="str">
        <f t="shared" si="5"/>
        <v/>
      </c>
      <c r="O417" s="93" t="str">
        <f t="shared" si="5"/>
        <v/>
      </c>
      <c r="P417" s="93" t="str">
        <f t="shared" si="5"/>
        <v/>
      </c>
      <c r="Q417" s="93" t="str">
        <f t="shared" si="5"/>
        <v/>
      </c>
      <c r="R417" s="93" t="str">
        <f t="shared" si="5"/>
        <v/>
      </c>
      <c r="S417" s="93" t="str">
        <f t="shared" si="5"/>
        <v/>
      </c>
      <c r="T417" s="93" t="str">
        <f t="shared" si="5"/>
        <v/>
      </c>
      <c r="U417" s="93" t="str">
        <f t="shared" si="5"/>
        <v/>
      </c>
      <c r="V417" s="93" t="str">
        <f t="shared" si="5"/>
        <v/>
      </c>
      <c r="W417" s="93" t="str">
        <f t="shared" si="5"/>
        <v/>
      </c>
      <c r="X417" s="93" t="str">
        <f t="shared" si="5"/>
        <v/>
      </c>
      <c r="Y417" s="93" t="str">
        <f t="shared" si="5"/>
        <v/>
      </c>
      <c r="Z417" s="93" t="str">
        <f t="shared" si="5"/>
        <v/>
      </c>
      <c r="AA417" s="93" t="str">
        <f t="shared" si="5"/>
        <v/>
      </c>
      <c r="AB417" s="93" t="str">
        <f t="shared" si="5"/>
        <v/>
      </c>
      <c r="AC417" s="93" t="str">
        <f t="shared" si="5"/>
        <v/>
      </c>
      <c r="AD417" s="93" t="str">
        <f t="shared" si="5"/>
        <v/>
      </c>
      <c r="AE417" s="93" t="str">
        <f t="shared" si="5"/>
        <v/>
      </c>
      <c r="AF417" s="93" t="str">
        <f t="shared" si="5"/>
        <v/>
      </c>
      <c r="AG417" s="93" t="str">
        <f t="shared" si="5"/>
        <v/>
      </c>
      <c r="AH417" s="93" t="str">
        <f t="shared" si="5"/>
        <v/>
      </c>
      <c r="AI417" s="93" t="str">
        <f t="shared" si="5"/>
        <v/>
      </c>
      <c r="AJ417" s="93" t="str">
        <f t="shared" si="5"/>
        <v/>
      </c>
      <c r="AK417" s="93" t="str">
        <f t="shared" si="5"/>
        <v/>
      </c>
      <c r="AL417" s="100"/>
      <c r="AM417" s="12"/>
      <c r="AN417" s="3"/>
      <c r="AO417" s="3"/>
      <c r="AP417" s="3"/>
    </row>
    <row r="418" spans="1:42" ht="12" customHeight="1" outlineLevel="1" x14ac:dyDescent="0.25">
      <c r="A418" s="1"/>
      <c r="B418" s="2"/>
      <c r="C418" s="13"/>
      <c r="D418" s="13"/>
      <c r="E418" s="13"/>
      <c r="F418" s="30"/>
      <c r="H418" s="23" t="s">
        <v>146</v>
      </c>
      <c r="I418" s="4" t="s">
        <v>125</v>
      </c>
      <c r="J418" s="93" t="str">
        <f t="shared" ref="J418:AK418" si="6">IF($I418="agflow","",IF(J247&gt;0,IF($I418="lime",0.25,1),""))</f>
        <v/>
      </c>
      <c r="K418" s="93" t="str">
        <f t="shared" si="6"/>
        <v/>
      </c>
      <c r="L418" s="93" t="str">
        <f t="shared" si="6"/>
        <v/>
      </c>
      <c r="M418" s="93" t="str">
        <f t="shared" si="6"/>
        <v/>
      </c>
      <c r="N418" s="93" t="str">
        <f t="shared" si="6"/>
        <v/>
      </c>
      <c r="O418" s="93" t="str">
        <f t="shared" si="6"/>
        <v/>
      </c>
      <c r="P418" s="93" t="str">
        <f t="shared" si="6"/>
        <v/>
      </c>
      <c r="Q418" s="93" t="str">
        <f t="shared" si="6"/>
        <v/>
      </c>
      <c r="R418" s="93" t="str">
        <f t="shared" si="6"/>
        <v/>
      </c>
      <c r="S418" s="93" t="str">
        <f t="shared" si="6"/>
        <v/>
      </c>
      <c r="T418" s="93" t="str">
        <f t="shared" si="6"/>
        <v/>
      </c>
      <c r="U418" s="93" t="str">
        <f t="shared" si="6"/>
        <v/>
      </c>
      <c r="V418" s="93" t="str">
        <f t="shared" si="6"/>
        <v/>
      </c>
      <c r="W418" s="93" t="str">
        <f t="shared" si="6"/>
        <v/>
      </c>
      <c r="X418" s="93" t="str">
        <f t="shared" si="6"/>
        <v/>
      </c>
      <c r="Y418" s="93" t="str">
        <f t="shared" si="6"/>
        <v/>
      </c>
      <c r="Z418" s="93" t="str">
        <f t="shared" si="6"/>
        <v/>
      </c>
      <c r="AA418" s="93" t="str">
        <f t="shared" si="6"/>
        <v/>
      </c>
      <c r="AB418" s="93" t="str">
        <f t="shared" si="6"/>
        <v/>
      </c>
      <c r="AC418" s="93" t="str">
        <f t="shared" si="6"/>
        <v/>
      </c>
      <c r="AD418" s="93" t="str">
        <f t="shared" si="6"/>
        <v/>
      </c>
      <c r="AE418" s="93" t="str">
        <f t="shared" si="6"/>
        <v/>
      </c>
      <c r="AF418" s="93" t="str">
        <f t="shared" si="6"/>
        <v/>
      </c>
      <c r="AG418" s="93" t="str">
        <f t="shared" si="6"/>
        <v/>
      </c>
      <c r="AH418" s="93" t="str">
        <f t="shared" si="6"/>
        <v/>
      </c>
      <c r="AI418" s="93" t="str">
        <f t="shared" si="6"/>
        <v/>
      </c>
      <c r="AJ418" s="93" t="str">
        <f t="shared" si="6"/>
        <v/>
      </c>
      <c r="AK418" s="93" t="str">
        <f t="shared" si="6"/>
        <v/>
      </c>
      <c r="AL418" s="100"/>
      <c r="AM418" s="12"/>
      <c r="AN418" s="3"/>
      <c r="AO418" s="3"/>
      <c r="AP418" s="3"/>
    </row>
    <row r="419" spans="1:42" ht="12" customHeight="1" outlineLevel="1" x14ac:dyDescent="0.25">
      <c r="A419" s="1"/>
      <c r="B419" s="2"/>
      <c r="C419" s="13"/>
      <c r="D419" s="13"/>
      <c r="E419" s="13"/>
      <c r="F419" s="30"/>
      <c r="H419" s="23" t="s">
        <v>147</v>
      </c>
      <c r="I419" s="4" t="s">
        <v>125</v>
      </c>
      <c r="J419" s="93" t="str">
        <f t="shared" ref="J419:AK419" si="7">IF($I419="agflow","",IF(J248&gt;0,IF($I419="lime",0.25,1),""))</f>
        <v/>
      </c>
      <c r="K419" s="93" t="str">
        <f t="shared" si="7"/>
        <v/>
      </c>
      <c r="L419" s="93" t="str">
        <f t="shared" si="7"/>
        <v/>
      </c>
      <c r="M419" s="93" t="str">
        <f t="shared" si="7"/>
        <v/>
      </c>
      <c r="N419" s="93" t="str">
        <f t="shared" si="7"/>
        <v/>
      </c>
      <c r="O419" s="93" t="str">
        <f t="shared" si="7"/>
        <v/>
      </c>
      <c r="P419" s="93" t="str">
        <f t="shared" si="7"/>
        <v/>
      </c>
      <c r="Q419" s="93" t="str">
        <f t="shared" si="7"/>
        <v/>
      </c>
      <c r="R419" s="93" t="str">
        <f t="shared" si="7"/>
        <v/>
      </c>
      <c r="S419" s="93" t="str">
        <f t="shared" si="7"/>
        <v/>
      </c>
      <c r="T419" s="93" t="str">
        <f t="shared" si="7"/>
        <v/>
      </c>
      <c r="U419" s="93" t="str">
        <f t="shared" si="7"/>
        <v/>
      </c>
      <c r="V419" s="93" t="str">
        <f t="shared" si="7"/>
        <v/>
      </c>
      <c r="W419" s="93" t="str">
        <f t="shared" si="7"/>
        <v/>
      </c>
      <c r="X419" s="93" t="str">
        <f t="shared" si="7"/>
        <v/>
      </c>
      <c r="Y419" s="93" t="str">
        <f t="shared" si="7"/>
        <v/>
      </c>
      <c r="Z419" s="93" t="str">
        <f t="shared" si="7"/>
        <v/>
      </c>
      <c r="AA419" s="93" t="str">
        <f t="shared" si="7"/>
        <v/>
      </c>
      <c r="AB419" s="93" t="str">
        <f t="shared" si="7"/>
        <v/>
      </c>
      <c r="AC419" s="93" t="str">
        <f t="shared" si="7"/>
        <v/>
      </c>
      <c r="AD419" s="93" t="str">
        <f t="shared" si="7"/>
        <v/>
      </c>
      <c r="AE419" s="93" t="str">
        <f t="shared" si="7"/>
        <v/>
      </c>
      <c r="AF419" s="93" t="str">
        <f t="shared" si="7"/>
        <v/>
      </c>
      <c r="AG419" s="93" t="str">
        <f t="shared" si="7"/>
        <v/>
      </c>
      <c r="AH419" s="93" t="str">
        <f t="shared" si="7"/>
        <v/>
      </c>
      <c r="AI419" s="93" t="str">
        <f t="shared" si="7"/>
        <v/>
      </c>
      <c r="AJ419" s="93" t="str">
        <f t="shared" si="7"/>
        <v/>
      </c>
      <c r="AK419" s="93" t="str">
        <f t="shared" si="7"/>
        <v/>
      </c>
      <c r="AL419" s="100"/>
      <c r="AM419" s="12"/>
      <c r="AN419" s="3"/>
      <c r="AO419" s="3"/>
      <c r="AP419" s="3"/>
    </row>
    <row r="420" spans="1:42" ht="12" customHeight="1" outlineLevel="1" x14ac:dyDescent="0.25">
      <c r="A420" s="1"/>
      <c r="B420" s="2"/>
      <c r="C420" s="13"/>
      <c r="D420" s="13"/>
      <c r="E420" s="13"/>
      <c r="F420" s="30"/>
      <c r="H420" s="23" t="s">
        <v>436</v>
      </c>
      <c r="I420" s="4" t="s">
        <v>125</v>
      </c>
      <c r="J420" s="93" t="str">
        <f t="shared" ref="J420:AK420" si="8">IF($I420="agflow","",IF(J249&gt;0,IF($I420="lime",0.25,1),""))</f>
        <v/>
      </c>
      <c r="K420" s="93" t="str">
        <f t="shared" si="8"/>
        <v/>
      </c>
      <c r="L420" s="93" t="str">
        <f t="shared" si="8"/>
        <v/>
      </c>
      <c r="M420" s="93" t="str">
        <f t="shared" si="8"/>
        <v/>
      </c>
      <c r="N420" s="93" t="str">
        <f t="shared" si="8"/>
        <v/>
      </c>
      <c r="O420" s="93" t="str">
        <f t="shared" si="8"/>
        <v/>
      </c>
      <c r="P420" s="93" t="str">
        <f t="shared" si="8"/>
        <v/>
      </c>
      <c r="Q420" s="93" t="str">
        <f t="shared" si="8"/>
        <v/>
      </c>
      <c r="R420" s="93" t="str">
        <f t="shared" si="8"/>
        <v/>
      </c>
      <c r="S420" s="93" t="str">
        <f t="shared" si="8"/>
        <v/>
      </c>
      <c r="T420" s="93" t="str">
        <f t="shared" si="8"/>
        <v/>
      </c>
      <c r="U420" s="93" t="str">
        <f t="shared" si="8"/>
        <v/>
      </c>
      <c r="V420" s="93" t="str">
        <f t="shared" si="8"/>
        <v/>
      </c>
      <c r="W420" s="93" t="str">
        <f t="shared" si="8"/>
        <v/>
      </c>
      <c r="X420" s="93" t="str">
        <f t="shared" si="8"/>
        <v/>
      </c>
      <c r="Y420" s="93" t="str">
        <f t="shared" si="8"/>
        <v/>
      </c>
      <c r="Z420" s="93" t="str">
        <f t="shared" si="8"/>
        <v/>
      </c>
      <c r="AA420" s="93" t="str">
        <f t="shared" si="8"/>
        <v/>
      </c>
      <c r="AB420" s="93" t="str">
        <f t="shared" si="8"/>
        <v/>
      </c>
      <c r="AC420" s="93" t="str">
        <f t="shared" si="8"/>
        <v/>
      </c>
      <c r="AD420" s="93" t="str">
        <f t="shared" si="8"/>
        <v/>
      </c>
      <c r="AE420" s="93" t="str">
        <f t="shared" si="8"/>
        <v/>
      </c>
      <c r="AF420" s="93" t="str">
        <f t="shared" si="8"/>
        <v/>
      </c>
      <c r="AG420" s="93" t="str">
        <f t="shared" si="8"/>
        <v/>
      </c>
      <c r="AH420" s="93" t="str">
        <f t="shared" si="8"/>
        <v/>
      </c>
      <c r="AI420" s="93" t="str">
        <f t="shared" si="8"/>
        <v/>
      </c>
      <c r="AJ420" s="93" t="str">
        <f t="shared" si="8"/>
        <v/>
      </c>
      <c r="AK420" s="93" t="str">
        <f t="shared" si="8"/>
        <v/>
      </c>
      <c r="AL420" s="100"/>
      <c r="AM420" s="12"/>
      <c r="AN420" s="3"/>
      <c r="AO420" s="3"/>
      <c r="AP420" s="3"/>
    </row>
    <row r="421" spans="1:42" ht="12" customHeight="1" outlineLevel="1" x14ac:dyDescent="0.25">
      <c r="A421" s="1"/>
      <c r="B421" s="2"/>
      <c r="C421" s="13"/>
      <c r="D421" s="13"/>
      <c r="E421" s="13"/>
      <c r="F421" s="30"/>
      <c r="H421" s="23" t="s">
        <v>155</v>
      </c>
      <c r="I421" s="4" t="s">
        <v>125</v>
      </c>
      <c r="J421" s="93" t="str">
        <f t="shared" ref="J421:AK421" si="9">IF($I421="agflow","",IF(J250&gt;0,IF($I421="lime",0.25,1),""))</f>
        <v/>
      </c>
      <c r="K421" s="93" t="str">
        <f t="shared" si="9"/>
        <v/>
      </c>
      <c r="L421" s="93" t="str">
        <f t="shared" si="9"/>
        <v/>
      </c>
      <c r="M421" s="93" t="str">
        <f t="shared" si="9"/>
        <v/>
      </c>
      <c r="N421" s="93" t="str">
        <f t="shared" si="9"/>
        <v/>
      </c>
      <c r="O421" s="93" t="str">
        <f t="shared" si="9"/>
        <v/>
      </c>
      <c r="P421" s="93" t="str">
        <f t="shared" si="9"/>
        <v/>
      </c>
      <c r="Q421" s="93" t="str">
        <f t="shared" si="9"/>
        <v/>
      </c>
      <c r="R421" s="93" t="str">
        <f t="shared" si="9"/>
        <v/>
      </c>
      <c r="S421" s="93" t="str">
        <f t="shared" si="9"/>
        <v/>
      </c>
      <c r="T421" s="93" t="str">
        <f t="shared" si="9"/>
        <v/>
      </c>
      <c r="U421" s="93" t="str">
        <f t="shared" si="9"/>
        <v/>
      </c>
      <c r="V421" s="93" t="str">
        <f t="shared" si="9"/>
        <v/>
      </c>
      <c r="W421" s="93" t="str">
        <f t="shared" si="9"/>
        <v/>
      </c>
      <c r="X421" s="93" t="str">
        <f t="shared" si="9"/>
        <v/>
      </c>
      <c r="Y421" s="93" t="str">
        <f t="shared" si="9"/>
        <v/>
      </c>
      <c r="Z421" s="93" t="str">
        <f t="shared" si="9"/>
        <v/>
      </c>
      <c r="AA421" s="93" t="str">
        <f t="shared" si="9"/>
        <v/>
      </c>
      <c r="AB421" s="93" t="str">
        <f t="shared" si="9"/>
        <v/>
      </c>
      <c r="AC421" s="93" t="str">
        <f t="shared" si="9"/>
        <v/>
      </c>
      <c r="AD421" s="93" t="str">
        <f t="shared" si="9"/>
        <v/>
      </c>
      <c r="AE421" s="93" t="str">
        <f t="shared" si="9"/>
        <v/>
      </c>
      <c r="AF421" s="93" t="str">
        <f t="shared" si="9"/>
        <v/>
      </c>
      <c r="AG421" s="93" t="str">
        <f t="shared" si="9"/>
        <v/>
      </c>
      <c r="AH421" s="93" t="str">
        <f t="shared" si="9"/>
        <v/>
      </c>
      <c r="AI421" s="93" t="str">
        <f t="shared" si="9"/>
        <v/>
      </c>
      <c r="AJ421" s="93" t="str">
        <f t="shared" si="9"/>
        <v/>
      </c>
      <c r="AK421" s="93" t="str">
        <f t="shared" si="9"/>
        <v/>
      </c>
      <c r="AL421" s="100"/>
      <c r="AM421" s="12"/>
      <c r="AN421" s="3"/>
      <c r="AO421" s="3"/>
      <c r="AP421" s="3"/>
    </row>
    <row r="422" spans="1:42" ht="12" customHeight="1" outlineLevel="1" x14ac:dyDescent="0.25">
      <c r="A422" s="1"/>
      <c r="B422" s="2"/>
      <c r="C422" s="13"/>
      <c r="D422" s="13"/>
      <c r="E422" s="13"/>
      <c r="F422" s="30"/>
      <c r="H422" s="23" t="s">
        <v>156</v>
      </c>
      <c r="I422" s="4" t="s">
        <v>125</v>
      </c>
      <c r="J422" s="93" t="str">
        <f t="shared" ref="J422:AK422" si="10">IF($I422="agflow","",IF(J251&gt;0,IF($I422="lime",0.25,1),""))</f>
        <v/>
      </c>
      <c r="K422" s="93" t="str">
        <f t="shared" si="10"/>
        <v/>
      </c>
      <c r="L422" s="93" t="str">
        <f t="shared" si="10"/>
        <v/>
      </c>
      <c r="M422" s="93" t="str">
        <f t="shared" si="10"/>
        <v/>
      </c>
      <c r="N422" s="93" t="str">
        <f t="shared" si="10"/>
        <v/>
      </c>
      <c r="O422" s="93" t="str">
        <f t="shared" si="10"/>
        <v/>
      </c>
      <c r="P422" s="93" t="str">
        <f t="shared" si="10"/>
        <v/>
      </c>
      <c r="Q422" s="93" t="str">
        <f t="shared" si="10"/>
        <v/>
      </c>
      <c r="R422" s="93" t="str">
        <f t="shared" si="10"/>
        <v/>
      </c>
      <c r="S422" s="93" t="str">
        <f t="shared" si="10"/>
        <v/>
      </c>
      <c r="T422" s="93" t="str">
        <f t="shared" si="10"/>
        <v/>
      </c>
      <c r="U422" s="93" t="str">
        <f t="shared" si="10"/>
        <v/>
      </c>
      <c r="V422" s="93" t="str">
        <f t="shared" si="10"/>
        <v/>
      </c>
      <c r="W422" s="93" t="str">
        <f t="shared" si="10"/>
        <v/>
      </c>
      <c r="X422" s="93" t="str">
        <f t="shared" si="10"/>
        <v/>
      </c>
      <c r="Y422" s="93" t="str">
        <f t="shared" si="10"/>
        <v/>
      </c>
      <c r="Z422" s="93" t="str">
        <f t="shared" si="10"/>
        <v/>
      </c>
      <c r="AA422" s="93" t="str">
        <f t="shared" si="10"/>
        <v/>
      </c>
      <c r="AB422" s="93" t="str">
        <f t="shared" si="10"/>
        <v/>
      </c>
      <c r="AC422" s="93" t="str">
        <f t="shared" si="10"/>
        <v/>
      </c>
      <c r="AD422" s="93" t="str">
        <f t="shared" si="10"/>
        <v/>
      </c>
      <c r="AE422" s="93" t="str">
        <f t="shared" si="10"/>
        <v/>
      </c>
      <c r="AF422" s="93" t="str">
        <f t="shared" si="10"/>
        <v/>
      </c>
      <c r="AG422" s="93" t="str">
        <f t="shared" si="10"/>
        <v/>
      </c>
      <c r="AH422" s="93" t="str">
        <f t="shared" si="10"/>
        <v/>
      </c>
      <c r="AI422" s="93" t="str">
        <f t="shared" si="10"/>
        <v/>
      </c>
      <c r="AJ422" s="93" t="str">
        <f t="shared" si="10"/>
        <v/>
      </c>
      <c r="AK422" s="93" t="str">
        <f t="shared" si="10"/>
        <v/>
      </c>
      <c r="AL422" s="100"/>
      <c r="AM422" s="12"/>
      <c r="AN422" s="3"/>
      <c r="AO422" s="3"/>
      <c r="AP422" s="3"/>
    </row>
    <row r="423" spans="1:42" ht="12" customHeight="1" outlineLevel="1" x14ac:dyDescent="0.25">
      <c r="A423" s="1"/>
      <c r="B423" s="2"/>
      <c r="C423" s="13"/>
      <c r="D423" s="13"/>
      <c r="E423" s="13"/>
      <c r="F423" s="30"/>
      <c r="H423" s="23" t="s">
        <v>160</v>
      </c>
      <c r="I423" s="4" t="s">
        <v>125</v>
      </c>
      <c r="J423" s="93" t="str">
        <f t="shared" ref="J423:AK423" si="11">IF($I423="agflow","",IF(J252&gt;0,IF($I423="lime",0.25,1),""))</f>
        <v/>
      </c>
      <c r="K423" s="93" t="str">
        <f t="shared" si="11"/>
        <v/>
      </c>
      <c r="L423" s="93" t="str">
        <f t="shared" si="11"/>
        <v/>
      </c>
      <c r="M423" s="93" t="str">
        <f t="shared" si="11"/>
        <v/>
      </c>
      <c r="N423" s="93" t="str">
        <f t="shared" si="11"/>
        <v/>
      </c>
      <c r="O423" s="93" t="str">
        <f t="shared" si="11"/>
        <v/>
      </c>
      <c r="P423" s="93" t="str">
        <f t="shared" si="11"/>
        <v/>
      </c>
      <c r="Q423" s="93" t="str">
        <f t="shared" si="11"/>
        <v/>
      </c>
      <c r="R423" s="93" t="str">
        <f t="shared" si="11"/>
        <v/>
      </c>
      <c r="S423" s="93" t="str">
        <f t="shared" si="11"/>
        <v/>
      </c>
      <c r="T423" s="93" t="str">
        <f t="shared" si="11"/>
        <v/>
      </c>
      <c r="U423" s="93" t="str">
        <f t="shared" si="11"/>
        <v/>
      </c>
      <c r="V423" s="93" t="str">
        <f t="shared" si="11"/>
        <v/>
      </c>
      <c r="W423" s="93" t="str">
        <f t="shared" si="11"/>
        <v/>
      </c>
      <c r="X423" s="93" t="str">
        <f t="shared" si="11"/>
        <v/>
      </c>
      <c r="Y423" s="93" t="str">
        <f t="shared" si="11"/>
        <v/>
      </c>
      <c r="Z423" s="93" t="str">
        <f t="shared" si="11"/>
        <v/>
      </c>
      <c r="AA423" s="93" t="str">
        <f t="shared" si="11"/>
        <v/>
      </c>
      <c r="AB423" s="93" t="str">
        <f t="shared" si="11"/>
        <v/>
      </c>
      <c r="AC423" s="93" t="str">
        <f t="shared" si="11"/>
        <v/>
      </c>
      <c r="AD423" s="93" t="str">
        <f t="shared" si="11"/>
        <v/>
      </c>
      <c r="AE423" s="93" t="str">
        <f t="shared" si="11"/>
        <v/>
      </c>
      <c r="AF423" s="93" t="str">
        <f t="shared" si="11"/>
        <v/>
      </c>
      <c r="AG423" s="93" t="str">
        <f t="shared" si="11"/>
        <v/>
      </c>
      <c r="AH423" s="93" t="str">
        <f t="shared" si="11"/>
        <v/>
      </c>
      <c r="AI423" s="93" t="str">
        <f t="shared" si="11"/>
        <v/>
      </c>
      <c r="AJ423" s="93" t="str">
        <f t="shared" si="11"/>
        <v/>
      </c>
      <c r="AK423" s="93" t="str">
        <f t="shared" si="11"/>
        <v/>
      </c>
      <c r="AL423" s="100"/>
      <c r="AM423" s="12"/>
      <c r="AN423" s="3"/>
      <c r="AO423" s="3"/>
      <c r="AP423" s="3"/>
    </row>
    <row r="424" spans="1:42" ht="13.2" outlineLevel="1" x14ac:dyDescent="0.25">
      <c r="A424" s="1"/>
      <c r="B424" s="2"/>
      <c r="C424" s="13"/>
      <c r="D424" s="13"/>
      <c r="E424" s="13"/>
      <c r="F424" s="22"/>
      <c r="H424" s="23" t="s">
        <v>153</v>
      </c>
      <c r="I424" s="4" t="s">
        <v>126</v>
      </c>
      <c r="J424" s="93" t="str">
        <f t="shared" ref="J424:AK424" si="12">IF($I424="agflow","",IF(J253&gt;0,IF($I424="lime",0.25,1),""))</f>
        <v/>
      </c>
      <c r="K424" s="93">
        <f t="shared" si="12"/>
        <v>1</v>
      </c>
      <c r="L424" s="93">
        <f t="shared" si="12"/>
        <v>1</v>
      </c>
      <c r="M424" s="93" t="str">
        <f t="shared" si="12"/>
        <v/>
      </c>
      <c r="N424" s="93">
        <f t="shared" si="12"/>
        <v>1</v>
      </c>
      <c r="O424" s="93">
        <f t="shared" si="12"/>
        <v>1</v>
      </c>
      <c r="P424" s="93">
        <f t="shared" si="12"/>
        <v>1</v>
      </c>
      <c r="Q424" s="93">
        <f t="shared" si="12"/>
        <v>1</v>
      </c>
      <c r="R424" s="93">
        <f t="shared" si="12"/>
        <v>1</v>
      </c>
      <c r="S424" s="93">
        <f t="shared" si="12"/>
        <v>1</v>
      </c>
      <c r="T424" s="93">
        <f t="shared" si="12"/>
        <v>1</v>
      </c>
      <c r="U424" s="93">
        <f t="shared" si="12"/>
        <v>1</v>
      </c>
      <c r="V424" s="93">
        <f t="shared" si="12"/>
        <v>1</v>
      </c>
      <c r="W424" s="93">
        <f t="shared" si="12"/>
        <v>1</v>
      </c>
      <c r="X424" s="93">
        <f t="shared" si="12"/>
        <v>1</v>
      </c>
      <c r="Y424" s="93">
        <f t="shared" si="12"/>
        <v>1</v>
      </c>
      <c r="Z424" s="93">
        <f t="shared" si="12"/>
        <v>1</v>
      </c>
      <c r="AA424" s="93">
        <f t="shared" si="12"/>
        <v>1</v>
      </c>
      <c r="AB424" s="93" t="str">
        <f t="shared" si="12"/>
        <v/>
      </c>
      <c r="AC424" s="93" t="str">
        <f t="shared" si="12"/>
        <v/>
      </c>
      <c r="AD424" s="93" t="str">
        <f t="shared" si="12"/>
        <v/>
      </c>
      <c r="AE424" s="93" t="str">
        <f t="shared" si="12"/>
        <v/>
      </c>
      <c r="AF424" s="93" t="str">
        <f t="shared" si="12"/>
        <v/>
      </c>
      <c r="AG424" s="93" t="str">
        <f t="shared" si="12"/>
        <v/>
      </c>
      <c r="AH424" s="93" t="str">
        <f t="shared" si="12"/>
        <v/>
      </c>
      <c r="AI424" s="93" t="str">
        <f t="shared" si="12"/>
        <v/>
      </c>
      <c r="AJ424" s="93" t="str">
        <f t="shared" si="12"/>
        <v/>
      </c>
      <c r="AK424" s="93" t="str">
        <f t="shared" si="12"/>
        <v/>
      </c>
      <c r="AL424" s="100"/>
      <c r="AM424" s="12"/>
      <c r="AN424" s="3"/>
      <c r="AO424" s="3"/>
      <c r="AP424" s="3"/>
    </row>
    <row r="425" spans="1:42" ht="13.2" outlineLevel="1" x14ac:dyDescent="0.25">
      <c r="A425" s="1"/>
      <c r="B425" s="2"/>
      <c r="C425" s="13"/>
      <c r="D425" s="13"/>
      <c r="E425" s="13"/>
      <c r="F425" s="22"/>
      <c r="H425" s="23" t="s">
        <v>141</v>
      </c>
      <c r="I425" s="4" t="s">
        <v>126</v>
      </c>
      <c r="J425" s="93" t="str">
        <f t="shared" ref="J425:AK425" si="13">IF($I425="agflow","",IF(J254&gt;0,IF($I425="lime",0.25,1),""))</f>
        <v/>
      </c>
      <c r="K425" s="93">
        <f t="shared" si="13"/>
        <v>1</v>
      </c>
      <c r="L425" s="93">
        <f t="shared" si="13"/>
        <v>1</v>
      </c>
      <c r="M425" s="93" t="str">
        <f t="shared" si="13"/>
        <v/>
      </c>
      <c r="N425" s="93" t="str">
        <f t="shared" si="13"/>
        <v/>
      </c>
      <c r="O425" s="93" t="str">
        <f t="shared" si="13"/>
        <v/>
      </c>
      <c r="P425" s="93" t="str">
        <f t="shared" si="13"/>
        <v/>
      </c>
      <c r="Q425" s="93" t="str">
        <f t="shared" si="13"/>
        <v/>
      </c>
      <c r="R425" s="93" t="str">
        <f t="shared" si="13"/>
        <v/>
      </c>
      <c r="S425" s="93" t="str">
        <f t="shared" si="13"/>
        <v/>
      </c>
      <c r="T425" s="93" t="str">
        <f t="shared" si="13"/>
        <v/>
      </c>
      <c r="U425" s="93" t="str">
        <f t="shared" si="13"/>
        <v/>
      </c>
      <c r="V425" s="93" t="str">
        <f t="shared" si="13"/>
        <v/>
      </c>
      <c r="W425" s="93" t="str">
        <f t="shared" si="13"/>
        <v/>
      </c>
      <c r="X425" s="93" t="str">
        <f t="shared" si="13"/>
        <v/>
      </c>
      <c r="Y425" s="93" t="str">
        <f t="shared" si="13"/>
        <v/>
      </c>
      <c r="Z425" s="93" t="str">
        <f t="shared" si="13"/>
        <v/>
      </c>
      <c r="AA425" s="93" t="str">
        <f t="shared" si="13"/>
        <v/>
      </c>
      <c r="AB425" s="93" t="str">
        <f t="shared" si="13"/>
        <v/>
      </c>
      <c r="AC425" s="93" t="str">
        <f t="shared" si="13"/>
        <v/>
      </c>
      <c r="AD425" s="93" t="str">
        <f t="shared" si="13"/>
        <v/>
      </c>
      <c r="AE425" s="93" t="str">
        <f t="shared" si="13"/>
        <v/>
      </c>
      <c r="AF425" s="93" t="str">
        <f t="shared" si="13"/>
        <v/>
      </c>
      <c r="AG425" s="93" t="str">
        <f t="shared" si="13"/>
        <v/>
      </c>
      <c r="AH425" s="93" t="str">
        <f t="shared" si="13"/>
        <v/>
      </c>
      <c r="AI425" s="93" t="str">
        <f t="shared" si="13"/>
        <v/>
      </c>
      <c r="AJ425" s="93" t="str">
        <f t="shared" si="13"/>
        <v/>
      </c>
      <c r="AK425" s="93" t="str">
        <f t="shared" si="13"/>
        <v/>
      </c>
      <c r="AL425" s="100"/>
      <c r="AM425" s="12"/>
      <c r="AN425" s="3"/>
      <c r="AO425" s="3"/>
      <c r="AP425" s="3"/>
    </row>
    <row r="426" spans="1:42" ht="12" customHeight="1" outlineLevel="1" x14ac:dyDescent="0.25">
      <c r="A426" s="1"/>
      <c r="B426" s="2"/>
      <c r="C426" s="13"/>
      <c r="D426" s="13"/>
      <c r="E426" s="13"/>
      <c r="F426" s="22"/>
      <c r="H426" s="23" t="s">
        <v>142</v>
      </c>
      <c r="I426" s="4" t="s">
        <v>126</v>
      </c>
      <c r="J426" s="93">
        <f t="shared" ref="J426:AK426" si="14">IF($I426="agflow","",IF(J255&gt;0,IF($I426="lime",0.25,1),""))</f>
        <v>1</v>
      </c>
      <c r="K426" s="93" t="str">
        <f t="shared" si="14"/>
        <v/>
      </c>
      <c r="L426" s="93" t="str">
        <f t="shared" si="14"/>
        <v/>
      </c>
      <c r="M426" s="93">
        <f t="shared" si="14"/>
        <v>1</v>
      </c>
      <c r="N426" s="93" t="str">
        <f t="shared" si="14"/>
        <v/>
      </c>
      <c r="O426" s="93" t="str">
        <f t="shared" si="14"/>
        <v/>
      </c>
      <c r="P426" s="93" t="str">
        <f t="shared" si="14"/>
        <v/>
      </c>
      <c r="Q426" s="93" t="str">
        <f t="shared" si="14"/>
        <v/>
      </c>
      <c r="R426" s="93" t="str">
        <f t="shared" si="14"/>
        <v/>
      </c>
      <c r="S426" s="93" t="str">
        <f t="shared" si="14"/>
        <v/>
      </c>
      <c r="T426" s="93" t="str">
        <f t="shared" si="14"/>
        <v/>
      </c>
      <c r="U426" s="93" t="str">
        <f t="shared" si="14"/>
        <v/>
      </c>
      <c r="V426" s="93" t="str">
        <f t="shared" si="14"/>
        <v/>
      </c>
      <c r="W426" s="93" t="str">
        <f t="shared" si="14"/>
        <v/>
      </c>
      <c r="X426" s="93" t="str">
        <f t="shared" si="14"/>
        <v/>
      </c>
      <c r="Y426" s="93" t="str">
        <f t="shared" si="14"/>
        <v/>
      </c>
      <c r="Z426" s="93" t="str">
        <f t="shared" si="14"/>
        <v/>
      </c>
      <c r="AA426" s="93" t="str">
        <f t="shared" si="14"/>
        <v/>
      </c>
      <c r="AB426" s="93" t="str">
        <f t="shared" si="14"/>
        <v/>
      </c>
      <c r="AC426" s="93" t="str">
        <f t="shared" si="14"/>
        <v/>
      </c>
      <c r="AD426" s="93" t="str">
        <f t="shared" si="14"/>
        <v/>
      </c>
      <c r="AE426" s="93" t="str">
        <f t="shared" si="14"/>
        <v/>
      </c>
      <c r="AF426" s="93" t="str">
        <f t="shared" si="14"/>
        <v/>
      </c>
      <c r="AG426" s="93" t="str">
        <f t="shared" si="14"/>
        <v/>
      </c>
      <c r="AH426" s="93" t="str">
        <f t="shared" si="14"/>
        <v/>
      </c>
      <c r="AI426" s="93" t="str">
        <f t="shared" si="14"/>
        <v/>
      </c>
      <c r="AJ426" s="93" t="str">
        <f t="shared" si="14"/>
        <v/>
      </c>
      <c r="AK426" s="93" t="str">
        <f t="shared" si="14"/>
        <v/>
      </c>
      <c r="AL426" s="100"/>
      <c r="AM426" s="12"/>
      <c r="AN426" s="3"/>
      <c r="AO426" s="3"/>
      <c r="AP426" s="3"/>
    </row>
    <row r="427" spans="1:42" ht="12" customHeight="1" outlineLevel="1" x14ac:dyDescent="0.25">
      <c r="A427" s="1"/>
      <c r="B427" s="2"/>
      <c r="C427" s="13"/>
      <c r="D427" s="13"/>
      <c r="E427" s="13"/>
      <c r="F427" s="30"/>
      <c r="H427" s="23" t="s">
        <v>143</v>
      </c>
      <c r="I427" s="4" t="s">
        <v>126</v>
      </c>
      <c r="J427" s="93" t="str">
        <f t="shared" ref="J427:AK427" si="15">IF($I427="agflow","",IF(J256&gt;0,IF($I427="lime",0.25,1),""))</f>
        <v/>
      </c>
      <c r="K427" s="93" t="str">
        <f t="shared" si="15"/>
        <v/>
      </c>
      <c r="L427" s="93" t="str">
        <f t="shared" si="15"/>
        <v/>
      </c>
      <c r="M427" s="93" t="str">
        <f t="shared" si="15"/>
        <v/>
      </c>
      <c r="N427" s="93" t="str">
        <f t="shared" si="15"/>
        <v/>
      </c>
      <c r="O427" s="93" t="str">
        <f t="shared" si="15"/>
        <v/>
      </c>
      <c r="P427" s="93" t="str">
        <f t="shared" si="15"/>
        <v/>
      </c>
      <c r="Q427" s="93" t="str">
        <f t="shared" si="15"/>
        <v/>
      </c>
      <c r="R427" s="93" t="str">
        <f t="shared" si="15"/>
        <v/>
      </c>
      <c r="S427" s="93" t="str">
        <f t="shared" si="15"/>
        <v/>
      </c>
      <c r="T427" s="93" t="str">
        <f t="shared" si="15"/>
        <v/>
      </c>
      <c r="U427" s="93" t="str">
        <f t="shared" si="15"/>
        <v/>
      </c>
      <c r="V427" s="93" t="str">
        <f t="shared" si="15"/>
        <v/>
      </c>
      <c r="W427" s="93" t="str">
        <f t="shared" si="15"/>
        <v/>
      </c>
      <c r="X427" s="93" t="str">
        <f t="shared" si="15"/>
        <v/>
      </c>
      <c r="Y427" s="93" t="str">
        <f t="shared" si="15"/>
        <v/>
      </c>
      <c r="Z427" s="93" t="str">
        <f t="shared" si="15"/>
        <v/>
      </c>
      <c r="AA427" s="93" t="str">
        <f t="shared" si="15"/>
        <v/>
      </c>
      <c r="AB427" s="93" t="str">
        <f t="shared" si="15"/>
        <v/>
      </c>
      <c r="AC427" s="93" t="str">
        <f t="shared" si="15"/>
        <v/>
      </c>
      <c r="AD427" s="93" t="str">
        <f t="shared" si="15"/>
        <v/>
      </c>
      <c r="AE427" s="93" t="str">
        <f t="shared" si="15"/>
        <v/>
      </c>
      <c r="AF427" s="93" t="str">
        <f t="shared" si="15"/>
        <v/>
      </c>
      <c r="AG427" s="93" t="str">
        <f t="shared" si="15"/>
        <v/>
      </c>
      <c r="AH427" s="93" t="str">
        <f t="shared" si="15"/>
        <v/>
      </c>
      <c r="AI427" s="93" t="str">
        <f t="shared" si="15"/>
        <v/>
      </c>
      <c r="AJ427" s="93" t="str">
        <f t="shared" si="15"/>
        <v/>
      </c>
      <c r="AK427" s="93" t="str">
        <f t="shared" si="15"/>
        <v/>
      </c>
      <c r="AL427" s="100"/>
      <c r="AM427" s="12"/>
      <c r="AN427" s="3"/>
      <c r="AO427" s="3"/>
      <c r="AP427" s="3"/>
    </row>
    <row r="428" spans="1:42" ht="12" customHeight="1" outlineLevel="1" x14ac:dyDescent="0.25">
      <c r="A428" s="1"/>
      <c r="B428" s="2"/>
      <c r="C428" s="13"/>
      <c r="D428" s="13"/>
      <c r="E428" s="13"/>
      <c r="F428" s="30"/>
      <c r="H428" s="23" t="s">
        <v>144</v>
      </c>
      <c r="I428" s="4" t="s">
        <v>126</v>
      </c>
      <c r="J428" s="93" t="str">
        <f t="shared" ref="J428:AK428" si="16">IF($I428="agflow","",IF(J257&gt;0,IF($I428="lime",0.25,1),""))</f>
        <v/>
      </c>
      <c r="K428" s="93">
        <f t="shared" si="16"/>
        <v>1</v>
      </c>
      <c r="L428" s="93">
        <f t="shared" si="16"/>
        <v>1</v>
      </c>
      <c r="M428" s="93" t="str">
        <f t="shared" si="16"/>
        <v/>
      </c>
      <c r="N428" s="93" t="str">
        <f t="shared" si="16"/>
        <v/>
      </c>
      <c r="O428" s="93" t="str">
        <f t="shared" si="16"/>
        <v/>
      </c>
      <c r="P428" s="93" t="str">
        <f t="shared" si="16"/>
        <v/>
      </c>
      <c r="Q428" s="93" t="str">
        <f t="shared" si="16"/>
        <v/>
      </c>
      <c r="R428" s="93" t="str">
        <f t="shared" si="16"/>
        <v/>
      </c>
      <c r="S428" s="93" t="str">
        <f t="shared" si="16"/>
        <v/>
      </c>
      <c r="T428" s="93" t="str">
        <f t="shared" si="16"/>
        <v/>
      </c>
      <c r="U428" s="93" t="str">
        <f t="shared" si="16"/>
        <v/>
      </c>
      <c r="V428" s="93" t="str">
        <f t="shared" si="16"/>
        <v/>
      </c>
      <c r="W428" s="93" t="str">
        <f t="shared" si="16"/>
        <v/>
      </c>
      <c r="X428" s="93" t="str">
        <f t="shared" si="16"/>
        <v/>
      </c>
      <c r="Y428" s="93" t="str">
        <f t="shared" si="16"/>
        <v/>
      </c>
      <c r="Z428" s="93" t="str">
        <f t="shared" si="16"/>
        <v/>
      </c>
      <c r="AA428" s="93" t="str">
        <f t="shared" si="16"/>
        <v/>
      </c>
      <c r="AB428" s="93" t="str">
        <f t="shared" si="16"/>
        <v/>
      </c>
      <c r="AC428" s="93" t="str">
        <f t="shared" si="16"/>
        <v/>
      </c>
      <c r="AD428" s="93" t="str">
        <f t="shared" si="16"/>
        <v/>
      </c>
      <c r="AE428" s="93" t="str">
        <f t="shared" si="16"/>
        <v/>
      </c>
      <c r="AF428" s="93" t="str">
        <f t="shared" si="16"/>
        <v/>
      </c>
      <c r="AG428" s="93" t="str">
        <f t="shared" si="16"/>
        <v/>
      </c>
      <c r="AH428" s="93" t="str">
        <f t="shared" si="16"/>
        <v/>
      </c>
      <c r="AI428" s="93" t="str">
        <f t="shared" si="16"/>
        <v/>
      </c>
      <c r="AJ428" s="93" t="str">
        <f t="shared" si="16"/>
        <v/>
      </c>
      <c r="AK428" s="93" t="str">
        <f t="shared" si="16"/>
        <v/>
      </c>
      <c r="AL428" s="100"/>
      <c r="AM428" s="12"/>
      <c r="AN428" s="3"/>
      <c r="AO428" s="3"/>
      <c r="AP428" s="3"/>
    </row>
    <row r="429" spans="1:42" ht="12" customHeight="1" outlineLevel="1" x14ac:dyDescent="0.25">
      <c r="A429" s="1"/>
      <c r="B429" s="2"/>
      <c r="C429" s="13"/>
      <c r="D429" s="13"/>
      <c r="E429" s="13"/>
      <c r="F429" s="30"/>
      <c r="H429" s="23" t="s">
        <v>145</v>
      </c>
      <c r="I429" s="4" t="s">
        <v>126</v>
      </c>
      <c r="J429" s="93">
        <f t="shared" ref="J429:AK429" si="17">IF($I429="agflow","",IF(J258&gt;0,IF($I429="lime",0.25,1),""))</f>
        <v>1</v>
      </c>
      <c r="K429" s="93">
        <f t="shared" si="17"/>
        <v>1</v>
      </c>
      <c r="L429" s="93">
        <f t="shared" si="17"/>
        <v>1</v>
      </c>
      <c r="M429" s="93" t="str">
        <f t="shared" si="17"/>
        <v/>
      </c>
      <c r="N429" s="93">
        <f t="shared" si="17"/>
        <v>1</v>
      </c>
      <c r="O429" s="93">
        <f t="shared" si="17"/>
        <v>1</v>
      </c>
      <c r="P429" s="93">
        <f t="shared" si="17"/>
        <v>1</v>
      </c>
      <c r="Q429" s="93">
        <f t="shared" si="17"/>
        <v>1</v>
      </c>
      <c r="R429" s="93">
        <f t="shared" si="17"/>
        <v>1</v>
      </c>
      <c r="S429" s="93">
        <f t="shared" si="17"/>
        <v>1</v>
      </c>
      <c r="T429" s="93">
        <f t="shared" si="17"/>
        <v>1</v>
      </c>
      <c r="U429" s="93">
        <f t="shared" si="17"/>
        <v>1</v>
      </c>
      <c r="V429" s="93">
        <f t="shared" si="17"/>
        <v>1</v>
      </c>
      <c r="W429" s="93">
        <f t="shared" si="17"/>
        <v>1</v>
      </c>
      <c r="X429" s="93">
        <f t="shared" si="17"/>
        <v>1</v>
      </c>
      <c r="Y429" s="93">
        <f t="shared" si="17"/>
        <v>1</v>
      </c>
      <c r="Z429" s="93">
        <f t="shared" si="17"/>
        <v>1</v>
      </c>
      <c r="AA429" s="93">
        <f t="shared" si="17"/>
        <v>1</v>
      </c>
      <c r="AB429" s="93" t="str">
        <f t="shared" si="17"/>
        <v/>
      </c>
      <c r="AC429" s="93" t="str">
        <f t="shared" si="17"/>
        <v/>
      </c>
      <c r="AD429" s="93" t="str">
        <f t="shared" si="17"/>
        <v/>
      </c>
      <c r="AE429" s="93" t="str">
        <f t="shared" si="17"/>
        <v/>
      </c>
      <c r="AF429" s="93" t="str">
        <f t="shared" si="17"/>
        <v/>
      </c>
      <c r="AG429" s="93" t="str">
        <f t="shared" si="17"/>
        <v/>
      </c>
      <c r="AH429" s="93" t="str">
        <f t="shared" si="17"/>
        <v/>
      </c>
      <c r="AI429" s="93" t="str">
        <f t="shared" si="17"/>
        <v/>
      </c>
      <c r="AJ429" s="93" t="str">
        <f t="shared" si="17"/>
        <v/>
      </c>
      <c r="AK429" s="93" t="str">
        <f t="shared" si="17"/>
        <v/>
      </c>
      <c r="AL429" s="100"/>
      <c r="AM429" s="12"/>
      <c r="AN429" s="3"/>
      <c r="AO429" s="3"/>
      <c r="AP429" s="3"/>
    </row>
    <row r="430" spans="1:42" ht="12" customHeight="1" outlineLevel="1" x14ac:dyDescent="0.25">
      <c r="A430" s="1"/>
      <c r="B430" s="2"/>
      <c r="C430" s="13"/>
      <c r="D430" s="13"/>
      <c r="E430" s="13"/>
      <c r="F430" s="30"/>
      <c r="H430" s="23" t="s">
        <v>146</v>
      </c>
      <c r="I430" s="4" t="s">
        <v>126</v>
      </c>
      <c r="J430" s="93" t="str">
        <f t="shared" ref="J430:AK430" si="18">IF($I430="agflow","",IF(J259&gt;0,IF($I430="lime",0.25,1),""))</f>
        <v/>
      </c>
      <c r="K430" s="93" t="str">
        <f t="shared" si="18"/>
        <v/>
      </c>
      <c r="L430" s="93" t="str">
        <f t="shared" si="18"/>
        <v/>
      </c>
      <c r="M430" s="93" t="str">
        <f t="shared" si="18"/>
        <v/>
      </c>
      <c r="N430" s="93" t="str">
        <f t="shared" si="18"/>
        <v/>
      </c>
      <c r="O430" s="93" t="str">
        <f t="shared" si="18"/>
        <v/>
      </c>
      <c r="P430" s="93" t="str">
        <f t="shared" si="18"/>
        <v/>
      </c>
      <c r="Q430" s="93" t="str">
        <f t="shared" si="18"/>
        <v/>
      </c>
      <c r="R430" s="93" t="str">
        <f t="shared" si="18"/>
        <v/>
      </c>
      <c r="S430" s="93" t="str">
        <f t="shared" si="18"/>
        <v/>
      </c>
      <c r="T430" s="93" t="str">
        <f t="shared" si="18"/>
        <v/>
      </c>
      <c r="U430" s="93" t="str">
        <f t="shared" si="18"/>
        <v/>
      </c>
      <c r="V430" s="93" t="str">
        <f t="shared" si="18"/>
        <v/>
      </c>
      <c r="W430" s="93" t="str">
        <f t="shared" si="18"/>
        <v/>
      </c>
      <c r="X430" s="93" t="str">
        <f t="shared" si="18"/>
        <v/>
      </c>
      <c r="Y430" s="93" t="str">
        <f t="shared" si="18"/>
        <v/>
      </c>
      <c r="Z430" s="93" t="str">
        <f t="shared" si="18"/>
        <v/>
      </c>
      <c r="AA430" s="93" t="str">
        <f t="shared" si="18"/>
        <v/>
      </c>
      <c r="AB430" s="93" t="str">
        <f t="shared" si="18"/>
        <v/>
      </c>
      <c r="AC430" s="93" t="str">
        <f t="shared" si="18"/>
        <v/>
      </c>
      <c r="AD430" s="93" t="str">
        <f t="shared" si="18"/>
        <v/>
      </c>
      <c r="AE430" s="93" t="str">
        <f t="shared" si="18"/>
        <v/>
      </c>
      <c r="AF430" s="93" t="str">
        <f t="shared" si="18"/>
        <v/>
      </c>
      <c r="AG430" s="93" t="str">
        <f t="shared" si="18"/>
        <v/>
      </c>
      <c r="AH430" s="93" t="str">
        <f t="shared" si="18"/>
        <v/>
      </c>
      <c r="AI430" s="93" t="str">
        <f t="shared" si="18"/>
        <v/>
      </c>
      <c r="AJ430" s="93" t="str">
        <f t="shared" si="18"/>
        <v/>
      </c>
      <c r="AK430" s="93" t="str">
        <f t="shared" si="18"/>
        <v/>
      </c>
      <c r="AL430" s="100"/>
      <c r="AM430" s="12"/>
      <c r="AN430" s="3"/>
      <c r="AO430" s="3"/>
      <c r="AP430" s="3"/>
    </row>
    <row r="431" spans="1:42" ht="12" customHeight="1" outlineLevel="1" x14ac:dyDescent="0.25">
      <c r="A431" s="1"/>
      <c r="B431" s="2"/>
      <c r="C431" s="13"/>
      <c r="D431" s="13"/>
      <c r="E431" s="13"/>
      <c r="F431" s="30"/>
      <c r="H431" s="23" t="s">
        <v>147</v>
      </c>
      <c r="I431" s="4" t="s">
        <v>126</v>
      </c>
      <c r="J431" s="93" t="str">
        <f t="shared" ref="J431:AK431" si="19">IF($I431="agflow","",IF(J260&gt;0,IF($I431="lime",0.25,1),""))</f>
        <v/>
      </c>
      <c r="K431" s="93" t="str">
        <f t="shared" si="19"/>
        <v/>
      </c>
      <c r="L431" s="93" t="str">
        <f t="shared" si="19"/>
        <v/>
      </c>
      <c r="M431" s="93" t="str">
        <f t="shared" si="19"/>
        <v/>
      </c>
      <c r="N431" s="93" t="str">
        <f t="shared" si="19"/>
        <v/>
      </c>
      <c r="O431" s="93" t="str">
        <f t="shared" si="19"/>
        <v/>
      </c>
      <c r="P431" s="93" t="str">
        <f t="shared" si="19"/>
        <v/>
      </c>
      <c r="Q431" s="93" t="str">
        <f t="shared" si="19"/>
        <v/>
      </c>
      <c r="R431" s="93" t="str">
        <f t="shared" si="19"/>
        <v/>
      </c>
      <c r="S431" s="93" t="str">
        <f t="shared" si="19"/>
        <v/>
      </c>
      <c r="T431" s="93" t="str">
        <f t="shared" si="19"/>
        <v/>
      </c>
      <c r="U431" s="93" t="str">
        <f t="shared" si="19"/>
        <v/>
      </c>
      <c r="V431" s="93" t="str">
        <f t="shared" si="19"/>
        <v/>
      </c>
      <c r="W431" s="93" t="str">
        <f t="shared" si="19"/>
        <v/>
      </c>
      <c r="X431" s="93" t="str">
        <f t="shared" si="19"/>
        <v/>
      </c>
      <c r="Y431" s="93" t="str">
        <f t="shared" si="19"/>
        <v/>
      </c>
      <c r="Z431" s="93" t="str">
        <f t="shared" si="19"/>
        <v/>
      </c>
      <c r="AA431" s="93" t="str">
        <f t="shared" si="19"/>
        <v/>
      </c>
      <c r="AB431" s="93" t="str">
        <f t="shared" si="19"/>
        <v/>
      </c>
      <c r="AC431" s="93" t="str">
        <f t="shared" si="19"/>
        <v/>
      </c>
      <c r="AD431" s="93" t="str">
        <f t="shared" si="19"/>
        <v/>
      </c>
      <c r="AE431" s="93" t="str">
        <f t="shared" si="19"/>
        <v/>
      </c>
      <c r="AF431" s="93" t="str">
        <f t="shared" si="19"/>
        <v/>
      </c>
      <c r="AG431" s="93" t="str">
        <f t="shared" si="19"/>
        <v/>
      </c>
      <c r="AH431" s="93" t="str">
        <f t="shared" si="19"/>
        <v/>
      </c>
      <c r="AI431" s="93" t="str">
        <f t="shared" si="19"/>
        <v/>
      </c>
      <c r="AJ431" s="93" t="str">
        <f t="shared" si="19"/>
        <v/>
      </c>
      <c r="AK431" s="93" t="str">
        <f t="shared" si="19"/>
        <v/>
      </c>
      <c r="AL431" s="100"/>
      <c r="AM431" s="12"/>
      <c r="AN431" s="3"/>
      <c r="AO431" s="3"/>
      <c r="AP431" s="3"/>
    </row>
    <row r="432" spans="1:42" ht="12" customHeight="1" outlineLevel="1" x14ac:dyDescent="0.25">
      <c r="A432" s="1"/>
      <c r="B432" s="2"/>
      <c r="C432" s="13"/>
      <c r="D432" s="13"/>
      <c r="E432" s="13"/>
      <c r="F432" s="30"/>
      <c r="H432" s="23" t="s">
        <v>436</v>
      </c>
      <c r="I432" s="4" t="s">
        <v>126</v>
      </c>
      <c r="J432" s="93" t="str">
        <f t="shared" ref="J432:AK432" si="20">IF($I432="agflow","",IF(J261&gt;0,IF($I432="lime",0.25,1),""))</f>
        <v/>
      </c>
      <c r="K432" s="93" t="str">
        <f t="shared" si="20"/>
        <v/>
      </c>
      <c r="L432" s="93" t="str">
        <f t="shared" si="20"/>
        <v/>
      </c>
      <c r="M432" s="93" t="str">
        <f t="shared" si="20"/>
        <v/>
      </c>
      <c r="N432" s="93" t="str">
        <f t="shared" si="20"/>
        <v/>
      </c>
      <c r="O432" s="93" t="str">
        <f t="shared" si="20"/>
        <v/>
      </c>
      <c r="P432" s="93" t="str">
        <f t="shared" si="20"/>
        <v/>
      </c>
      <c r="Q432" s="93" t="str">
        <f t="shared" si="20"/>
        <v/>
      </c>
      <c r="R432" s="93" t="str">
        <f t="shared" si="20"/>
        <v/>
      </c>
      <c r="S432" s="93" t="str">
        <f t="shared" si="20"/>
        <v/>
      </c>
      <c r="T432" s="93" t="str">
        <f t="shared" si="20"/>
        <v/>
      </c>
      <c r="U432" s="93" t="str">
        <f t="shared" si="20"/>
        <v/>
      </c>
      <c r="V432" s="93" t="str">
        <f t="shared" si="20"/>
        <v/>
      </c>
      <c r="W432" s="93" t="str">
        <f t="shared" si="20"/>
        <v/>
      </c>
      <c r="X432" s="93" t="str">
        <f t="shared" si="20"/>
        <v/>
      </c>
      <c r="Y432" s="93" t="str">
        <f t="shared" si="20"/>
        <v/>
      </c>
      <c r="Z432" s="93" t="str">
        <f t="shared" si="20"/>
        <v/>
      </c>
      <c r="AA432" s="93" t="str">
        <f t="shared" si="20"/>
        <v/>
      </c>
      <c r="AB432" s="93" t="str">
        <f t="shared" si="20"/>
        <v/>
      </c>
      <c r="AC432" s="93" t="str">
        <f t="shared" si="20"/>
        <v/>
      </c>
      <c r="AD432" s="93" t="str">
        <f t="shared" si="20"/>
        <v/>
      </c>
      <c r="AE432" s="93" t="str">
        <f t="shared" si="20"/>
        <v/>
      </c>
      <c r="AF432" s="93" t="str">
        <f t="shared" si="20"/>
        <v/>
      </c>
      <c r="AG432" s="93" t="str">
        <f t="shared" si="20"/>
        <v/>
      </c>
      <c r="AH432" s="93" t="str">
        <f t="shared" si="20"/>
        <v/>
      </c>
      <c r="AI432" s="93" t="str">
        <f t="shared" si="20"/>
        <v/>
      </c>
      <c r="AJ432" s="93" t="str">
        <f t="shared" si="20"/>
        <v/>
      </c>
      <c r="AK432" s="93" t="str">
        <f t="shared" si="20"/>
        <v/>
      </c>
      <c r="AL432" s="100"/>
      <c r="AM432" s="12"/>
      <c r="AN432" s="3"/>
      <c r="AO432" s="3"/>
      <c r="AP432" s="3"/>
    </row>
    <row r="433" spans="1:42" ht="12" customHeight="1" outlineLevel="1" x14ac:dyDescent="0.25">
      <c r="A433" s="1"/>
      <c r="B433" s="2"/>
      <c r="C433" s="13"/>
      <c r="D433" s="13"/>
      <c r="E433" s="13"/>
      <c r="F433" s="30"/>
      <c r="H433" s="23" t="s">
        <v>155</v>
      </c>
      <c r="I433" s="4" t="s">
        <v>126</v>
      </c>
      <c r="J433" s="93" t="str">
        <f t="shared" ref="J433:AK433" si="21">IF($I433="agflow","",IF(J262&gt;0,IF($I433="lime",0.25,1),""))</f>
        <v/>
      </c>
      <c r="K433" s="93" t="str">
        <f t="shared" si="21"/>
        <v/>
      </c>
      <c r="L433" s="93" t="str">
        <f t="shared" si="21"/>
        <v/>
      </c>
      <c r="M433" s="93" t="str">
        <f t="shared" si="21"/>
        <v/>
      </c>
      <c r="N433" s="93" t="str">
        <f t="shared" si="21"/>
        <v/>
      </c>
      <c r="O433" s="93" t="str">
        <f t="shared" si="21"/>
        <v/>
      </c>
      <c r="P433" s="93" t="str">
        <f t="shared" si="21"/>
        <v/>
      </c>
      <c r="Q433" s="93" t="str">
        <f t="shared" si="21"/>
        <v/>
      </c>
      <c r="R433" s="93" t="str">
        <f t="shared" si="21"/>
        <v/>
      </c>
      <c r="S433" s="93" t="str">
        <f t="shared" si="21"/>
        <v/>
      </c>
      <c r="T433" s="93" t="str">
        <f t="shared" si="21"/>
        <v/>
      </c>
      <c r="U433" s="93" t="str">
        <f t="shared" si="21"/>
        <v/>
      </c>
      <c r="V433" s="93" t="str">
        <f t="shared" si="21"/>
        <v/>
      </c>
      <c r="W433" s="93" t="str">
        <f t="shared" si="21"/>
        <v/>
      </c>
      <c r="X433" s="93" t="str">
        <f t="shared" si="21"/>
        <v/>
      </c>
      <c r="Y433" s="93" t="str">
        <f t="shared" si="21"/>
        <v/>
      </c>
      <c r="Z433" s="93" t="str">
        <f t="shared" si="21"/>
        <v/>
      </c>
      <c r="AA433" s="93" t="str">
        <f t="shared" si="21"/>
        <v/>
      </c>
      <c r="AB433" s="93" t="str">
        <f t="shared" si="21"/>
        <v/>
      </c>
      <c r="AC433" s="93" t="str">
        <f t="shared" si="21"/>
        <v/>
      </c>
      <c r="AD433" s="93" t="str">
        <f t="shared" si="21"/>
        <v/>
      </c>
      <c r="AE433" s="93" t="str">
        <f t="shared" si="21"/>
        <v/>
      </c>
      <c r="AF433" s="93" t="str">
        <f t="shared" si="21"/>
        <v/>
      </c>
      <c r="AG433" s="93" t="str">
        <f t="shared" si="21"/>
        <v/>
      </c>
      <c r="AH433" s="93" t="str">
        <f t="shared" si="21"/>
        <v/>
      </c>
      <c r="AI433" s="93" t="str">
        <f t="shared" si="21"/>
        <v/>
      </c>
      <c r="AJ433" s="93" t="str">
        <f t="shared" si="21"/>
        <v/>
      </c>
      <c r="AK433" s="93" t="str">
        <f t="shared" si="21"/>
        <v/>
      </c>
      <c r="AL433" s="100"/>
      <c r="AM433" s="12"/>
      <c r="AN433" s="3"/>
      <c r="AO433" s="3"/>
      <c r="AP433" s="3"/>
    </row>
    <row r="434" spans="1:42" ht="12" customHeight="1" outlineLevel="1" x14ac:dyDescent="0.25">
      <c r="A434" s="1"/>
      <c r="B434" s="2"/>
      <c r="C434" s="13"/>
      <c r="D434" s="13"/>
      <c r="E434" s="13"/>
      <c r="F434" s="30"/>
      <c r="H434" s="23" t="s">
        <v>156</v>
      </c>
      <c r="I434" s="4" t="s">
        <v>126</v>
      </c>
      <c r="J434" s="93" t="str">
        <f t="shared" ref="J434:AK434" si="22">IF($I434="agflow","",IF(J263&gt;0,IF($I434="lime",0.25,1),""))</f>
        <v/>
      </c>
      <c r="K434" s="93" t="str">
        <f t="shared" si="22"/>
        <v/>
      </c>
      <c r="L434" s="93" t="str">
        <f t="shared" si="22"/>
        <v/>
      </c>
      <c r="M434" s="93" t="str">
        <f t="shared" si="22"/>
        <v/>
      </c>
      <c r="N434" s="93" t="str">
        <f t="shared" si="22"/>
        <v/>
      </c>
      <c r="O434" s="93" t="str">
        <f t="shared" si="22"/>
        <v/>
      </c>
      <c r="P434" s="93" t="str">
        <f t="shared" si="22"/>
        <v/>
      </c>
      <c r="Q434" s="93" t="str">
        <f t="shared" si="22"/>
        <v/>
      </c>
      <c r="R434" s="93" t="str">
        <f t="shared" si="22"/>
        <v/>
      </c>
      <c r="S434" s="93" t="str">
        <f t="shared" si="22"/>
        <v/>
      </c>
      <c r="T434" s="93" t="str">
        <f t="shared" si="22"/>
        <v/>
      </c>
      <c r="U434" s="93" t="str">
        <f t="shared" si="22"/>
        <v/>
      </c>
      <c r="V434" s="93" t="str">
        <f t="shared" si="22"/>
        <v/>
      </c>
      <c r="W434" s="93" t="str">
        <f t="shared" si="22"/>
        <v/>
      </c>
      <c r="X434" s="93" t="str">
        <f t="shared" si="22"/>
        <v/>
      </c>
      <c r="Y434" s="93" t="str">
        <f t="shared" si="22"/>
        <v/>
      </c>
      <c r="Z434" s="93" t="str">
        <f t="shared" si="22"/>
        <v/>
      </c>
      <c r="AA434" s="93" t="str">
        <f t="shared" si="22"/>
        <v/>
      </c>
      <c r="AB434" s="93" t="str">
        <f t="shared" si="22"/>
        <v/>
      </c>
      <c r="AC434" s="93" t="str">
        <f t="shared" si="22"/>
        <v/>
      </c>
      <c r="AD434" s="93" t="str">
        <f t="shared" si="22"/>
        <v/>
      </c>
      <c r="AE434" s="93" t="str">
        <f t="shared" si="22"/>
        <v/>
      </c>
      <c r="AF434" s="93" t="str">
        <f t="shared" si="22"/>
        <v/>
      </c>
      <c r="AG434" s="93" t="str">
        <f t="shared" si="22"/>
        <v/>
      </c>
      <c r="AH434" s="93" t="str">
        <f t="shared" si="22"/>
        <v/>
      </c>
      <c r="AI434" s="93" t="str">
        <f t="shared" si="22"/>
        <v/>
      </c>
      <c r="AJ434" s="93" t="str">
        <f t="shared" si="22"/>
        <v/>
      </c>
      <c r="AK434" s="93" t="str">
        <f t="shared" si="22"/>
        <v/>
      </c>
      <c r="AL434" s="100"/>
      <c r="AM434" s="12"/>
      <c r="AN434" s="3"/>
      <c r="AO434" s="3"/>
      <c r="AP434" s="3"/>
    </row>
    <row r="435" spans="1:42" ht="12" customHeight="1" outlineLevel="1" x14ac:dyDescent="0.25">
      <c r="A435" s="1"/>
      <c r="B435" s="2"/>
      <c r="C435" s="13"/>
      <c r="D435" s="13"/>
      <c r="E435" s="13"/>
      <c r="F435" s="30"/>
      <c r="H435" s="23" t="s">
        <v>160</v>
      </c>
      <c r="I435" s="4" t="s">
        <v>126</v>
      </c>
      <c r="J435" s="93" t="str">
        <f t="shared" ref="J435:AK435" si="23">IF($I435="agflow","",IF(J264&gt;0,IF($I435="lime",0.25,1),""))</f>
        <v/>
      </c>
      <c r="K435" s="93" t="str">
        <f t="shared" si="23"/>
        <v/>
      </c>
      <c r="L435" s="93" t="str">
        <f t="shared" si="23"/>
        <v/>
      </c>
      <c r="M435" s="93" t="str">
        <f t="shared" si="23"/>
        <v/>
      </c>
      <c r="N435" s="93" t="str">
        <f t="shared" si="23"/>
        <v/>
      </c>
      <c r="O435" s="93" t="str">
        <f t="shared" si="23"/>
        <v/>
      </c>
      <c r="P435" s="93" t="str">
        <f t="shared" si="23"/>
        <v/>
      </c>
      <c r="Q435" s="93" t="str">
        <f t="shared" si="23"/>
        <v/>
      </c>
      <c r="R435" s="93" t="str">
        <f t="shared" si="23"/>
        <v/>
      </c>
      <c r="S435" s="93" t="str">
        <f t="shared" si="23"/>
        <v/>
      </c>
      <c r="T435" s="93" t="str">
        <f t="shared" si="23"/>
        <v/>
      </c>
      <c r="U435" s="93" t="str">
        <f t="shared" si="23"/>
        <v/>
      </c>
      <c r="V435" s="93" t="str">
        <f t="shared" si="23"/>
        <v/>
      </c>
      <c r="W435" s="93" t="str">
        <f t="shared" si="23"/>
        <v/>
      </c>
      <c r="X435" s="93" t="str">
        <f t="shared" si="23"/>
        <v/>
      </c>
      <c r="Y435" s="93" t="str">
        <f t="shared" si="23"/>
        <v/>
      </c>
      <c r="Z435" s="93" t="str">
        <f t="shared" si="23"/>
        <v/>
      </c>
      <c r="AA435" s="93" t="str">
        <f t="shared" si="23"/>
        <v/>
      </c>
      <c r="AB435" s="93" t="str">
        <f t="shared" si="23"/>
        <v/>
      </c>
      <c r="AC435" s="93" t="str">
        <f t="shared" si="23"/>
        <v/>
      </c>
      <c r="AD435" s="93" t="str">
        <f t="shared" si="23"/>
        <v/>
      </c>
      <c r="AE435" s="93" t="str">
        <f t="shared" si="23"/>
        <v/>
      </c>
      <c r="AF435" s="93" t="str">
        <f t="shared" si="23"/>
        <v/>
      </c>
      <c r="AG435" s="93" t="str">
        <f t="shared" si="23"/>
        <v/>
      </c>
      <c r="AH435" s="93" t="str">
        <f t="shared" si="23"/>
        <v/>
      </c>
      <c r="AI435" s="93" t="str">
        <f t="shared" si="23"/>
        <v/>
      </c>
      <c r="AJ435" s="93" t="str">
        <f t="shared" si="23"/>
        <v/>
      </c>
      <c r="AK435" s="93" t="str">
        <f t="shared" si="23"/>
        <v/>
      </c>
      <c r="AL435" s="100"/>
      <c r="AM435" s="12"/>
      <c r="AN435" s="3"/>
      <c r="AO435" s="3"/>
      <c r="AP435" s="3"/>
    </row>
    <row r="436" spans="1:42" ht="13.2" outlineLevel="1" x14ac:dyDescent="0.25">
      <c r="A436" s="1"/>
      <c r="B436" s="2"/>
      <c r="C436" s="13"/>
      <c r="D436" s="13"/>
      <c r="E436" s="13"/>
      <c r="F436" s="22"/>
      <c r="H436" s="23" t="s">
        <v>153</v>
      </c>
      <c r="I436" s="4" t="s">
        <v>127</v>
      </c>
      <c r="J436" s="93" t="str">
        <f t="shared" ref="J436:AK436" si="24">IF($I436="agflow","",IF(J265&gt;0,IF($I436="lime",0.25,1),""))</f>
        <v/>
      </c>
      <c r="K436" s="93">
        <f t="shared" si="24"/>
        <v>1</v>
      </c>
      <c r="L436" s="93">
        <f t="shared" si="24"/>
        <v>1</v>
      </c>
      <c r="M436" s="93" t="str">
        <f t="shared" si="24"/>
        <v/>
      </c>
      <c r="N436" s="93">
        <f t="shared" si="24"/>
        <v>1</v>
      </c>
      <c r="O436" s="93">
        <f t="shared" si="24"/>
        <v>1</v>
      </c>
      <c r="P436" s="93">
        <f t="shared" si="24"/>
        <v>1</v>
      </c>
      <c r="Q436" s="93">
        <f t="shared" si="24"/>
        <v>1</v>
      </c>
      <c r="R436" s="93">
        <f t="shared" si="24"/>
        <v>1</v>
      </c>
      <c r="S436" s="93">
        <f t="shared" si="24"/>
        <v>1</v>
      </c>
      <c r="T436" s="93">
        <f t="shared" si="24"/>
        <v>1</v>
      </c>
      <c r="U436" s="93">
        <f t="shared" si="24"/>
        <v>1</v>
      </c>
      <c r="V436" s="93">
        <f t="shared" si="24"/>
        <v>1</v>
      </c>
      <c r="W436" s="93">
        <f t="shared" si="24"/>
        <v>1</v>
      </c>
      <c r="X436" s="93">
        <f t="shared" si="24"/>
        <v>1</v>
      </c>
      <c r="Y436" s="93">
        <f t="shared" si="24"/>
        <v>1</v>
      </c>
      <c r="Z436" s="93">
        <f t="shared" si="24"/>
        <v>1</v>
      </c>
      <c r="AA436" s="93">
        <f t="shared" si="24"/>
        <v>1</v>
      </c>
      <c r="AB436" s="93" t="str">
        <f t="shared" si="24"/>
        <v/>
      </c>
      <c r="AC436" s="93" t="str">
        <f t="shared" si="24"/>
        <v/>
      </c>
      <c r="AD436" s="93" t="str">
        <f t="shared" si="24"/>
        <v/>
      </c>
      <c r="AE436" s="93" t="str">
        <f t="shared" si="24"/>
        <v/>
      </c>
      <c r="AF436" s="93" t="str">
        <f t="shared" si="24"/>
        <v/>
      </c>
      <c r="AG436" s="93" t="str">
        <f t="shared" si="24"/>
        <v/>
      </c>
      <c r="AH436" s="93" t="str">
        <f t="shared" si="24"/>
        <v/>
      </c>
      <c r="AI436" s="93" t="str">
        <f t="shared" si="24"/>
        <v/>
      </c>
      <c r="AJ436" s="93" t="str">
        <f t="shared" si="24"/>
        <v/>
      </c>
      <c r="AK436" s="93" t="str">
        <f t="shared" si="24"/>
        <v/>
      </c>
      <c r="AL436" s="100"/>
      <c r="AM436" s="12"/>
      <c r="AN436" s="3"/>
      <c r="AO436" s="3"/>
      <c r="AP436" s="3"/>
    </row>
    <row r="437" spans="1:42" ht="13.2" outlineLevel="1" x14ac:dyDescent="0.25">
      <c r="A437" s="1"/>
      <c r="B437" s="2"/>
      <c r="C437" s="13"/>
      <c r="D437" s="13"/>
      <c r="E437" s="13"/>
      <c r="F437" s="22"/>
      <c r="H437" s="23" t="s">
        <v>141</v>
      </c>
      <c r="I437" s="4" t="s">
        <v>127</v>
      </c>
      <c r="J437" s="93" t="str">
        <f t="shared" ref="J437:AK437" si="25">IF($I437="agflow","",IF(J266&gt;0,IF($I437="lime",0.25,1),""))</f>
        <v/>
      </c>
      <c r="K437" s="93">
        <f t="shared" si="25"/>
        <v>1</v>
      </c>
      <c r="L437" s="93">
        <f t="shared" si="25"/>
        <v>1</v>
      </c>
      <c r="M437" s="93" t="str">
        <f t="shared" si="25"/>
        <v/>
      </c>
      <c r="N437" s="93" t="str">
        <f t="shared" si="25"/>
        <v/>
      </c>
      <c r="O437" s="93" t="str">
        <f t="shared" si="25"/>
        <v/>
      </c>
      <c r="P437" s="93" t="str">
        <f t="shared" si="25"/>
        <v/>
      </c>
      <c r="Q437" s="93" t="str">
        <f t="shared" si="25"/>
        <v/>
      </c>
      <c r="R437" s="93" t="str">
        <f t="shared" si="25"/>
        <v/>
      </c>
      <c r="S437" s="93" t="str">
        <f t="shared" si="25"/>
        <v/>
      </c>
      <c r="T437" s="93" t="str">
        <f t="shared" si="25"/>
        <v/>
      </c>
      <c r="U437" s="93" t="str">
        <f t="shared" si="25"/>
        <v/>
      </c>
      <c r="V437" s="93" t="str">
        <f t="shared" si="25"/>
        <v/>
      </c>
      <c r="W437" s="93" t="str">
        <f t="shared" si="25"/>
        <v/>
      </c>
      <c r="X437" s="93" t="str">
        <f t="shared" si="25"/>
        <v/>
      </c>
      <c r="Y437" s="93" t="str">
        <f t="shared" si="25"/>
        <v/>
      </c>
      <c r="Z437" s="93" t="str">
        <f t="shared" si="25"/>
        <v/>
      </c>
      <c r="AA437" s="93" t="str">
        <f t="shared" si="25"/>
        <v/>
      </c>
      <c r="AB437" s="93" t="str">
        <f t="shared" si="25"/>
        <v/>
      </c>
      <c r="AC437" s="93" t="str">
        <f t="shared" si="25"/>
        <v/>
      </c>
      <c r="AD437" s="93" t="str">
        <f t="shared" si="25"/>
        <v/>
      </c>
      <c r="AE437" s="93" t="str">
        <f t="shared" si="25"/>
        <v/>
      </c>
      <c r="AF437" s="93" t="str">
        <f t="shared" si="25"/>
        <v/>
      </c>
      <c r="AG437" s="93" t="str">
        <f t="shared" si="25"/>
        <v/>
      </c>
      <c r="AH437" s="93" t="str">
        <f t="shared" si="25"/>
        <v/>
      </c>
      <c r="AI437" s="93" t="str">
        <f t="shared" si="25"/>
        <v/>
      </c>
      <c r="AJ437" s="93" t="str">
        <f t="shared" si="25"/>
        <v/>
      </c>
      <c r="AK437" s="93" t="str">
        <f t="shared" si="25"/>
        <v/>
      </c>
      <c r="AL437" s="100"/>
      <c r="AM437" s="12"/>
      <c r="AN437" s="3"/>
      <c r="AO437" s="3"/>
      <c r="AP437" s="3"/>
    </row>
    <row r="438" spans="1:42" ht="12" customHeight="1" outlineLevel="1" x14ac:dyDescent="0.25">
      <c r="A438" s="1"/>
      <c r="B438" s="2"/>
      <c r="C438" s="13"/>
      <c r="D438" s="13"/>
      <c r="E438" s="13"/>
      <c r="F438" s="22"/>
      <c r="H438" s="23" t="s">
        <v>142</v>
      </c>
      <c r="I438" s="4" t="s">
        <v>127</v>
      </c>
      <c r="J438" s="93" t="str">
        <f t="shared" ref="J438:AK438" si="26">IF($I438="agflow","",IF(J267&gt;0,IF($I438="lime",0.25,1),""))</f>
        <v/>
      </c>
      <c r="K438" s="93" t="str">
        <f t="shared" si="26"/>
        <v/>
      </c>
      <c r="L438" s="93" t="str">
        <f t="shared" si="26"/>
        <v/>
      </c>
      <c r="M438" s="93" t="str">
        <f t="shared" si="26"/>
        <v/>
      </c>
      <c r="N438" s="93" t="str">
        <f t="shared" si="26"/>
        <v/>
      </c>
      <c r="O438" s="93" t="str">
        <f t="shared" si="26"/>
        <v/>
      </c>
      <c r="P438" s="93" t="str">
        <f t="shared" si="26"/>
        <v/>
      </c>
      <c r="Q438" s="93" t="str">
        <f t="shared" si="26"/>
        <v/>
      </c>
      <c r="R438" s="93" t="str">
        <f t="shared" si="26"/>
        <v/>
      </c>
      <c r="S438" s="93" t="str">
        <f t="shared" si="26"/>
        <v/>
      </c>
      <c r="T438" s="93" t="str">
        <f t="shared" si="26"/>
        <v/>
      </c>
      <c r="U438" s="93" t="str">
        <f t="shared" si="26"/>
        <v/>
      </c>
      <c r="V438" s="93" t="str">
        <f t="shared" si="26"/>
        <v/>
      </c>
      <c r="W438" s="93" t="str">
        <f t="shared" si="26"/>
        <v/>
      </c>
      <c r="X438" s="93" t="str">
        <f t="shared" si="26"/>
        <v/>
      </c>
      <c r="Y438" s="93" t="str">
        <f t="shared" si="26"/>
        <v/>
      </c>
      <c r="Z438" s="93" t="str">
        <f t="shared" si="26"/>
        <v/>
      </c>
      <c r="AA438" s="93" t="str">
        <f t="shared" si="26"/>
        <v/>
      </c>
      <c r="AB438" s="93" t="str">
        <f t="shared" si="26"/>
        <v/>
      </c>
      <c r="AC438" s="93" t="str">
        <f t="shared" si="26"/>
        <v/>
      </c>
      <c r="AD438" s="93" t="str">
        <f t="shared" si="26"/>
        <v/>
      </c>
      <c r="AE438" s="93" t="str">
        <f t="shared" si="26"/>
        <v/>
      </c>
      <c r="AF438" s="93" t="str">
        <f t="shared" si="26"/>
        <v/>
      </c>
      <c r="AG438" s="93" t="str">
        <f t="shared" si="26"/>
        <v/>
      </c>
      <c r="AH438" s="93" t="str">
        <f t="shared" si="26"/>
        <v/>
      </c>
      <c r="AI438" s="93" t="str">
        <f t="shared" si="26"/>
        <v/>
      </c>
      <c r="AJ438" s="93" t="str">
        <f t="shared" si="26"/>
        <v/>
      </c>
      <c r="AK438" s="93" t="str">
        <f t="shared" si="26"/>
        <v/>
      </c>
      <c r="AL438" s="100"/>
      <c r="AM438" s="12"/>
      <c r="AN438" s="3"/>
      <c r="AO438" s="3"/>
      <c r="AP438" s="3"/>
    </row>
    <row r="439" spans="1:42" ht="12" customHeight="1" outlineLevel="1" x14ac:dyDescent="0.25">
      <c r="A439" s="1"/>
      <c r="B439" s="2"/>
      <c r="C439" s="13"/>
      <c r="D439" s="13"/>
      <c r="E439" s="13"/>
      <c r="F439" s="30"/>
      <c r="H439" s="23" t="s">
        <v>143</v>
      </c>
      <c r="I439" s="4" t="s">
        <v>127</v>
      </c>
      <c r="J439" s="93" t="str">
        <f t="shared" ref="J439:AK439" si="27">IF($I439="agflow","",IF(J268&gt;0,IF($I439="lime",0.25,1),""))</f>
        <v/>
      </c>
      <c r="K439" s="93" t="str">
        <f t="shared" si="27"/>
        <v/>
      </c>
      <c r="L439" s="93" t="str">
        <f t="shared" si="27"/>
        <v/>
      </c>
      <c r="M439" s="93" t="str">
        <f t="shared" si="27"/>
        <v/>
      </c>
      <c r="N439" s="93" t="str">
        <f t="shared" si="27"/>
        <v/>
      </c>
      <c r="O439" s="93" t="str">
        <f t="shared" si="27"/>
        <v/>
      </c>
      <c r="P439" s="93" t="str">
        <f t="shared" si="27"/>
        <v/>
      </c>
      <c r="Q439" s="93" t="str">
        <f t="shared" si="27"/>
        <v/>
      </c>
      <c r="R439" s="93" t="str">
        <f t="shared" si="27"/>
        <v/>
      </c>
      <c r="S439" s="93" t="str">
        <f t="shared" si="27"/>
        <v/>
      </c>
      <c r="T439" s="93" t="str">
        <f t="shared" si="27"/>
        <v/>
      </c>
      <c r="U439" s="93" t="str">
        <f t="shared" si="27"/>
        <v/>
      </c>
      <c r="V439" s="93" t="str">
        <f t="shared" si="27"/>
        <v/>
      </c>
      <c r="W439" s="93" t="str">
        <f t="shared" si="27"/>
        <v/>
      </c>
      <c r="X439" s="93" t="str">
        <f t="shared" si="27"/>
        <v/>
      </c>
      <c r="Y439" s="93" t="str">
        <f t="shared" si="27"/>
        <v/>
      </c>
      <c r="Z439" s="93" t="str">
        <f t="shared" si="27"/>
        <v/>
      </c>
      <c r="AA439" s="93" t="str">
        <f t="shared" si="27"/>
        <v/>
      </c>
      <c r="AB439" s="93" t="str">
        <f t="shared" si="27"/>
        <v/>
      </c>
      <c r="AC439" s="93" t="str">
        <f t="shared" si="27"/>
        <v/>
      </c>
      <c r="AD439" s="93" t="str">
        <f t="shared" si="27"/>
        <v/>
      </c>
      <c r="AE439" s="93" t="str">
        <f t="shared" si="27"/>
        <v/>
      </c>
      <c r="AF439" s="93" t="str">
        <f t="shared" si="27"/>
        <v/>
      </c>
      <c r="AG439" s="93" t="str">
        <f t="shared" si="27"/>
        <v/>
      </c>
      <c r="AH439" s="93" t="str">
        <f t="shared" si="27"/>
        <v/>
      </c>
      <c r="AI439" s="93" t="str">
        <f t="shared" si="27"/>
        <v/>
      </c>
      <c r="AJ439" s="93" t="str">
        <f t="shared" si="27"/>
        <v/>
      </c>
      <c r="AK439" s="93" t="str">
        <f t="shared" si="27"/>
        <v/>
      </c>
      <c r="AL439" s="100"/>
      <c r="AM439" s="12"/>
      <c r="AN439" s="3"/>
      <c r="AO439" s="3"/>
      <c r="AP439" s="3"/>
    </row>
    <row r="440" spans="1:42" ht="12" customHeight="1" outlineLevel="1" x14ac:dyDescent="0.25">
      <c r="A440" s="1"/>
      <c r="B440" s="2"/>
      <c r="C440" s="13"/>
      <c r="D440" s="13"/>
      <c r="E440" s="13"/>
      <c r="F440" s="30"/>
      <c r="H440" s="23" t="s">
        <v>144</v>
      </c>
      <c r="I440" s="4" t="s">
        <v>127</v>
      </c>
      <c r="J440" s="93" t="str">
        <f t="shared" ref="J440:AK440" si="28">IF($I440="agflow","",IF(J269&gt;0,IF($I440="lime",0.25,1),""))</f>
        <v/>
      </c>
      <c r="K440" s="93" t="str">
        <f t="shared" si="28"/>
        <v/>
      </c>
      <c r="L440" s="93" t="str">
        <f t="shared" si="28"/>
        <v/>
      </c>
      <c r="M440" s="93" t="str">
        <f t="shared" si="28"/>
        <v/>
      </c>
      <c r="N440" s="93" t="str">
        <f t="shared" si="28"/>
        <v/>
      </c>
      <c r="O440" s="93" t="str">
        <f t="shared" si="28"/>
        <v/>
      </c>
      <c r="P440" s="93" t="str">
        <f t="shared" si="28"/>
        <v/>
      </c>
      <c r="Q440" s="93" t="str">
        <f t="shared" si="28"/>
        <v/>
      </c>
      <c r="R440" s="93" t="str">
        <f t="shared" si="28"/>
        <v/>
      </c>
      <c r="S440" s="93" t="str">
        <f t="shared" si="28"/>
        <v/>
      </c>
      <c r="T440" s="93" t="str">
        <f t="shared" si="28"/>
        <v/>
      </c>
      <c r="U440" s="93" t="str">
        <f t="shared" si="28"/>
        <v/>
      </c>
      <c r="V440" s="93" t="str">
        <f t="shared" si="28"/>
        <v/>
      </c>
      <c r="W440" s="93" t="str">
        <f t="shared" si="28"/>
        <v/>
      </c>
      <c r="X440" s="93" t="str">
        <f t="shared" si="28"/>
        <v/>
      </c>
      <c r="Y440" s="93" t="str">
        <f t="shared" si="28"/>
        <v/>
      </c>
      <c r="Z440" s="93" t="str">
        <f t="shared" si="28"/>
        <v/>
      </c>
      <c r="AA440" s="93" t="str">
        <f t="shared" si="28"/>
        <v/>
      </c>
      <c r="AB440" s="93" t="str">
        <f t="shared" si="28"/>
        <v/>
      </c>
      <c r="AC440" s="93" t="str">
        <f t="shared" si="28"/>
        <v/>
      </c>
      <c r="AD440" s="93" t="str">
        <f t="shared" si="28"/>
        <v/>
      </c>
      <c r="AE440" s="93" t="str">
        <f t="shared" si="28"/>
        <v/>
      </c>
      <c r="AF440" s="93" t="str">
        <f t="shared" si="28"/>
        <v/>
      </c>
      <c r="AG440" s="93" t="str">
        <f t="shared" si="28"/>
        <v/>
      </c>
      <c r="AH440" s="93" t="str">
        <f t="shared" si="28"/>
        <v/>
      </c>
      <c r="AI440" s="93" t="str">
        <f t="shared" si="28"/>
        <v/>
      </c>
      <c r="AJ440" s="93" t="str">
        <f t="shared" si="28"/>
        <v/>
      </c>
      <c r="AK440" s="93" t="str">
        <f t="shared" si="28"/>
        <v/>
      </c>
      <c r="AL440" s="100"/>
      <c r="AM440" s="12"/>
      <c r="AN440" s="3"/>
      <c r="AO440" s="3"/>
      <c r="AP440" s="3"/>
    </row>
    <row r="441" spans="1:42" ht="12" customHeight="1" outlineLevel="1" x14ac:dyDescent="0.25">
      <c r="A441" s="1"/>
      <c r="B441" s="2"/>
      <c r="C441" s="13"/>
      <c r="D441" s="13"/>
      <c r="E441" s="13"/>
      <c r="F441" s="30"/>
      <c r="H441" s="23" t="s">
        <v>145</v>
      </c>
      <c r="I441" s="4" t="s">
        <v>127</v>
      </c>
      <c r="J441" s="93" t="str">
        <f t="shared" ref="J441:AK441" si="29">IF($I441="agflow","",IF(J270&gt;0,IF($I441="lime",0.25,1),""))</f>
        <v/>
      </c>
      <c r="K441" s="93" t="str">
        <f t="shared" si="29"/>
        <v/>
      </c>
      <c r="L441" s="93" t="str">
        <f t="shared" si="29"/>
        <v/>
      </c>
      <c r="M441" s="93" t="str">
        <f t="shared" si="29"/>
        <v/>
      </c>
      <c r="N441" s="93" t="str">
        <f t="shared" si="29"/>
        <v/>
      </c>
      <c r="O441" s="93" t="str">
        <f t="shared" si="29"/>
        <v/>
      </c>
      <c r="P441" s="93" t="str">
        <f t="shared" si="29"/>
        <v/>
      </c>
      <c r="Q441" s="93" t="str">
        <f t="shared" si="29"/>
        <v/>
      </c>
      <c r="R441" s="93" t="str">
        <f t="shared" si="29"/>
        <v/>
      </c>
      <c r="S441" s="93" t="str">
        <f t="shared" si="29"/>
        <v/>
      </c>
      <c r="T441" s="93" t="str">
        <f t="shared" si="29"/>
        <v/>
      </c>
      <c r="U441" s="93" t="str">
        <f t="shared" si="29"/>
        <v/>
      </c>
      <c r="V441" s="93" t="str">
        <f t="shared" si="29"/>
        <v/>
      </c>
      <c r="W441" s="93" t="str">
        <f t="shared" si="29"/>
        <v/>
      </c>
      <c r="X441" s="93" t="str">
        <f t="shared" si="29"/>
        <v/>
      </c>
      <c r="Y441" s="93" t="str">
        <f t="shared" si="29"/>
        <v/>
      </c>
      <c r="Z441" s="93" t="str">
        <f t="shared" si="29"/>
        <v/>
      </c>
      <c r="AA441" s="93" t="str">
        <f t="shared" si="29"/>
        <v/>
      </c>
      <c r="AB441" s="93" t="str">
        <f t="shared" si="29"/>
        <v/>
      </c>
      <c r="AC441" s="93" t="str">
        <f t="shared" si="29"/>
        <v/>
      </c>
      <c r="AD441" s="93" t="str">
        <f t="shared" si="29"/>
        <v/>
      </c>
      <c r="AE441" s="93" t="str">
        <f t="shared" si="29"/>
        <v/>
      </c>
      <c r="AF441" s="93" t="str">
        <f t="shared" si="29"/>
        <v/>
      </c>
      <c r="AG441" s="93" t="str">
        <f t="shared" si="29"/>
        <v/>
      </c>
      <c r="AH441" s="93" t="str">
        <f t="shared" si="29"/>
        <v/>
      </c>
      <c r="AI441" s="93" t="str">
        <f t="shared" si="29"/>
        <v/>
      </c>
      <c r="AJ441" s="93" t="str">
        <f t="shared" si="29"/>
        <v/>
      </c>
      <c r="AK441" s="93" t="str">
        <f t="shared" si="29"/>
        <v/>
      </c>
      <c r="AL441" s="100"/>
      <c r="AM441" s="12"/>
      <c r="AN441" s="3"/>
      <c r="AO441" s="3"/>
      <c r="AP441" s="3"/>
    </row>
    <row r="442" spans="1:42" ht="12" customHeight="1" outlineLevel="1" x14ac:dyDescent="0.25">
      <c r="A442" s="1"/>
      <c r="B442" s="2"/>
      <c r="C442" s="13"/>
      <c r="D442" s="13"/>
      <c r="E442" s="13"/>
      <c r="F442" s="30"/>
      <c r="H442" s="23" t="s">
        <v>146</v>
      </c>
      <c r="I442" s="4" t="s">
        <v>127</v>
      </c>
      <c r="J442" s="93" t="str">
        <f t="shared" ref="J442:AK442" si="30">IF($I442="agflow","",IF(J271&gt;0,IF($I442="lime",0.25,1),""))</f>
        <v/>
      </c>
      <c r="K442" s="93" t="str">
        <f t="shared" si="30"/>
        <v/>
      </c>
      <c r="L442" s="93" t="str">
        <f t="shared" si="30"/>
        <v/>
      </c>
      <c r="M442" s="93" t="str">
        <f t="shared" si="30"/>
        <v/>
      </c>
      <c r="N442" s="93" t="str">
        <f t="shared" si="30"/>
        <v/>
      </c>
      <c r="O442" s="93" t="str">
        <f t="shared" si="30"/>
        <v/>
      </c>
      <c r="P442" s="93" t="str">
        <f t="shared" si="30"/>
        <v/>
      </c>
      <c r="Q442" s="93" t="str">
        <f t="shared" si="30"/>
        <v/>
      </c>
      <c r="R442" s="93" t="str">
        <f t="shared" si="30"/>
        <v/>
      </c>
      <c r="S442" s="93" t="str">
        <f t="shared" si="30"/>
        <v/>
      </c>
      <c r="T442" s="93" t="str">
        <f t="shared" si="30"/>
        <v/>
      </c>
      <c r="U442" s="93" t="str">
        <f t="shared" si="30"/>
        <v/>
      </c>
      <c r="V442" s="93" t="str">
        <f t="shared" si="30"/>
        <v/>
      </c>
      <c r="W442" s="93" t="str">
        <f t="shared" si="30"/>
        <v/>
      </c>
      <c r="X442" s="93" t="str">
        <f t="shared" si="30"/>
        <v/>
      </c>
      <c r="Y442" s="93" t="str">
        <f t="shared" si="30"/>
        <v/>
      </c>
      <c r="Z442" s="93" t="str">
        <f t="shared" si="30"/>
        <v/>
      </c>
      <c r="AA442" s="93" t="str">
        <f t="shared" si="30"/>
        <v/>
      </c>
      <c r="AB442" s="93" t="str">
        <f t="shared" si="30"/>
        <v/>
      </c>
      <c r="AC442" s="93" t="str">
        <f t="shared" si="30"/>
        <v/>
      </c>
      <c r="AD442" s="93" t="str">
        <f t="shared" si="30"/>
        <v/>
      </c>
      <c r="AE442" s="93" t="str">
        <f t="shared" si="30"/>
        <v/>
      </c>
      <c r="AF442" s="93" t="str">
        <f t="shared" si="30"/>
        <v/>
      </c>
      <c r="AG442" s="93" t="str">
        <f t="shared" si="30"/>
        <v/>
      </c>
      <c r="AH442" s="93" t="str">
        <f t="shared" si="30"/>
        <v/>
      </c>
      <c r="AI442" s="93" t="str">
        <f t="shared" si="30"/>
        <v/>
      </c>
      <c r="AJ442" s="93" t="str">
        <f t="shared" si="30"/>
        <v/>
      </c>
      <c r="AK442" s="93" t="str">
        <f t="shared" si="30"/>
        <v/>
      </c>
      <c r="AL442" s="100"/>
      <c r="AM442" s="12"/>
      <c r="AN442" s="3"/>
      <c r="AO442" s="3"/>
      <c r="AP442" s="3"/>
    </row>
    <row r="443" spans="1:42" ht="12" customHeight="1" outlineLevel="1" x14ac:dyDescent="0.25">
      <c r="A443" s="1"/>
      <c r="B443" s="2"/>
      <c r="C443" s="13"/>
      <c r="D443" s="13"/>
      <c r="E443" s="13"/>
      <c r="F443" s="30"/>
      <c r="H443" s="23" t="s">
        <v>147</v>
      </c>
      <c r="I443" s="4" t="s">
        <v>127</v>
      </c>
      <c r="J443" s="93" t="str">
        <f t="shared" ref="J443:AK443" si="31">IF($I443="agflow","",IF(J272&gt;0,IF($I443="lime",0.25,1),""))</f>
        <v/>
      </c>
      <c r="K443" s="93" t="str">
        <f t="shared" si="31"/>
        <v/>
      </c>
      <c r="L443" s="93" t="str">
        <f t="shared" si="31"/>
        <v/>
      </c>
      <c r="M443" s="93" t="str">
        <f t="shared" si="31"/>
        <v/>
      </c>
      <c r="N443" s="93" t="str">
        <f t="shared" si="31"/>
        <v/>
      </c>
      <c r="O443" s="93" t="str">
        <f t="shared" si="31"/>
        <v/>
      </c>
      <c r="P443" s="93" t="str">
        <f t="shared" si="31"/>
        <v/>
      </c>
      <c r="Q443" s="93" t="str">
        <f t="shared" si="31"/>
        <v/>
      </c>
      <c r="R443" s="93" t="str">
        <f t="shared" si="31"/>
        <v/>
      </c>
      <c r="S443" s="93" t="str">
        <f t="shared" si="31"/>
        <v/>
      </c>
      <c r="T443" s="93" t="str">
        <f t="shared" si="31"/>
        <v/>
      </c>
      <c r="U443" s="93" t="str">
        <f t="shared" si="31"/>
        <v/>
      </c>
      <c r="V443" s="93" t="str">
        <f t="shared" si="31"/>
        <v/>
      </c>
      <c r="W443" s="93" t="str">
        <f t="shared" si="31"/>
        <v/>
      </c>
      <c r="X443" s="93" t="str">
        <f t="shared" si="31"/>
        <v/>
      </c>
      <c r="Y443" s="93" t="str">
        <f t="shared" si="31"/>
        <v/>
      </c>
      <c r="Z443" s="93" t="str">
        <f t="shared" si="31"/>
        <v/>
      </c>
      <c r="AA443" s="93" t="str">
        <f t="shared" si="31"/>
        <v/>
      </c>
      <c r="AB443" s="93" t="str">
        <f t="shared" si="31"/>
        <v/>
      </c>
      <c r="AC443" s="93" t="str">
        <f t="shared" si="31"/>
        <v/>
      </c>
      <c r="AD443" s="93" t="str">
        <f t="shared" si="31"/>
        <v/>
      </c>
      <c r="AE443" s="93" t="str">
        <f t="shared" si="31"/>
        <v/>
      </c>
      <c r="AF443" s="93" t="str">
        <f t="shared" si="31"/>
        <v/>
      </c>
      <c r="AG443" s="93" t="str">
        <f t="shared" si="31"/>
        <v/>
      </c>
      <c r="AH443" s="93" t="str">
        <f t="shared" si="31"/>
        <v/>
      </c>
      <c r="AI443" s="93" t="str">
        <f t="shared" si="31"/>
        <v/>
      </c>
      <c r="AJ443" s="93" t="str">
        <f t="shared" si="31"/>
        <v/>
      </c>
      <c r="AK443" s="93" t="str">
        <f t="shared" si="31"/>
        <v/>
      </c>
      <c r="AL443" s="100"/>
      <c r="AM443" s="12"/>
      <c r="AN443" s="3"/>
      <c r="AO443" s="3"/>
      <c r="AP443" s="3"/>
    </row>
    <row r="444" spans="1:42" ht="12" customHeight="1" outlineLevel="1" x14ac:dyDescent="0.25">
      <c r="A444" s="1"/>
      <c r="B444" s="2"/>
      <c r="C444" s="13"/>
      <c r="D444" s="13"/>
      <c r="E444" s="13"/>
      <c r="F444" s="30"/>
      <c r="H444" s="23" t="s">
        <v>436</v>
      </c>
      <c r="I444" s="4" t="s">
        <v>127</v>
      </c>
      <c r="J444" s="93" t="str">
        <f t="shared" ref="J444:AK444" si="32">IF($I444="agflow","",IF(J273&gt;0,IF($I444="lime",0.25,1),""))</f>
        <v/>
      </c>
      <c r="K444" s="93" t="str">
        <f t="shared" si="32"/>
        <v/>
      </c>
      <c r="L444" s="93" t="str">
        <f t="shared" si="32"/>
        <v/>
      </c>
      <c r="M444" s="93" t="str">
        <f t="shared" si="32"/>
        <v/>
      </c>
      <c r="N444" s="93" t="str">
        <f t="shared" si="32"/>
        <v/>
      </c>
      <c r="O444" s="93" t="str">
        <f t="shared" si="32"/>
        <v/>
      </c>
      <c r="P444" s="93" t="str">
        <f t="shared" si="32"/>
        <v/>
      </c>
      <c r="Q444" s="93" t="str">
        <f t="shared" si="32"/>
        <v/>
      </c>
      <c r="R444" s="93" t="str">
        <f t="shared" si="32"/>
        <v/>
      </c>
      <c r="S444" s="93" t="str">
        <f t="shared" si="32"/>
        <v/>
      </c>
      <c r="T444" s="93" t="str">
        <f t="shared" si="32"/>
        <v/>
      </c>
      <c r="U444" s="93" t="str">
        <f t="shared" si="32"/>
        <v/>
      </c>
      <c r="V444" s="93" t="str">
        <f t="shared" si="32"/>
        <v/>
      </c>
      <c r="W444" s="93" t="str">
        <f t="shared" si="32"/>
        <v/>
      </c>
      <c r="X444" s="93" t="str">
        <f t="shared" si="32"/>
        <v/>
      </c>
      <c r="Y444" s="93" t="str">
        <f t="shared" si="32"/>
        <v/>
      </c>
      <c r="Z444" s="93" t="str">
        <f t="shared" si="32"/>
        <v/>
      </c>
      <c r="AA444" s="93" t="str">
        <f t="shared" si="32"/>
        <v/>
      </c>
      <c r="AB444" s="93" t="str">
        <f t="shared" si="32"/>
        <v/>
      </c>
      <c r="AC444" s="93" t="str">
        <f t="shared" si="32"/>
        <v/>
      </c>
      <c r="AD444" s="93" t="str">
        <f t="shared" si="32"/>
        <v/>
      </c>
      <c r="AE444" s="93" t="str">
        <f t="shared" si="32"/>
        <v/>
      </c>
      <c r="AF444" s="93" t="str">
        <f t="shared" si="32"/>
        <v/>
      </c>
      <c r="AG444" s="93" t="str">
        <f t="shared" si="32"/>
        <v/>
      </c>
      <c r="AH444" s="93" t="str">
        <f t="shared" si="32"/>
        <v/>
      </c>
      <c r="AI444" s="93" t="str">
        <f t="shared" si="32"/>
        <v/>
      </c>
      <c r="AJ444" s="93" t="str">
        <f t="shared" si="32"/>
        <v/>
      </c>
      <c r="AK444" s="93" t="str">
        <f t="shared" si="32"/>
        <v/>
      </c>
      <c r="AL444" s="100"/>
      <c r="AM444" s="12"/>
      <c r="AN444" s="3"/>
      <c r="AO444" s="3"/>
      <c r="AP444" s="3"/>
    </row>
    <row r="445" spans="1:42" ht="12" customHeight="1" outlineLevel="1" x14ac:dyDescent="0.25">
      <c r="A445" s="1"/>
      <c r="B445" s="2"/>
      <c r="C445" s="13"/>
      <c r="D445" s="13"/>
      <c r="E445" s="13"/>
      <c r="F445" s="30"/>
      <c r="H445" s="23" t="s">
        <v>155</v>
      </c>
      <c r="I445" s="4" t="s">
        <v>127</v>
      </c>
      <c r="J445" s="93" t="str">
        <f t="shared" ref="J445:AK445" si="33">IF($I445="agflow","",IF(J274&gt;0,IF($I445="lime",0.25,1),""))</f>
        <v/>
      </c>
      <c r="K445" s="93" t="str">
        <f t="shared" si="33"/>
        <v/>
      </c>
      <c r="L445" s="93" t="str">
        <f t="shared" si="33"/>
        <v/>
      </c>
      <c r="M445" s="93" t="str">
        <f t="shared" si="33"/>
        <v/>
      </c>
      <c r="N445" s="93" t="str">
        <f t="shared" si="33"/>
        <v/>
      </c>
      <c r="O445" s="93" t="str">
        <f t="shared" si="33"/>
        <v/>
      </c>
      <c r="P445" s="93" t="str">
        <f t="shared" si="33"/>
        <v/>
      </c>
      <c r="Q445" s="93" t="str">
        <f t="shared" si="33"/>
        <v/>
      </c>
      <c r="R445" s="93" t="str">
        <f t="shared" si="33"/>
        <v/>
      </c>
      <c r="S445" s="93" t="str">
        <f t="shared" si="33"/>
        <v/>
      </c>
      <c r="T445" s="93" t="str">
        <f t="shared" si="33"/>
        <v/>
      </c>
      <c r="U445" s="93" t="str">
        <f t="shared" si="33"/>
        <v/>
      </c>
      <c r="V445" s="93" t="str">
        <f t="shared" si="33"/>
        <v/>
      </c>
      <c r="W445" s="93" t="str">
        <f t="shared" si="33"/>
        <v/>
      </c>
      <c r="X445" s="93" t="str">
        <f t="shared" si="33"/>
        <v/>
      </c>
      <c r="Y445" s="93" t="str">
        <f t="shared" si="33"/>
        <v/>
      </c>
      <c r="Z445" s="93" t="str">
        <f t="shared" si="33"/>
        <v/>
      </c>
      <c r="AA445" s="93" t="str">
        <f t="shared" si="33"/>
        <v/>
      </c>
      <c r="AB445" s="93" t="str">
        <f t="shared" si="33"/>
        <v/>
      </c>
      <c r="AC445" s="93" t="str">
        <f t="shared" si="33"/>
        <v/>
      </c>
      <c r="AD445" s="93" t="str">
        <f t="shared" si="33"/>
        <v/>
      </c>
      <c r="AE445" s="93" t="str">
        <f t="shared" si="33"/>
        <v/>
      </c>
      <c r="AF445" s="93" t="str">
        <f t="shared" si="33"/>
        <v/>
      </c>
      <c r="AG445" s="93" t="str">
        <f t="shared" si="33"/>
        <v/>
      </c>
      <c r="AH445" s="93" t="str">
        <f t="shared" si="33"/>
        <v/>
      </c>
      <c r="AI445" s="93" t="str">
        <f t="shared" si="33"/>
        <v/>
      </c>
      <c r="AJ445" s="93" t="str">
        <f t="shared" si="33"/>
        <v/>
      </c>
      <c r="AK445" s="93" t="str">
        <f t="shared" si="33"/>
        <v/>
      </c>
      <c r="AL445" s="100"/>
      <c r="AM445" s="12"/>
      <c r="AN445" s="3"/>
      <c r="AO445" s="3"/>
      <c r="AP445" s="3"/>
    </row>
    <row r="446" spans="1:42" ht="12" customHeight="1" outlineLevel="1" x14ac:dyDescent="0.25">
      <c r="A446" s="1"/>
      <c r="B446" s="2"/>
      <c r="C446" s="13"/>
      <c r="D446" s="13"/>
      <c r="E446" s="13"/>
      <c r="F446" s="30"/>
      <c r="H446" s="23" t="s">
        <v>156</v>
      </c>
      <c r="I446" s="4" t="s">
        <v>127</v>
      </c>
      <c r="J446" s="93" t="str">
        <f t="shared" ref="J446:AK446" si="34">IF($I446="agflow","",IF(J275&gt;0,IF($I446="lime",0.25,1),""))</f>
        <v/>
      </c>
      <c r="K446" s="93" t="str">
        <f t="shared" si="34"/>
        <v/>
      </c>
      <c r="L446" s="93" t="str">
        <f t="shared" si="34"/>
        <v/>
      </c>
      <c r="M446" s="93" t="str">
        <f t="shared" si="34"/>
        <v/>
      </c>
      <c r="N446" s="93" t="str">
        <f t="shared" si="34"/>
        <v/>
      </c>
      <c r="O446" s="93" t="str">
        <f t="shared" si="34"/>
        <v/>
      </c>
      <c r="P446" s="93" t="str">
        <f t="shared" si="34"/>
        <v/>
      </c>
      <c r="Q446" s="93" t="str">
        <f t="shared" si="34"/>
        <v/>
      </c>
      <c r="R446" s="93" t="str">
        <f t="shared" si="34"/>
        <v/>
      </c>
      <c r="S446" s="93" t="str">
        <f t="shared" si="34"/>
        <v/>
      </c>
      <c r="T446" s="93" t="str">
        <f t="shared" si="34"/>
        <v/>
      </c>
      <c r="U446" s="93" t="str">
        <f t="shared" si="34"/>
        <v/>
      </c>
      <c r="V446" s="93" t="str">
        <f t="shared" si="34"/>
        <v/>
      </c>
      <c r="W446" s="93" t="str">
        <f t="shared" si="34"/>
        <v/>
      </c>
      <c r="X446" s="93" t="str">
        <f t="shared" si="34"/>
        <v/>
      </c>
      <c r="Y446" s="93" t="str">
        <f t="shared" si="34"/>
        <v/>
      </c>
      <c r="Z446" s="93" t="str">
        <f t="shared" si="34"/>
        <v/>
      </c>
      <c r="AA446" s="93" t="str">
        <f t="shared" si="34"/>
        <v/>
      </c>
      <c r="AB446" s="93" t="str">
        <f t="shared" si="34"/>
        <v/>
      </c>
      <c r="AC446" s="93" t="str">
        <f t="shared" si="34"/>
        <v/>
      </c>
      <c r="AD446" s="93" t="str">
        <f t="shared" si="34"/>
        <v/>
      </c>
      <c r="AE446" s="93" t="str">
        <f t="shared" si="34"/>
        <v/>
      </c>
      <c r="AF446" s="93" t="str">
        <f t="shared" si="34"/>
        <v/>
      </c>
      <c r="AG446" s="93" t="str">
        <f t="shared" si="34"/>
        <v/>
      </c>
      <c r="AH446" s="93" t="str">
        <f t="shared" si="34"/>
        <v/>
      </c>
      <c r="AI446" s="93" t="str">
        <f t="shared" si="34"/>
        <v/>
      </c>
      <c r="AJ446" s="93" t="str">
        <f t="shared" si="34"/>
        <v/>
      </c>
      <c r="AK446" s="93" t="str">
        <f t="shared" si="34"/>
        <v/>
      </c>
      <c r="AL446" s="100"/>
      <c r="AM446" s="12"/>
      <c r="AN446" s="3"/>
      <c r="AO446" s="3"/>
      <c r="AP446" s="3"/>
    </row>
    <row r="447" spans="1:42" ht="12" customHeight="1" outlineLevel="1" x14ac:dyDescent="0.25">
      <c r="A447" s="1"/>
      <c r="B447" s="2"/>
      <c r="C447" s="13"/>
      <c r="D447" s="13"/>
      <c r="E447" s="13"/>
      <c r="F447" s="30"/>
      <c r="H447" s="23" t="s">
        <v>160</v>
      </c>
      <c r="I447" s="4" t="s">
        <v>127</v>
      </c>
      <c r="J447" s="93" t="str">
        <f t="shared" ref="J447:AK447" si="35">IF($I447="agflow","",IF(J276&gt;0,IF($I447="lime",0.25,1),""))</f>
        <v/>
      </c>
      <c r="K447" s="93" t="str">
        <f t="shared" si="35"/>
        <v/>
      </c>
      <c r="L447" s="93" t="str">
        <f t="shared" si="35"/>
        <v/>
      </c>
      <c r="M447" s="93" t="str">
        <f t="shared" si="35"/>
        <v/>
      </c>
      <c r="N447" s="93" t="str">
        <f t="shared" si="35"/>
        <v/>
      </c>
      <c r="O447" s="93" t="str">
        <f t="shared" si="35"/>
        <v/>
      </c>
      <c r="P447" s="93" t="str">
        <f t="shared" si="35"/>
        <v/>
      </c>
      <c r="Q447" s="93" t="str">
        <f t="shared" si="35"/>
        <v/>
      </c>
      <c r="R447" s="93" t="str">
        <f t="shared" si="35"/>
        <v/>
      </c>
      <c r="S447" s="93" t="str">
        <f t="shared" si="35"/>
        <v/>
      </c>
      <c r="T447" s="93" t="str">
        <f t="shared" si="35"/>
        <v/>
      </c>
      <c r="U447" s="93" t="str">
        <f t="shared" si="35"/>
        <v/>
      </c>
      <c r="V447" s="93" t="str">
        <f t="shared" si="35"/>
        <v/>
      </c>
      <c r="W447" s="93" t="str">
        <f t="shared" si="35"/>
        <v/>
      </c>
      <c r="X447" s="93" t="str">
        <f t="shared" si="35"/>
        <v/>
      </c>
      <c r="Y447" s="93" t="str">
        <f t="shared" si="35"/>
        <v/>
      </c>
      <c r="Z447" s="93" t="str">
        <f t="shared" si="35"/>
        <v/>
      </c>
      <c r="AA447" s="93" t="str">
        <f t="shared" si="35"/>
        <v/>
      </c>
      <c r="AB447" s="93" t="str">
        <f t="shared" si="35"/>
        <v/>
      </c>
      <c r="AC447" s="93" t="str">
        <f t="shared" si="35"/>
        <v/>
      </c>
      <c r="AD447" s="93" t="str">
        <f t="shared" si="35"/>
        <v/>
      </c>
      <c r="AE447" s="93" t="str">
        <f t="shared" si="35"/>
        <v/>
      </c>
      <c r="AF447" s="93" t="str">
        <f t="shared" si="35"/>
        <v/>
      </c>
      <c r="AG447" s="93" t="str">
        <f t="shared" si="35"/>
        <v/>
      </c>
      <c r="AH447" s="93" t="str">
        <f t="shared" si="35"/>
        <v/>
      </c>
      <c r="AI447" s="93" t="str">
        <f t="shared" si="35"/>
        <v/>
      </c>
      <c r="AJ447" s="93" t="str">
        <f t="shared" si="35"/>
        <v/>
      </c>
      <c r="AK447" s="93" t="str">
        <f t="shared" si="35"/>
        <v/>
      </c>
      <c r="AL447" s="100"/>
      <c r="AM447" s="12"/>
      <c r="AN447" s="3"/>
      <c r="AO447" s="3"/>
      <c r="AP447" s="3"/>
    </row>
    <row r="448" spans="1:42" ht="13.2" outlineLevel="1" x14ac:dyDescent="0.25">
      <c r="A448" s="1"/>
      <c r="B448" s="2"/>
      <c r="C448" s="13"/>
      <c r="D448" s="13"/>
      <c r="E448" s="13"/>
      <c r="F448" s="22"/>
      <c r="H448" s="23" t="s">
        <v>153</v>
      </c>
      <c r="I448" s="4" t="s">
        <v>128</v>
      </c>
      <c r="J448" s="93" t="str">
        <f t="shared" ref="J448:AK448" si="36">IF($I448="agflow","",IF(J277&gt;0,IF($I448="lime",0.25,1),""))</f>
        <v/>
      </c>
      <c r="K448" s="93" t="str">
        <f t="shared" si="36"/>
        <v/>
      </c>
      <c r="L448" s="93" t="str">
        <f t="shared" si="36"/>
        <v/>
      </c>
      <c r="M448" s="93" t="str">
        <f t="shared" si="36"/>
        <v/>
      </c>
      <c r="N448" s="93" t="str">
        <f t="shared" si="36"/>
        <v/>
      </c>
      <c r="O448" s="93" t="str">
        <f t="shared" si="36"/>
        <v/>
      </c>
      <c r="P448" s="93" t="str">
        <f t="shared" si="36"/>
        <v/>
      </c>
      <c r="Q448" s="93" t="str">
        <f t="shared" si="36"/>
        <v/>
      </c>
      <c r="R448" s="93" t="str">
        <f t="shared" si="36"/>
        <v/>
      </c>
      <c r="S448" s="93" t="str">
        <f t="shared" si="36"/>
        <v/>
      </c>
      <c r="T448" s="93" t="str">
        <f t="shared" si="36"/>
        <v/>
      </c>
      <c r="U448" s="93" t="str">
        <f t="shared" si="36"/>
        <v/>
      </c>
      <c r="V448" s="93" t="str">
        <f t="shared" si="36"/>
        <v/>
      </c>
      <c r="W448" s="93" t="str">
        <f t="shared" si="36"/>
        <v/>
      </c>
      <c r="X448" s="93" t="str">
        <f t="shared" si="36"/>
        <v/>
      </c>
      <c r="Y448" s="93" t="str">
        <f t="shared" si="36"/>
        <v/>
      </c>
      <c r="Z448" s="93" t="str">
        <f t="shared" si="36"/>
        <v/>
      </c>
      <c r="AA448" s="93" t="str">
        <f t="shared" si="36"/>
        <v/>
      </c>
      <c r="AB448" s="93" t="str">
        <f t="shared" si="36"/>
        <v/>
      </c>
      <c r="AC448" s="93" t="str">
        <f t="shared" si="36"/>
        <v/>
      </c>
      <c r="AD448" s="93" t="str">
        <f t="shared" si="36"/>
        <v/>
      </c>
      <c r="AE448" s="93" t="str">
        <f t="shared" si="36"/>
        <v/>
      </c>
      <c r="AF448" s="93" t="str">
        <f t="shared" si="36"/>
        <v/>
      </c>
      <c r="AG448" s="93" t="str">
        <f t="shared" si="36"/>
        <v/>
      </c>
      <c r="AH448" s="93" t="str">
        <f t="shared" si="36"/>
        <v/>
      </c>
      <c r="AI448" s="93" t="str">
        <f t="shared" si="36"/>
        <v/>
      </c>
      <c r="AJ448" s="93" t="str">
        <f t="shared" si="36"/>
        <v/>
      </c>
      <c r="AK448" s="93" t="str">
        <f t="shared" si="36"/>
        <v/>
      </c>
      <c r="AL448" s="100"/>
      <c r="AM448" s="12"/>
      <c r="AN448" s="3"/>
      <c r="AO448" s="3"/>
      <c r="AP448" s="3"/>
    </row>
    <row r="449" spans="1:42" ht="13.2" outlineLevel="1" x14ac:dyDescent="0.25">
      <c r="A449" s="1"/>
      <c r="B449" s="2"/>
      <c r="C449" s="13"/>
      <c r="D449" s="13"/>
      <c r="E449" s="13"/>
      <c r="F449" s="22"/>
      <c r="H449" s="23" t="s">
        <v>141</v>
      </c>
      <c r="I449" s="4" t="s">
        <v>128</v>
      </c>
      <c r="J449" s="93" t="str">
        <f t="shared" ref="J449:AK449" si="37">IF($I449="agflow","",IF(J278&gt;0,IF($I449="lime",0.25,1),""))</f>
        <v/>
      </c>
      <c r="K449" s="93" t="str">
        <f t="shared" si="37"/>
        <v/>
      </c>
      <c r="L449" s="93" t="str">
        <f t="shared" si="37"/>
        <v/>
      </c>
      <c r="M449" s="93" t="str">
        <f t="shared" si="37"/>
        <v/>
      </c>
      <c r="N449" s="93" t="str">
        <f t="shared" si="37"/>
        <v/>
      </c>
      <c r="O449" s="93" t="str">
        <f t="shared" si="37"/>
        <v/>
      </c>
      <c r="P449" s="93" t="str">
        <f t="shared" si="37"/>
        <v/>
      </c>
      <c r="Q449" s="93" t="str">
        <f t="shared" si="37"/>
        <v/>
      </c>
      <c r="R449" s="93" t="str">
        <f t="shared" si="37"/>
        <v/>
      </c>
      <c r="S449" s="93" t="str">
        <f t="shared" si="37"/>
        <v/>
      </c>
      <c r="T449" s="93" t="str">
        <f t="shared" si="37"/>
        <v/>
      </c>
      <c r="U449" s="93" t="str">
        <f t="shared" si="37"/>
        <v/>
      </c>
      <c r="V449" s="93" t="str">
        <f t="shared" si="37"/>
        <v/>
      </c>
      <c r="W449" s="93" t="str">
        <f t="shared" si="37"/>
        <v/>
      </c>
      <c r="X449" s="93" t="str">
        <f t="shared" si="37"/>
        <v/>
      </c>
      <c r="Y449" s="93" t="str">
        <f t="shared" si="37"/>
        <v/>
      </c>
      <c r="Z449" s="93" t="str">
        <f t="shared" si="37"/>
        <v/>
      </c>
      <c r="AA449" s="93" t="str">
        <f t="shared" si="37"/>
        <v/>
      </c>
      <c r="AB449" s="93" t="str">
        <f t="shared" si="37"/>
        <v/>
      </c>
      <c r="AC449" s="93" t="str">
        <f t="shared" si="37"/>
        <v/>
      </c>
      <c r="AD449" s="93" t="str">
        <f t="shared" si="37"/>
        <v/>
      </c>
      <c r="AE449" s="93" t="str">
        <f t="shared" si="37"/>
        <v/>
      </c>
      <c r="AF449" s="93" t="str">
        <f t="shared" si="37"/>
        <v/>
      </c>
      <c r="AG449" s="93" t="str">
        <f t="shared" si="37"/>
        <v/>
      </c>
      <c r="AH449" s="93" t="str">
        <f t="shared" si="37"/>
        <v/>
      </c>
      <c r="AI449" s="93" t="str">
        <f t="shared" si="37"/>
        <v/>
      </c>
      <c r="AJ449" s="93" t="str">
        <f t="shared" si="37"/>
        <v/>
      </c>
      <c r="AK449" s="93" t="str">
        <f t="shared" si="37"/>
        <v/>
      </c>
      <c r="AL449" s="100"/>
      <c r="AM449" s="12"/>
      <c r="AN449" s="3"/>
      <c r="AO449" s="3"/>
      <c r="AP449" s="3"/>
    </row>
    <row r="450" spans="1:42" ht="12" customHeight="1" outlineLevel="1" x14ac:dyDescent="0.25">
      <c r="A450" s="1"/>
      <c r="B450" s="2"/>
      <c r="C450" s="13"/>
      <c r="D450" s="13"/>
      <c r="E450" s="13"/>
      <c r="F450" s="22"/>
      <c r="H450" s="23" t="s">
        <v>142</v>
      </c>
      <c r="I450" s="4" t="s">
        <v>128</v>
      </c>
      <c r="J450" s="93">
        <f t="shared" ref="J450:AK450" si="38">IF($I450="agflow","",IF(J279&gt;0,IF($I450="lime",0.25,1),""))</f>
        <v>1</v>
      </c>
      <c r="K450" s="93" t="str">
        <f t="shared" si="38"/>
        <v/>
      </c>
      <c r="L450" s="93" t="str">
        <f t="shared" si="38"/>
        <v/>
      </c>
      <c r="M450" s="93">
        <f t="shared" si="38"/>
        <v>1</v>
      </c>
      <c r="N450" s="93" t="str">
        <f t="shared" si="38"/>
        <v/>
      </c>
      <c r="O450" s="93" t="str">
        <f t="shared" si="38"/>
        <v/>
      </c>
      <c r="P450" s="93" t="str">
        <f t="shared" si="38"/>
        <v/>
      </c>
      <c r="Q450" s="93" t="str">
        <f t="shared" si="38"/>
        <v/>
      </c>
      <c r="R450" s="93" t="str">
        <f t="shared" si="38"/>
        <v/>
      </c>
      <c r="S450" s="93" t="str">
        <f t="shared" si="38"/>
        <v/>
      </c>
      <c r="T450" s="93" t="str">
        <f t="shared" si="38"/>
        <v/>
      </c>
      <c r="U450" s="93" t="str">
        <f t="shared" si="38"/>
        <v/>
      </c>
      <c r="V450" s="93" t="str">
        <f t="shared" si="38"/>
        <v/>
      </c>
      <c r="W450" s="93" t="str">
        <f t="shared" si="38"/>
        <v/>
      </c>
      <c r="X450" s="93" t="str">
        <f t="shared" si="38"/>
        <v/>
      </c>
      <c r="Y450" s="93" t="str">
        <f t="shared" si="38"/>
        <v/>
      </c>
      <c r="Z450" s="93" t="str">
        <f t="shared" si="38"/>
        <v/>
      </c>
      <c r="AA450" s="93" t="str">
        <f t="shared" si="38"/>
        <v/>
      </c>
      <c r="AB450" s="93" t="str">
        <f t="shared" si="38"/>
        <v/>
      </c>
      <c r="AC450" s="93" t="str">
        <f t="shared" si="38"/>
        <v/>
      </c>
      <c r="AD450" s="93" t="str">
        <f t="shared" si="38"/>
        <v/>
      </c>
      <c r="AE450" s="93" t="str">
        <f t="shared" si="38"/>
        <v/>
      </c>
      <c r="AF450" s="93" t="str">
        <f t="shared" si="38"/>
        <v/>
      </c>
      <c r="AG450" s="93" t="str">
        <f t="shared" si="38"/>
        <v/>
      </c>
      <c r="AH450" s="93" t="str">
        <f t="shared" si="38"/>
        <v/>
      </c>
      <c r="AI450" s="93" t="str">
        <f t="shared" si="38"/>
        <v/>
      </c>
      <c r="AJ450" s="93" t="str">
        <f t="shared" si="38"/>
        <v/>
      </c>
      <c r="AK450" s="93" t="str">
        <f t="shared" si="38"/>
        <v/>
      </c>
      <c r="AL450" s="100"/>
      <c r="AM450" s="12"/>
      <c r="AN450" s="3"/>
      <c r="AO450" s="3"/>
      <c r="AP450" s="3"/>
    </row>
    <row r="451" spans="1:42" ht="12" customHeight="1" outlineLevel="1" x14ac:dyDescent="0.25">
      <c r="A451" s="1"/>
      <c r="B451" s="2"/>
      <c r="C451" s="13"/>
      <c r="D451" s="13"/>
      <c r="E451" s="13"/>
      <c r="F451" s="30"/>
      <c r="H451" s="23" t="s">
        <v>143</v>
      </c>
      <c r="I451" s="4" t="s">
        <v>128</v>
      </c>
      <c r="J451" s="93" t="str">
        <f t="shared" ref="J451:AK451" si="39">IF($I451="agflow","",IF(J280&gt;0,IF($I451="lime",0.25,1),""))</f>
        <v/>
      </c>
      <c r="K451" s="93" t="str">
        <f t="shared" si="39"/>
        <v/>
      </c>
      <c r="L451" s="93" t="str">
        <f t="shared" si="39"/>
        <v/>
      </c>
      <c r="M451" s="93" t="str">
        <f t="shared" si="39"/>
        <v/>
      </c>
      <c r="N451" s="93" t="str">
        <f t="shared" si="39"/>
        <v/>
      </c>
      <c r="O451" s="93" t="str">
        <f t="shared" si="39"/>
        <v/>
      </c>
      <c r="P451" s="93" t="str">
        <f t="shared" si="39"/>
        <v/>
      </c>
      <c r="Q451" s="93" t="str">
        <f t="shared" si="39"/>
        <v/>
      </c>
      <c r="R451" s="93" t="str">
        <f t="shared" si="39"/>
        <v/>
      </c>
      <c r="S451" s="93" t="str">
        <f t="shared" si="39"/>
        <v/>
      </c>
      <c r="T451" s="93" t="str">
        <f t="shared" si="39"/>
        <v/>
      </c>
      <c r="U451" s="93" t="str">
        <f t="shared" si="39"/>
        <v/>
      </c>
      <c r="V451" s="93" t="str">
        <f t="shared" si="39"/>
        <v/>
      </c>
      <c r="W451" s="93" t="str">
        <f t="shared" si="39"/>
        <v/>
      </c>
      <c r="X451" s="93" t="str">
        <f t="shared" si="39"/>
        <v/>
      </c>
      <c r="Y451" s="93" t="str">
        <f t="shared" si="39"/>
        <v/>
      </c>
      <c r="Z451" s="93" t="str">
        <f t="shared" si="39"/>
        <v/>
      </c>
      <c r="AA451" s="93" t="str">
        <f t="shared" si="39"/>
        <v/>
      </c>
      <c r="AB451" s="93" t="str">
        <f t="shared" si="39"/>
        <v/>
      </c>
      <c r="AC451" s="93" t="str">
        <f t="shared" si="39"/>
        <v/>
      </c>
      <c r="AD451" s="93" t="str">
        <f t="shared" si="39"/>
        <v/>
      </c>
      <c r="AE451" s="93" t="str">
        <f t="shared" si="39"/>
        <v/>
      </c>
      <c r="AF451" s="93" t="str">
        <f t="shared" si="39"/>
        <v/>
      </c>
      <c r="AG451" s="93" t="str">
        <f t="shared" si="39"/>
        <v/>
      </c>
      <c r="AH451" s="93" t="str">
        <f t="shared" si="39"/>
        <v/>
      </c>
      <c r="AI451" s="93" t="str">
        <f t="shared" si="39"/>
        <v/>
      </c>
      <c r="AJ451" s="93" t="str">
        <f t="shared" si="39"/>
        <v/>
      </c>
      <c r="AK451" s="93" t="str">
        <f t="shared" si="39"/>
        <v/>
      </c>
      <c r="AL451" s="100"/>
      <c r="AM451" s="12"/>
      <c r="AN451" s="3"/>
      <c r="AO451" s="3"/>
      <c r="AP451" s="3"/>
    </row>
    <row r="452" spans="1:42" ht="12" customHeight="1" outlineLevel="1" x14ac:dyDescent="0.25">
      <c r="A452" s="1"/>
      <c r="B452" s="2"/>
      <c r="C452" s="13"/>
      <c r="D452" s="13"/>
      <c r="E452" s="13"/>
      <c r="F452" s="30"/>
      <c r="H452" s="23" t="s">
        <v>144</v>
      </c>
      <c r="I452" s="4" t="s">
        <v>128</v>
      </c>
      <c r="J452" s="93" t="str">
        <f t="shared" ref="J452:AK452" si="40">IF($I452="agflow","",IF(J281&gt;0,IF($I452="lime",0.25,1),""))</f>
        <v/>
      </c>
      <c r="K452" s="93">
        <f t="shared" si="40"/>
        <v>1</v>
      </c>
      <c r="L452" s="93">
        <f t="shared" si="40"/>
        <v>1</v>
      </c>
      <c r="M452" s="93" t="str">
        <f t="shared" si="40"/>
        <v/>
      </c>
      <c r="N452" s="93" t="str">
        <f t="shared" si="40"/>
        <v/>
      </c>
      <c r="O452" s="93" t="str">
        <f t="shared" si="40"/>
        <v/>
      </c>
      <c r="P452" s="93" t="str">
        <f t="shared" si="40"/>
        <v/>
      </c>
      <c r="Q452" s="93" t="str">
        <f t="shared" si="40"/>
        <v/>
      </c>
      <c r="R452" s="93" t="str">
        <f t="shared" si="40"/>
        <v/>
      </c>
      <c r="S452" s="93" t="str">
        <f t="shared" si="40"/>
        <v/>
      </c>
      <c r="T452" s="93" t="str">
        <f t="shared" si="40"/>
        <v/>
      </c>
      <c r="U452" s="93" t="str">
        <f t="shared" si="40"/>
        <v/>
      </c>
      <c r="V452" s="93" t="str">
        <f t="shared" si="40"/>
        <v/>
      </c>
      <c r="W452" s="93" t="str">
        <f t="shared" si="40"/>
        <v/>
      </c>
      <c r="X452" s="93" t="str">
        <f t="shared" si="40"/>
        <v/>
      </c>
      <c r="Y452" s="93" t="str">
        <f t="shared" si="40"/>
        <v/>
      </c>
      <c r="Z452" s="93" t="str">
        <f t="shared" si="40"/>
        <v/>
      </c>
      <c r="AA452" s="93" t="str">
        <f t="shared" si="40"/>
        <v/>
      </c>
      <c r="AB452" s="93" t="str">
        <f t="shared" si="40"/>
        <v/>
      </c>
      <c r="AC452" s="93" t="str">
        <f t="shared" si="40"/>
        <v/>
      </c>
      <c r="AD452" s="93" t="str">
        <f t="shared" si="40"/>
        <v/>
      </c>
      <c r="AE452" s="93" t="str">
        <f t="shared" si="40"/>
        <v/>
      </c>
      <c r="AF452" s="93" t="str">
        <f t="shared" si="40"/>
        <v/>
      </c>
      <c r="AG452" s="93" t="str">
        <f t="shared" si="40"/>
        <v/>
      </c>
      <c r="AH452" s="93" t="str">
        <f t="shared" si="40"/>
        <v/>
      </c>
      <c r="AI452" s="93" t="str">
        <f t="shared" si="40"/>
        <v/>
      </c>
      <c r="AJ452" s="93" t="str">
        <f t="shared" si="40"/>
        <v/>
      </c>
      <c r="AK452" s="93" t="str">
        <f t="shared" si="40"/>
        <v/>
      </c>
      <c r="AL452" s="100"/>
      <c r="AM452" s="12"/>
      <c r="AN452" s="3"/>
      <c r="AO452" s="3"/>
      <c r="AP452" s="3"/>
    </row>
    <row r="453" spans="1:42" ht="12" customHeight="1" outlineLevel="1" x14ac:dyDescent="0.25">
      <c r="A453" s="1"/>
      <c r="B453" s="2"/>
      <c r="C453" s="13"/>
      <c r="D453" s="13"/>
      <c r="E453" s="13"/>
      <c r="F453" s="30"/>
      <c r="H453" s="23" t="s">
        <v>145</v>
      </c>
      <c r="I453" s="4" t="s">
        <v>128</v>
      </c>
      <c r="J453" s="93">
        <f t="shared" ref="J453:AK453" si="41">IF($I453="agflow","",IF(J282&gt;0,IF($I453="lime",0.25,1),""))</f>
        <v>1</v>
      </c>
      <c r="K453" s="93">
        <f t="shared" si="41"/>
        <v>1</v>
      </c>
      <c r="L453" s="93">
        <f t="shared" si="41"/>
        <v>1</v>
      </c>
      <c r="M453" s="93" t="str">
        <f t="shared" si="41"/>
        <v/>
      </c>
      <c r="N453" s="93">
        <f t="shared" si="41"/>
        <v>1</v>
      </c>
      <c r="O453" s="93">
        <f t="shared" si="41"/>
        <v>1</v>
      </c>
      <c r="P453" s="93">
        <f t="shared" si="41"/>
        <v>1</v>
      </c>
      <c r="Q453" s="93">
        <f t="shared" si="41"/>
        <v>1</v>
      </c>
      <c r="R453" s="93">
        <f t="shared" si="41"/>
        <v>1</v>
      </c>
      <c r="S453" s="93">
        <f t="shared" si="41"/>
        <v>1</v>
      </c>
      <c r="T453" s="93">
        <f t="shared" si="41"/>
        <v>1</v>
      </c>
      <c r="U453" s="93">
        <f t="shared" si="41"/>
        <v>1</v>
      </c>
      <c r="V453" s="93">
        <f t="shared" si="41"/>
        <v>1</v>
      </c>
      <c r="W453" s="93">
        <f t="shared" si="41"/>
        <v>1</v>
      </c>
      <c r="X453" s="93">
        <f t="shared" si="41"/>
        <v>1</v>
      </c>
      <c r="Y453" s="93">
        <f t="shared" si="41"/>
        <v>1</v>
      </c>
      <c r="Z453" s="93">
        <f t="shared" si="41"/>
        <v>1</v>
      </c>
      <c r="AA453" s="93">
        <f t="shared" si="41"/>
        <v>1</v>
      </c>
      <c r="AB453" s="93" t="str">
        <f t="shared" si="41"/>
        <v/>
      </c>
      <c r="AC453" s="93" t="str">
        <f t="shared" si="41"/>
        <v/>
      </c>
      <c r="AD453" s="93" t="str">
        <f t="shared" si="41"/>
        <v/>
      </c>
      <c r="AE453" s="93" t="str">
        <f t="shared" si="41"/>
        <v/>
      </c>
      <c r="AF453" s="93" t="str">
        <f t="shared" si="41"/>
        <v/>
      </c>
      <c r="AG453" s="93" t="str">
        <f t="shared" si="41"/>
        <v/>
      </c>
      <c r="AH453" s="93" t="str">
        <f t="shared" si="41"/>
        <v/>
      </c>
      <c r="AI453" s="93" t="str">
        <f t="shared" si="41"/>
        <v/>
      </c>
      <c r="AJ453" s="93" t="str">
        <f t="shared" si="41"/>
        <v/>
      </c>
      <c r="AK453" s="93" t="str">
        <f t="shared" si="41"/>
        <v/>
      </c>
      <c r="AL453" s="100"/>
      <c r="AM453" s="12"/>
      <c r="AN453" s="3"/>
      <c r="AO453" s="3"/>
      <c r="AP453" s="3"/>
    </row>
    <row r="454" spans="1:42" ht="12" customHeight="1" outlineLevel="1" x14ac:dyDescent="0.25">
      <c r="A454" s="1"/>
      <c r="B454" s="2"/>
      <c r="C454" s="13"/>
      <c r="D454" s="13"/>
      <c r="E454" s="13"/>
      <c r="F454" s="30"/>
      <c r="H454" s="23" t="s">
        <v>146</v>
      </c>
      <c r="I454" s="4" t="s">
        <v>128</v>
      </c>
      <c r="J454" s="93" t="str">
        <f t="shared" ref="J454:AK454" si="42">IF($I454="agflow","",IF(J283&gt;0,IF($I454="lime",0.25,1),""))</f>
        <v/>
      </c>
      <c r="K454" s="93" t="str">
        <f t="shared" si="42"/>
        <v/>
      </c>
      <c r="L454" s="93" t="str">
        <f t="shared" si="42"/>
        <v/>
      </c>
      <c r="M454" s="93" t="str">
        <f t="shared" si="42"/>
        <v/>
      </c>
      <c r="N454" s="93" t="str">
        <f t="shared" si="42"/>
        <v/>
      </c>
      <c r="O454" s="93" t="str">
        <f t="shared" si="42"/>
        <v/>
      </c>
      <c r="P454" s="93" t="str">
        <f t="shared" si="42"/>
        <v/>
      </c>
      <c r="Q454" s="93" t="str">
        <f t="shared" si="42"/>
        <v/>
      </c>
      <c r="R454" s="93" t="str">
        <f t="shared" si="42"/>
        <v/>
      </c>
      <c r="S454" s="93" t="str">
        <f t="shared" si="42"/>
        <v/>
      </c>
      <c r="T454" s="93" t="str">
        <f t="shared" si="42"/>
        <v/>
      </c>
      <c r="U454" s="93" t="str">
        <f t="shared" si="42"/>
        <v/>
      </c>
      <c r="V454" s="93" t="str">
        <f t="shared" si="42"/>
        <v/>
      </c>
      <c r="W454" s="93" t="str">
        <f t="shared" si="42"/>
        <v/>
      </c>
      <c r="X454" s="93" t="str">
        <f t="shared" si="42"/>
        <v/>
      </c>
      <c r="Y454" s="93" t="str">
        <f t="shared" si="42"/>
        <v/>
      </c>
      <c r="Z454" s="93" t="str">
        <f t="shared" si="42"/>
        <v/>
      </c>
      <c r="AA454" s="93" t="str">
        <f t="shared" si="42"/>
        <v/>
      </c>
      <c r="AB454" s="93" t="str">
        <f t="shared" si="42"/>
        <v/>
      </c>
      <c r="AC454" s="93" t="str">
        <f t="shared" si="42"/>
        <v/>
      </c>
      <c r="AD454" s="93" t="str">
        <f t="shared" si="42"/>
        <v/>
      </c>
      <c r="AE454" s="93" t="str">
        <f t="shared" si="42"/>
        <v/>
      </c>
      <c r="AF454" s="93" t="str">
        <f t="shared" si="42"/>
        <v/>
      </c>
      <c r="AG454" s="93" t="str">
        <f t="shared" si="42"/>
        <v/>
      </c>
      <c r="AH454" s="93" t="str">
        <f t="shared" si="42"/>
        <v/>
      </c>
      <c r="AI454" s="93" t="str">
        <f t="shared" si="42"/>
        <v/>
      </c>
      <c r="AJ454" s="93" t="str">
        <f t="shared" si="42"/>
        <v/>
      </c>
      <c r="AK454" s="93" t="str">
        <f t="shared" si="42"/>
        <v/>
      </c>
      <c r="AL454" s="100"/>
      <c r="AM454" s="12"/>
      <c r="AN454" s="3"/>
      <c r="AO454" s="3"/>
      <c r="AP454" s="3"/>
    </row>
    <row r="455" spans="1:42" ht="12" customHeight="1" outlineLevel="1" x14ac:dyDescent="0.25">
      <c r="A455" s="1"/>
      <c r="B455" s="2"/>
      <c r="C455" s="13"/>
      <c r="D455" s="13"/>
      <c r="E455" s="13"/>
      <c r="F455" s="30"/>
      <c r="H455" s="23" t="s">
        <v>147</v>
      </c>
      <c r="I455" s="4" t="s">
        <v>128</v>
      </c>
      <c r="J455" s="93" t="str">
        <f t="shared" ref="J455:AK455" si="43">IF($I455="agflow","",IF(J284&gt;0,IF($I455="lime",0.25,1),""))</f>
        <v/>
      </c>
      <c r="K455" s="93" t="str">
        <f t="shared" si="43"/>
        <v/>
      </c>
      <c r="L455" s="93" t="str">
        <f t="shared" si="43"/>
        <v/>
      </c>
      <c r="M455" s="93" t="str">
        <f t="shared" si="43"/>
        <v/>
      </c>
      <c r="N455" s="93" t="str">
        <f t="shared" si="43"/>
        <v/>
      </c>
      <c r="O455" s="93" t="str">
        <f t="shared" si="43"/>
        <v/>
      </c>
      <c r="P455" s="93" t="str">
        <f t="shared" si="43"/>
        <v/>
      </c>
      <c r="Q455" s="93" t="str">
        <f t="shared" si="43"/>
        <v/>
      </c>
      <c r="R455" s="93" t="str">
        <f t="shared" si="43"/>
        <v/>
      </c>
      <c r="S455" s="93" t="str">
        <f t="shared" si="43"/>
        <v/>
      </c>
      <c r="T455" s="93" t="str">
        <f t="shared" si="43"/>
        <v/>
      </c>
      <c r="U455" s="93" t="str">
        <f t="shared" si="43"/>
        <v/>
      </c>
      <c r="V455" s="93" t="str">
        <f t="shared" si="43"/>
        <v/>
      </c>
      <c r="W455" s="93" t="str">
        <f t="shared" si="43"/>
        <v/>
      </c>
      <c r="X455" s="93" t="str">
        <f t="shared" si="43"/>
        <v/>
      </c>
      <c r="Y455" s="93" t="str">
        <f t="shared" si="43"/>
        <v/>
      </c>
      <c r="Z455" s="93" t="str">
        <f t="shared" si="43"/>
        <v/>
      </c>
      <c r="AA455" s="93" t="str">
        <f t="shared" si="43"/>
        <v/>
      </c>
      <c r="AB455" s="93" t="str">
        <f t="shared" si="43"/>
        <v/>
      </c>
      <c r="AC455" s="93" t="str">
        <f t="shared" si="43"/>
        <v/>
      </c>
      <c r="AD455" s="93" t="str">
        <f t="shared" si="43"/>
        <v/>
      </c>
      <c r="AE455" s="93" t="str">
        <f t="shared" si="43"/>
        <v/>
      </c>
      <c r="AF455" s="93" t="str">
        <f t="shared" si="43"/>
        <v/>
      </c>
      <c r="AG455" s="93" t="str">
        <f t="shared" si="43"/>
        <v/>
      </c>
      <c r="AH455" s="93" t="str">
        <f t="shared" si="43"/>
        <v/>
      </c>
      <c r="AI455" s="93" t="str">
        <f t="shared" si="43"/>
        <v/>
      </c>
      <c r="AJ455" s="93" t="str">
        <f t="shared" si="43"/>
        <v/>
      </c>
      <c r="AK455" s="93" t="str">
        <f t="shared" si="43"/>
        <v/>
      </c>
      <c r="AL455" s="100"/>
      <c r="AM455" s="12"/>
      <c r="AN455" s="3"/>
      <c r="AO455" s="3"/>
      <c r="AP455" s="3"/>
    </row>
    <row r="456" spans="1:42" ht="12" customHeight="1" outlineLevel="1" x14ac:dyDescent="0.25">
      <c r="A456" s="1"/>
      <c r="B456" s="2"/>
      <c r="C456" s="13"/>
      <c r="D456" s="13"/>
      <c r="E456" s="13"/>
      <c r="F456" s="30"/>
      <c r="H456" s="23" t="s">
        <v>436</v>
      </c>
      <c r="I456" s="4" t="s">
        <v>128</v>
      </c>
      <c r="J456" s="93" t="str">
        <f t="shared" ref="J456:AK456" si="44">IF($I456="agflow","",IF(J285&gt;0,IF($I456="lime",0.25,1),""))</f>
        <v/>
      </c>
      <c r="K456" s="93" t="str">
        <f t="shared" si="44"/>
        <v/>
      </c>
      <c r="L456" s="93" t="str">
        <f t="shared" si="44"/>
        <v/>
      </c>
      <c r="M456" s="93" t="str">
        <f t="shared" si="44"/>
        <v/>
      </c>
      <c r="N456" s="93" t="str">
        <f t="shared" si="44"/>
        <v/>
      </c>
      <c r="O456" s="93" t="str">
        <f t="shared" si="44"/>
        <v/>
      </c>
      <c r="P456" s="93" t="str">
        <f t="shared" si="44"/>
        <v/>
      </c>
      <c r="Q456" s="93" t="str">
        <f t="shared" si="44"/>
        <v/>
      </c>
      <c r="R456" s="93" t="str">
        <f t="shared" si="44"/>
        <v/>
      </c>
      <c r="S456" s="93" t="str">
        <f t="shared" si="44"/>
        <v/>
      </c>
      <c r="T456" s="93" t="str">
        <f t="shared" si="44"/>
        <v/>
      </c>
      <c r="U456" s="93" t="str">
        <f t="shared" si="44"/>
        <v/>
      </c>
      <c r="V456" s="93" t="str">
        <f t="shared" si="44"/>
        <v/>
      </c>
      <c r="W456" s="93" t="str">
        <f t="shared" si="44"/>
        <v/>
      </c>
      <c r="X456" s="93" t="str">
        <f t="shared" si="44"/>
        <v/>
      </c>
      <c r="Y456" s="93" t="str">
        <f t="shared" si="44"/>
        <v/>
      </c>
      <c r="Z456" s="93" t="str">
        <f t="shared" si="44"/>
        <v/>
      </c>
      <c r="AA456" s="93" t="str">
        <f t="shared" si="44"/>
        <v/>
      </c>
      <c r="AB456" s="93" t="str">
        <f t="shared" si="44"/>
        <v/>
      </c>
      <c r="AC456" s="93" t="str">
        <f t="shared" si="44"/>
        <v/>
      </c>
      <c r="AD456" s="93" t="str">
        <f t="shared" si="44"/>
        <v/>
      </c>
      <c r="AE456" s="93" t="str">
        <f t="shared" si="44"/>
        <v/>
      </c>
      <c r="AF456" s="93" t="str">
        <f t="shared" si="44"/>
        <v/>
      </c>
      <c r="AG456" s="93" t="str">
        <f t="shared" si="44"/>
        <v/>
      </c>
      <c r="AH456" s="93" t="str">
        <f t="shared" si="44"/>
        <v/>
      </c>
      <c r="AI456" s="93" t="str">
        <f t="shared" si="44"/>
        <v/>
      </c>
      <c r="AJ456" s="93" t="str">
        <f t="shared" si="44"/>
        <v/>
      </c>
      <c r="AK456" s="93" t="str">
        <f t="shared" si="44"/>
        <v/>
      </c>
      <c r="AL456" s="100"/>
      <c r="AM456" s="12"/>
      <c r="AN456" s="3"/>
      <c r="AO456" s="3"/>
      <c r="AP456" s="3"/>
    </row>
    <row r="457" spans="1:42" ht="12" customHeight="1" outlineLevel="1" x14ac:dyDescent="0.25">
      <c r="A457" s="1"/>
      <c r="B457" s="2"/>
      <c r="C457" s="13"/>
      <c r="D457" s="13"/>
      <c r="E457" s="13"/>
      <c r="F457" s="30"/>
      <c r="H457" s="23" t="s">
        <v>155</v>
      </c>
      <c r="I457" s="4" t="s">
        <v>128</v>
      </c>
      <c r="J457" s="93" t="str">
        <f t="shared" ref="J457:AK457" si="45">IF($I457="agflow","",IF(J286&gt;0,IF($I457="lime",0.25,1),""))</f>
        <v/>
      </c>
      <c r="K457" s="93" t="str">
        <f t="shared" si="45"/>
        <v/>
      </c>
      <c r="L457" s="93" t="str">
        <f t="shared" si="45"/>
        <v/>
      </c>
      <c r="M457" s="93" t="str">
        <f t="shared" si="45"/>
        <v/>
      </c>
      <c r="N457" s="93" t="str">
        <f t="shared" si="45"/>
        <v/>
      </c>
      <c r="O457" s="93" t="str">
        <f t="shared" si="45"/>
        <v/>
      </c>
      <c r="P457" s="93" t="str">
        <f t="shared" si="45"/>
        <v/>
      </c>
      <c r="Q457" s="93" t="str">
        <f t="shared" si="45"/>
        <v/>
      </c>
      <c r="R457" s="93" t="str">
        <f t="shared" si="45"/>
        <v/>
      </c>
      <c r="S457" s="93" t="str">
        <f t="shared" si="45"/>
        <v/>
      </c>
      <c r="T457" s="93" t="str">
        <f t="shared" si="45"/>
        <v/>
      </c>
      <c r="U457" s="93" t="str">
        <f t="shared" si="45"/>
        <v/>
      </c>
      <c r="V457" s="93" t="str">
        <f t="shared" si="45"/>
        <v/>
      </c>
      <c r="W457" s="93" t="str">
        <f t="shared" si="45"/>
        <v/>
      </c>
      <c r="X457" s="93" t="str">
        <f t="shared" si="45"/>
        <v/>
      </c>
      <c r="Y457" s="93" t="str">
        <f t="shared" si="45"/>
        <v/>
      </c>
      <c r="Z457" s="93" t="str">
        <f t="shared" si="45"/>
        <v/>
      </c>
      <c r="AA457" s="93" t="str">
        <f t="shared" si="45"/>
        <v/>
      </c>
      <c r="AB457" s="93" t="str">
        <f t="shared" si="45"/>
        <v/>
      </c>
      <c r="AC457" s="93" t="str">
        <f t="shared" si="45"/>
        <v/>
      </c>
      <c r="AD457" s="93" t="str">
        <f t="shared" si="45"/>
        <v/>
      </c>
      <c r="AE457" s="93" t="str">
        <f t="shared" si="45"/>
        <v/>
      </c>
      <c r="AF457" s="93" t="str">
        <f t="shared" si="45"/>
        <v/>
      </c>
      <c r="AG457" s="93" t="str">
        <f t="shared" si="45"/>
        <v/>
      </c>
      <c r="AH457" s="93" t="str">
        <f t="shared" si="45"/>
        <v/>
      </c>
      <c r="AI457" s="93" t="str">
        <f t="shared" si="45"/>
        <v/>
      </c>
      <c r="AJ457" s="93" t="str">
        <f t="shared" si="45"/>
        <v/>
      </c>
      <c r="AK457" s="93" t="str">
        <f t="shared" si="45"/>
        <v/>
      </c>
      <c r="AL457" s="100"/>
      <c r="AM457" s="12"/>
      <c r="AN457" s="3"/>
      <c r="AO457" s="3"/>
      <c r="AP457" s="3"/>
    </row>
    <row r="458" spans="1:42" ht="12" customHeight="1" outlineLevel="1" x14ac:dyDescent="0.25">
      <c r="A458" s="1"/>
      <c r="B458" s="2"/>
      <c r="C458" s="13"/>
      <c r="D458" s="13"/>
      <c r="E458" s="13"/>
      <c r="F458" s="30"/>
      <c r="H458" s="23" t="s">
        <v>156</v>
      </c>
      <c r="I458" s="4" t="s">
        <v>128</v>
      </c>
      <c r="J458" s="93" t="str">
        <f t="shared" ref="J458:AK458" si="46">IF($I458="agflow","",IF(J287&gt;0,IF($I458="lime",0.25,1),""))</f>
        <v/>
      </c>
      <c r="K458" s="93" t="str">
        <f t="shared" si="46"/>
        <v/>
      </c>
      <c r="L458" s="93" t="str">
        <f t="shared" si="46"/>
        <v/>
      </c>
      <c r="M458" s="93" t="str">
        <f t="shared" si="46"/>
        <v/>
      </c>
      <c r="N458" s="93" t="str">
        <f t="shared" si="46"/>
        <v/>
      </c>
      <c r="O458" s="93" t="str">
        <f t="shared" si="46"/>
        <v/>
      </c>
      <c r="P458" s="93" t="str">
        <f t="shared" si="46"/>
        <v/>
      </c>
      <c r="Q458" s="93" t="str">
        <f t="shared" si="46"/>
        <v/>
      </c>
      <c r="R458" s="93" t="str">
        <f t="shared" si="46"/>
        <v/>
      </c>
      <c r="S458" s="93" t="str">
        <f t="shared" si="46"/>
        <v/>
      </c>
      <c r="T458" s="93" t="str">
        <f t="shared" si="46"/>
        <v/>
      </c>
      <c r="U458" s="93" t="str">
        <f t="shared" si="46"/>
        <v/>
      </c>
      <c r="V458" s="93" t="str">
        <f t="shared" si="46"/>
        <v/>
      </c>
      <c r="W458" s="93" t="str">
        <f t="shared" si="46"/>
        <v/>
      </c>
      <c r="X458" s="93" t="str">
        <f t="shared" si="46"/>
        <v/>
      </c>
      <c r="Y458" s="93" t="str">
        <f t="shared" si="46"/>
        <v/>
      </c>
      <c r="Z458" s="93" t="str">
        <f t="shared" si="46"/>
        <v/>
      </c>
      <c r="AA458" s="93" t="str">
        <f t="shared" si="46"/>
        <v/>
      </c>
      <c r="AB458" s="93" t="str">
        <f t="shared" si="46"/>
        <v/>
      </c>
      <c r="AC458" s="93" t="str">
        <f t="shared" si="46"/>
        <v/>
      </c>
      <c r="AD458" s="93" t="str">
        <f t="shared" si="46"/>
        <v/>
      </c>
      <c r="AE458" s="93" t="str">
        <f t="shared" si="46"/>
        <v/>
      </c>
      <c r="AF458" s="93" t="str">
        <f t="shared" si="46"/>
        <v/>
      </c>
      <c r="AG458" s="93" t="str">
        <f t="shared" si="46"/>
        <v/>
      </c>
      <c r="AH458" s="93" t="str">
        <f t="shared" si="46"/>
        <v/>
      </c>
      <c r="AI458" s="93" t="str">
        <f t="shared" si="46"/>
        <v/>
      </c>
      <c r="AJ458" s="93" t="str">
        <f t="shared" si="46"/>
        <v/>
      </c>
      <c r="AK458" s="93" t="str">
        <f t="shared" si="46"/>
        <v/>
      </c>
      <c r="AL458" s="100"/>
      <c r="AM458" s="12"/>
      <c r="AN458" s="3"/>
      <c r="AO458" s="3"/>
      <c r="AP458" s="3"/>
    </row>
    <row r="459" spans="1:42" ht="12" customHeight="1" outlineLevel="1" x14ac:dyDescent="0.25">
      <c r="A459" s="1"/>
      <c r="B459" s="2"/>
      <c r="C459" s="13"/>
      <c r="D459" s="13"/>
      <c r="E459" s="13"/>
      <c r="F459" s="30"/>
      <c r="H459" s="23" t="s">
        <v>160</v>
      </c>
      <c r="I459" s="4" t="s">
        <v>128</v>
      </c>
      <c r="J459" s="93" t="str">
        <f t="shared" ref="J459:AK459" si="47">IF($I459="agflow","",IF(J288&gt;0,IF($I459="lime",0.25,1),""))</f>
        <v/>
      </c>
      <c r="K459" s="93" t="str">
        <f t="shared" si="47"/>
        <v/>
      </c>
      <c r="L459" s="93" t="str">
        <f t="shared" si="47"/>
        <v/>
      </c>
      <c r="M459" s="93" t="str">
        <f t="shared" si="47"/>
        <v/>
      </c>
      <c r="N459" s="93" t="str">
        <f t="shared" si="47"/>
        <v/>
      </c>
      <c r="O459" s="93" t="str">
        <f t="shared" si="47"/>
        <v/>
      </c>
      <c r="P459" s="93" t="str">
        <f t="shared" si="47"/>
        <v/>
      </c>
      <c r="Q459" s="93" t="str">
        <f t="shared" si="47"/>
        <v/>
      </c>
      <c r="R459" s="93" t="str">
        <f t="shared" si="47"/>
        <v/>
      </c>
      <c r="S459" s="93" t="str">
        <f t="shared" si="47"/>
        <v/>
      </c>
      <c r="T459" s="93" t="str">
        <f t="shared" si="47"/>
        <v/>
      </c>
      <c r="U459" s="93" t="str">
        <f t="shared" si="47"/>
        <v/>
      </c>
      <c r="V459" s="93" t="str">
        <f t="shared" si="47"/>
        <v/>
      </c>
      <c r="W459" s="93" t="str">
        <f t="shared" si="47"/>
        <v/>
      </c>
      <c r="X459" s="93" t="str">
        <f t="shared" si="47"/>
        <v/>
      </c>
      <c r="Y459" s="93" t="str">
        <f t="shared" si="47"/>
        <v/>
      </c>
      <c r="Z459" s="93" t="str">
        <f t="shared" si="47"/>
        <v/>
      </c>
      <c r="AA459" s="93" t="str">
        <f t="shared" si="47"/>
        <v/>
      </c>
      <c r="AB459" s="93" t="str">
        <f t="shared" si="47"/>
        <v/>
      </c>
      <c r="AC459" s="93" t="str">
        <f t="shared" si="47"/>
        <v/>
      </c>
      <c r="AD459" s="93" t="str">
        <f t="shared" si="47"/>
        <v/>
      </c>
      <c r="AE459" s="93" t="str">
        <f t="shared" si="47"/>
        <v/>
      </c>
      <c r="AF459" s="93" t="str">
        <f t="shared" si="47"/>
        <v/>
      </c>
      <c r="AG459" s="93" t="str">
        <f t="shared" si="47"/>
        <v/>
      </c>
      <c r="AH459" s="93" t="str">
        <f t="shared" si="47"/>
        <v/>
      </c>
      <c r="AI459" s="93" t="str">
        <f t="shared" si="47"/>
        <v/>
      </c>
      <c r="AJ459" s="93" t="str">
        <f t="shared" si="47"/>
        <v/>
      </c>
      <c r="AK459" s="93" t="str">
        <f t="shared" si="47"/>
        <v/>
      </c>
      <c r="AL459" s="100"/>
      <c r="AM459" s="12"/>
      <c r="AN459" s="3"/>
      <c r="AO459" s="3"/>
      <c r="AP459" s="3"/>
    </row>
    <row r="460" spans="1:42" ht="13.2" outlineLevel="1" x14ac:dyDescent="0.25">
      <c r="A460" s="1"/>
      <c r="B460" s="2"/>
      <c r="C460" s="13"/>
      <c r="D460" s="13"/>
      <c r="E460" s="13"/>
      <c r="F460" s="22"/>
      <c r="H460" s="23" t="s">
        <v>148</v>
      </c>
      <c r="I460" s="4" t="s">
        <v>129</v>
      </c>
      <c r="J460" s="93">
        <f t="shared" ref="J460:AK460" si="48">IF($I460="agflow","",IF(J289&gt;0,IF($I460="lime",0.25,1),""))</f>
        <v>1</v>
      </c>
      <c r="K460" s="93">
        <f t="shared" si="48"/>
        <v>1</v>
      </c>
      <c r="L460" s="93">
        <f t="shared" si="48"/>
        <v>1</v>
      </c>
      <c r="M460" s="93">
        <f t="shared" si="48"/>
        <v>1</v>
      </c>
      <c r="N460" s="93">
        <f t="shared" si="48"/>
        <v>1</v>
      </c>
      <c r="O460" s="93">
        <f t="shared" si="48"/>
        <v>1</v>
      </c>
      <c r="P460" s="93">
        <f t="shared" si="48"/>
        <v>1</v>
      </c>
      <c r="Q460" s="93">
        <f t="shared" si="48"/>
        <v>1</v>
      </c>
      <c r="R460" s="93">
        <f t="shared" si="48"/>
        <v>1</v>
      </c>
      <c r="S460" s="93">
        <f t="shared" si="48"/>
        <v>1</v>
      </c>
      <c r="T460" s="93">
        <f t="shared" si="48"/>
        <v>1</v>
      </c>
      <c r="U460" s="93">
        <f t="shared" si="48"/>
        <v>1</v>
      </c>
      <c r="V460" s="93">
        <f t="shared" si="48"/>
        <v>1</v>
      </c>
      <c r="W460" s="93">
        <f t="shared" si="48"/>
        <v>1</v>
      </c>
      <c r="X460" s="93">
        <f t="shared" si="48"/>
        <v>1</v>
      </c>
      <c r="Y460" s="93">
        <f t="shared" si="48"/>
        <v>1</v>
      </c>
      <c r="Z460" s="93">
        <f t="shared" si="48"/>
        <v>1</v>
      </c>
      <c r="AA460" s="93">
        <f t="shared" si="48"/>
        <v>1</v>
      </c>
      <c r="AB460" s="93" t="str">
        <f t="shared" si="48"/>
        <v/>
      </c>
      <c r="AC460" s="93" t="str">
        <f t="shared" si="48"/>
        <v/>
      </c>
      <c r="AD460" s="93" t="str">
        <f t="shared" si="48"/>
        <v/>
      </c>
      <c r="AE460" s="93" t="str">
        <f t="shared" si="48"/>
        <v/>
      </c>
      <c r="AF460" s="93" t="str">
        <f t="shared" si="48"/>
        <v/>
      </c>
      <c r="AG460" s="93" t="str">
        <f t="shared" si="48"/>
        <v/>
      </c>
      <c r="AH460" s="93" t="str">
        <f t="shared" si="48"/>
        <v/>
      </c>
      <c r="AI460" s="93" t="str">
        <f t="shared" si="48"/>
        <v/>
      </c>
      <c r="AJ460" s="93" t="str">
        <f t="shared" si="48"/>
        <v/>
      </c>
      <c r="AK460" s="93" t="str">
        <f t="shared" si="48"/>
        <v/>
      </c>
      <c r="AL460" s="100"/>
      <c r="AM460" s="12"/>
      <c r="AN460" s="3"/>
      <c r="AO460" s="3"/>
      <c r="AP460" s="3"/>
    </row>
    <row r="461" spans="1:42" ht="13.2" outlineLevel="1" x14ac:dyDescent="0.25">
      <c r="A461" s="1"/>
      <c r="B461" s="2"/>
      <c r="C461" s="13"/>
      <c r="D461" s="13"/>
      <c r="E461" s="13"/>
      <c r="F461" s="22"/>
      <c r="H461" s="23" t="s">
        <v>149</v>
      </c>
      <c r="I461" s="4" t="s">
        <v>129</v>
      </c>
      <c r="J461" s="93">
        <f t="shared" ref="J461:AK461" si="49">IF($I461="agflow","",IF(J290&gt;0,IF($I461="lime",0.25,1),""))</f>
        <v>1</v>
      </c>
      <c r="K461" s="93">
        <f t="shared" si="49"/>
        <v>1</v>
      </c>
      <c r="L461" s="93">
        <f t="shared" si="49"/>
        <v>1</v>
      </c>
      <c r="M461" s="93">
        <f t="shared" si="49"/>
        <v>1</v>
      </c>
      <c r="N461" s="93">
        <f t="shared" si="49"/>
        <v>1</v>
      </c>
      <c r="O461" s="93">
        <f t="shared" si="49"/>
        <v>1</v>
      </c>
      <c r="P461" s="93">
        <f t="shared" si="49"/>
        <v>1</v>
      </c>
      <c r="Q461" s="93">
        <f t="shared" si="49"/>
        <v>1</v>
      </c>
      <c r="R461" s="93">
        <f t="shared" si="49"/>
        <v>1</v>
      </c>
      <c r="S461" s="93">
        <f t="shared" si="49"/>
        <v>1</v>
      </c>
      <c r="T461" s="93">
        <f t="shared" si="49"/>
        <v>1</v>
      </c>
      <c r="U461" s="93">
        <f t="shared" si="49"/>
        <v>1</v>
      </c>
      <c r="V461" s="93">
        <f t="shared" si="49"/>
        <v>1</v>
      </c>
      <c r="W461" s="93">
        <f t="shared" si="49"/>
        <v>1</v>
      </c>
      <c r="X461" s="93">
        <f t="shared" si="49"/>
        <v>1</v>
      </c>
      <c r="Y461" s="93">
        <f t="shared" si="49"/>
        <v>1</v>
      </c>
      <c r="Z461" s="93">
        <f t="shared" si="49"/>
        <v>1</v>
      </c>
      <c r="AA461" s="93">
        <f t="shared" si="49"/>
        <v>1</v>
      </c>
      <c r="AB461" s="93" t="str">
        <f t="shared" si="49"/>
        <v/>
      </c>
      <c r="AC461" s="93" t="str">
        <f t="shared" si="49"/>
        <v/>
      </c>
      <c r="AD461" s="93" t="str">
        <f t="shared" si="49"/>
        <v/>
      </c>
      <c r="AE461" s="93" t="str">
        <f t="shared" si="49"/>
        <v/>
      </c>
      <c r="AF461" s="93" t="str">
        <f t="shared" si="49"/>
        <v/>
      </c>
      <c r="AG461" s="93" t="str">
        <f t="shared" si="49"/>
        <v/>
      </c>
      <c r="AH461" s="93" t="str">
        <f t="shared" si="49"/>
        <v/>
      </c>
      <c r="AI461" s="93" t="str">
        <f t="shared" si="49"/>
        <v/>
      </c>
      <c r="AJ461" s="93" t="str">
        <f t="shared" si="49"/>
        <v/>
      </c>
      <c r="AK461" s="93" t="str">
        <f t="shared" si="49"/>
        <v/>
      </c>
      <c r="AL461" s="100"/>
      <c r="AM461" s="12"/>
      <c r="AN461" s="3"/>
      <c r="AO461" s="3"/>
      <c r="AP461" s="3"/>
    </row>
    <row r="462" spans="1:42" ht="12" customHeight="1" outlineLevel="1" x14ac:dyDescent="0.25">
      <c r="A462" s="1"/>
      <c r="B462" s="2"/>
      <c r="C462" s="13"/>
      <c r="D462" s="13"/>
      <c r="E462" s="13"/>
      <c r="F462" s="22"/>
      <c r="H462" s="23" t="s">
        <v>150</v>
      </c>
      <c r="I462" s="4" t="s">
        <v>129</v>
      </c>
      <c r="J462" s="93">
        <f t="shared" ref="J462:AK462" si="50">IF($I462="agflow","",IF(J291&gt;0,IF($I462="lime",0.25,1),""))</f>
        <v>1</v>
      </c>
      <c r="K462" s="93">
        <f t="shared" si="50"/>
        <v>1</v>
      </c>
      <c r="L462" s="93">
        <f t="shared" si="50"/>
        <v>1</v>
      </c>
      <c r="M462" s="93">
        <f t="shared" si="50"/>
        <v>1</v>
      </c>
      <c r="N462" s="93">
        <f t="shared" si="50"/>
        <v>1</v>
      </c>
      <c r="O462" s="93">
        <f t="shared" si="50"/>
        <v>1</v>
      </c>
      <c r="P462" s="93">
        <f t="shared" si="50"/>
        <v>1</v>
      </c>
      <c r="Q462" s="93">
        <f t="shared" si="50"/>
        <v>1</v>
      </c>
      <c r="R462" s="93">
        <f t="shared" si="50"/>
        <v>1</v>
      </c>
      <c r="S462" s="93">
        <f t="shared" si="50"/>
        <v>1</v>
      </c>
      <c r="T462" s="93">
        <f t="shared" si="50"/>
        <v>1</v>
      </c>
      <c r="U462" s="93">
        <f t="shared" si="50"/>
        <v>1</v>
      </c>
      <c r="V462" s="93">
        <f t="shared" si="50"/>
        <v>1</v>
      </c>
      <c r="W462" s="93">
        <f t="shared" si="50"/>
        <v>1</v>
      </c>
      <c r="X462" s="93">
        <f t="shared" si="50"/>
        <v>1</v>
      </c>
      <c r="Y462" s="93">
        <f t="shared" si="50"/>
        <v>1</v>
      </c>
      <c r="Z462" s="93">
        <f t="shared" si="50"/>
        <v>1</v>
      </c>
      <c r="AA462" s="93">
        <f t="shared" si="50"/>
        <v>1</v>
      </c>
      <c r="AB462" s="93" t="str">
        <f t="shared" si="50"/>
        <v/>
      </c>
      <c r="AC462" s="93" t="str">
        <f t="shared" si="50"/>
        <v/>
      </c>
      <c r="AD462" s="93" t="str">
        <f t="shared" si="50"/>
        <v/>
      </c>
      <c r="AE462" s="93" t="str">
        <f t="shared" si="50"/>
        <v/>
      </c>
      <c r="AF462" s="93" t="str">
        <f t="shared" si="50"/>
        <v/>
      </c>
      <c r="AG462" s="93" t="str">
        <f t="shared" si="50"/>
        <v/>
      </c>
      <c r="AH462" s="93" t="str">
        <f t="shared" si="50"/>
        <v/>
      </c>
      <c r="AI462" s="93" t="str">
        <f t="shared" si="50"/>
        <v/>
      </c>
      <c r="AJ462" s="93" t="str">
        <f t="shared" si="50"/>
        <v/>
      </c>
      <c r="AK462" s="93" t="str">
        <f t="shared" si="50"/>
        <v/>
      </c>
      <c r="AL462" s="100"/>
      <c r="AM462" s="12"/>
      <c r="AN462" s="3"/>
      <c r="AO462" s="3"/>
      <c r="AP462" s="3"/>
    </row>
    <row r="463" spans="1:42" ht="12" customHeight="1" outlineLevel="1" x14ac:dyDescent="0.25">
      <c r="A463" s="1"/>
      <c r="B463" s="2"/>
      <c r="C463" s="13"/>
      <c r="D463" s="13"/>
      <c r="E463" s="13"/>
      <c r="F463" s="30"/>
      <c r="H463" s="23" t="s">
        <v>151</v>
      </c>
      <c r="I463" s="4" t="s">
        <v>129</v>
      </c>
      <c r="J463" s="93">
        <f t="shared" ref="J463:AK463" si="51">IF($I463="agflow","",IF(J292&gt;0,IF($I463="lime",0.25,1),""))</f>
        <v>1</v>
      </c>
      <c r="K463" s="93">
        <f t="shared" si="51"/>
        <v>1</v>
      </c>
      <c r="L463" s="93">
        <f t="shared" si="51"/>
        <v>1</v>
      </c>
      <c r="M463" s="93">
        <f t="shared" si="51"/>
        <v>1</v>
      </c>
      <c r="N463" s="93">
        <f t="shared" si="51"/>
        <v>1</v>
      </c>
      <c r="O463" s="93">
        <f t="shared" si="51"/>
        <v>1</v>
      </c>
      <c r="P463" s="93">
        <f t="shared" si="51"/>
        <v>1</v>
      </c>
      <c r="Q463" s="93">
        <f t="shared" si="51"/>
        <v>1</v>
      </c>
      <c r="R463" s="93">
        <f t="shared" si="51"/>
        <v>1</v>
      </c>
      <c r="S463" s="93">
        <f t="shared" si="51"/>
        <v>1</v>
      </c>
      <c r="T463" s="93">
        <f t="shared" si="51"/>
        <v>1</v>
      </c>
      <c r="U463" s="93">
        <f t="shared" si="51"/>
        <v>1</v>
      </c>
      <c r="V463" s="93">
        <f t="shared" si="51"/>
        <v>1</v>
      </c>
      <c r="W463" s="93">
        <f t="shared" si="51"/>
        <v>1</v>
      </c>
      <c r="X463" s="93">
        <f t="shared" si="51"/>
        <v>1</v>
      </c>
      <c r="Y463" s="93">
        <f t="shared" si="51"/>
        <v>1</v>
      </c>
      <c r="Z463" s="93">
        <f t="shared" si="51"/>
        <v>1</v>
      </c>
      <c r="AA463" s="93">
        <f t="shared" si="51"/>
        <v>1</v>
      </c>
      <c r="AB463" s="93" t="str">
        <f t="shared" si="51"/>
        <v/>
      </c>
      <c r="AC463" s="93" t="str">
        <f t="shared" si="51"/>
        <v/>
      </c>
      <c r="AD463" s="93" t="str">
        <f t="shared" si="51"/>
        <v/>
      </c>
      <c r="AE463" s="93" t="str">
        <f t="shared" si="51"/>
        <v/>
      </c>
      <c r="AF463" s="93" t="str">
        <f t="shared" si="51"/>
        <v/>
      </c>
      <c r="AG463" s="93" t="str">
        <f t="shared" si="51"/>
        <v/>
      </c>
      <c r="AH463" s="93" t="str">
        <f t="shared" si="51"/>
        <v/>
      </c>
      <c r="AI463" s="93" t="str">
        <f t="shared" si="51"/>
        <v/>
      </c>
      <c r="AJ463" s="93" t="str">
        <f t="shared" si="51"/>
        <v/>
      </c>
      <c r="AK463" s="93" t="str">
        <f t="shared" si="51"/>
        <v/>
      </c>
      <c r="AL463" s="100"/>
      <c r="AM463" s="12"/>
      <c r="AN463" s="3"/>
      <c r="AO463" s="3"/>
      <c r="AP463" s="3"/>
    </row>
    <row r="464" spans="1:42" ht="12" customHeight="1" outlineLevel="1" x14ac:dyDescent="0.25">
      <c r="A464" s="1"/>
      <c r="B464" s="2"/>
      <c r="C464" s="13"/>
      <c r="D464" s="13"/>
      <c r="E464" s="13"/>
      <c r="F464" s="30"/>
      <c r="H464" s="23" t="s">
        <v>152</v>
      </c>
      <c r="I464" s="4" t="s">
        <v>129</v>
      </c>
      <c r="J464" s="93">
        <f t="shared" ref="J464:AK464" si="52">IF($I464="agflow","",IF(J293&gt;0,IF($I464="lime",0.25,1),""))</f>
        <v>1</v>
      </c>
      <c r="K464" s="93">
        <f t="shared" si="52"/>
        <v>1</v>
      </c>
      <c r="L464" s="93">
        <f t="shared" si="52"/>
        <v>1</v>
      </c>
      <c r="M464" s="93">
        <f t="shared" si="52"/>
        <v>1</v>
      </c>
      <c r="N464" s="93">
        <f t="shared" si="52"/>
        <v>1</v>
      </c>
      <c r="O464" s="93">
        <f t="shared" si="52"/>
        <v>1</v>
      </c>
      <c r="P464" s="93">
        <f t="shared" si="52"/>
        <v>1</v>
      </c>
      <c r="Q464" s="93">
        <f t="shared" si="52"/>
        <v>1</v>
      </c>
      <c r="R464" s="93">
        <f t="shared" si="52"/>
        <v>1</v>
      </c>
      <c r="S464" s="93">
        <f t="shared" si="52"/>
        <v>1</v>
      </c>
      <c r="T464" s="93">
        <f t="shared" si="52"/>
        <v>1</v>
      </c>
      <c r="U464" s="93">
        <f t="shared" si="52"/>
        <v>1</v>
      </c>
      <c r="V464" s="93">
        <f t="shared" si="52"/>
        <v>1</v>
      </c>
      <c r="W464" s="93">
        <f t="shared" si="52"/>
        <v>1</v>
      </c>
      <c r="X464" s="93">
        <f t="shared" si="52"/>
        <v>1</v>
      </c>
      <c r="Y464" s="93">
        <f t="shared" si="52"/>
        <v>1</v>
      </c>
      <c r="Z464" s="93">
        <f t="shared" si="52"/>
        <v>1</v>
      </c>
      <c r="AA464" s="93">
        <f t="shared" si="52"/>
        <v>1</v>
      </c>
      <c r="AB464" s="93" t="str">
        <f t="shared" si="52"/>
        <v/>
      </c>
      <c r="AC464" s="93" t="str">
        <f t="shared" si="52"/>
        <v/>
      </c>
      <c r="AD464" s="93" t="str">
        <f t="shared" si="52"/>
        <v/>
      </c>
      <c r="AE464" s="93" t="str">
        <f t="shared" si="52"/>
        <v/>
      </c>
      <c r="AF464" s="93" t="str">
        <f t="shared" si="52"/>
        <v/>
      </c>
      <c r="AG464" s="93" t="str">
        <f t="shared" si="52"/>
        <v/>
      </c>
      <c r="AH464" s="93" t="str">
        <f t="shared" si="52"/>
        <v/>
      </c>
      <c r="AI464" s="93" t="str">
        <f t="shared" si="52"/>
        <v/>
      </c>
      <c r="AJ464" s="93" t="str">
        <f t="shared" si="52"/>
        <v/>
      </c>
      <c r="AK464" s="93" t="str">
        <f t="shared" si="52"/>
        <v/>
      </c>
      <c r="AL464" s="100"/>
      <c r="AM464" s="12"/>
      <c r="AN464" s="3"/>
      <c r="AO464" s="3"/>
      <c r="AP464" s="3"/>
    </row>
    <row r="465" spans="1:42" ht="12" customHeight="1" outlineLevel="1" x14ac:dyDescent="0.25">
      <c r="A465" s="1"/>
      <c r="B465" s="2"/>
      <c r="C465" s="13"/>
      <c r="D465" s="13"/>
      <c r="E465" s="13"/>
      <c r="F465" s="30"/>
      <c r="H465" s="23" t="s">
        <v>157</v>
      </c>
      <c r="I465" s="4" t="s">
        <v>129</v>
      </c>
      <c r="J465" s="93">
        <f t="shared" ref="J465:AK465" si="53">IF($I465="agflow","",IF(J294&gt;0,IF($I465="lime",0.25,1),""))</f>
        <v>1</v>
      </c>
      <c r="K465" s="93">
        <f t="shared" si="53"/>
        <v>1</v>
      </c>
      <c r="L465" s="93">
        <f t="shared" si="53"/>
        <v>1</v>
      </c>
      <c r="M465" s="93">
        <f t="shared" si="53"/>
        <v>1</v>
      </c>
      <c r="N465" s="93">
        <f t="shared" si="53"/>
        <v>1</v>
      </c>
      <c r="O465" s="93">
        <f t="shared" si="53"/>
        <v>1</v>
      </c>
      <c r="P465" s="93">
        <f t="shared" si="53"/>
        <v>1</v>
      </c>
      <c r="Q465" s="93">
        <f t="shared" si="53"/>
        <v>1</v>
      </c>
      <c r="R465" s="93">
        <f t="shared" si="53"/>
        <v>1</v>
      </c>
      <c r="S465" s="93">
        <f t="shared" si="53"/>
        <v>1</v>
      </c>
      <c r="T465" s="93">
        <f t="shared" si="53"/>
        <v>1</v>
      </c>
      <c r="U465" s="93">
        <f t="shared" si="53"/>
        <v>1</v>
      </c>
      <c r="V465" s="93">
        <f t="shared" si="53"/>
        <v>1</v>
      </c>
      <c r="W465" s="93">
        <f t="shared" si="53"/>
        <v>1</v>
      </c>
      <c r="X465" s="93">
        <f t="shared" si="53"/>
        <v>1</v>
      </c>
      <c r="Y465" s="93">
        <f t="shared" si="53"/>
        <v>1</v>
      </c>
      <c r="Z465" s="93">
        <f t="shared" si="53"/>
        <v>1</v>
      </c>
      <c r="AA465" s="93">
        <f t="shared" si="53"/>
        <v>1</v>
      </c>
      <c r="AB465" s="93" t="str">
        <f t="shared" si="53"/>
        <v/>
      </c>
      <c r="AC465" s="93" t="str">
        <f t="shared" si="53"/>
        <v/>
      </c>
      <c r="AD465" s="93" t="str">
        <f t="shared" si="53"/>
        <v/>
      </c>
      <c r="AE465" s="93" t="str">
        <f t="shared" si="53"/>
        <v/>
      </c>
      <c r="AF465" s="93" t="str">
        <f t="shared" si="53"/>
        <v/>
      </c>
      <c r="AG465" s="93" t="str">
        <f t="shared" si="53"/>
        <v/>
      </c>
      <c r="AH465" s="93" t="str">
        <f t="shared" si="53"/>
        <v/>
      </c>
      <c r="AI465" s="93" t="str">
        <f t="shared" si="53"/>
        <v/>
      </c>
      <c r="AJ465" s="93" t="str">
        <f t="shared" si="53"/>
        <v/>
      </c>
      <c r="AK465" s="93" t="str">
        <f t="shared" si="53"/>
        <v/>
      </c>
      <c r="AL465" s="100"/>
      <c r="AM465" s="12"/>
      <c r="AN465" s="3"/>
      <c r="AO465" s="3"/>
      <c r="AP465" s="3"/>
    </row>
    <row r="466" spans="1:42" ht="12" customHeight="1" outlineLevel="1" x14ac:dyDescent="0.25">
      <c r="A466" s="1"/>
      <c r="B466" s="2"/>
      <c r="C466" s="13"/>
      <c r="D466" s="13"/>
      <c r="E466" s="13"/>
      <c r="F466" s="30"/>
      <c r="H466" s="23" t="s">
        <v>158</v>
      </c>
      <c r="I466" s="4" t="s">
        <v>129</v>
      </c>
      <c r="J466" s="93">
        <f t="shared" ref="J466:AK466" si="54">IF($I466="agflow","",IF(J295&gt;0,IF($I466="lime",0.25,1),""))</f>
        <v>1</v>
      </c>
      <c r="K466" s="93">
        <f t="shared" si="54"/>
        <v>1</v>
      </c>
      <c r="L466" s="93">
        <f t="shared" si="54"/>
        <v>1</v>
      </c>
      <c r="M466" s="93">
        <f t="shared" si="54"/>
        <v>1</v>
      </c>
      <c r="N466" s="93">
        <f t="shared" si="54"/>
        <v>1</v>
      </c>
      <c r="O466" s="93">
        <f t="shared" si="54"/>
        <v>1</v>
      </c>
      <c r="P466" s="93">
        <f t="shared" si="54"/>
        <v>1</v>
      </c>
      <c r="Q466" s="93">
        <f t="shared" si="54"/>
        <v>1</v>
      </c>
      <c r="R466" s="93">
        <f t="shared" si="54"/>
        <v>1</v>
      </c>
      <c r="S466" s="93">
        <f t="shared" si="54"/>
        <v>1</v>
      </c>
      <c r="T466" s="93">
        <f t="shared" si="54"/>
        <v>1</v>
      </c>
      <c r="U466" s="93">
        <f t="shared" si="54"/>
        <v>1</v>
      </c>
      <c r="V466" s="93">
        <f t="shared" si="54"/>
        <v>1</v>
      </c>
      <c r="W466" s="93">
        <f t="shared" si="54"/>
        <v>1</v>
      </c>
      <c r="X466" s="93">
        <f t="shared" si="54"/>
        <v>1</v>
      </c>
      <c r="Y466" s="93">
        <f t="shared" si="54"/>
        <v>1</v>
      </c>
      <c r="Z466" s="93">
        <f t="shared" si="54"/>
        <v>1</v>
      </c>
      <c r="AA466" s="93">
        <f t="shared" si="54"/>
        <v>1</v>
      </c>
      <c r="AB466" s="93" t="str">
        <f t="shared" si="54"/>
        <v/>
      </c>
      <c r="AC466" s="93" t="str">
        <f t="shared" si="54"/>
        <v/>
      </c>
      <c r="AD466" s="93" t="str">
        <f t="shared" si="54"/>
        <v/>
      </c>
      <c r="AE466" s="93" t="str">
        <f t="shared" si="54"/>
        <v/>
      </c>
      <c r="AF466" s="93" t="str">
        <f t="shared" si="54"/>
        <v/>
      </c>
      <c r="AG466" s="93" t="str">
        <f t="shared" si="54"/>
        <v/>
      </c>
      <c r="AH466" s="93" t="str">
        <f t="shared" si="54"/>
        <v/>
      </c>
      <c r="AI466" s="93" t="str">
        <f t="shared" si="54"/>
        <v/>
      </c>
      <c r="AJ466" s="93" t="str">
        <f t="shared" si="54"/>
        <v/>
      </c>
      <c r="AK466" s="93" t="str">
        <f t="shared" si="54"/>
        <v/>
      </c>
      <c r="AL466" s="100"/>
      <c r="AM466" s="12"/>
      <c r="AN466" s="3"/>
      <c r="AO466" s="3"/>
      <c r="AP466" s="3"/>
    </row>
    <row r="467" spans="1:42" ht="12" customHeight="1" outlineLevel="1" x14ac:dyDescent="0.25">
      <c r="A467" s="1"/>
      <c r="B467" s="2"/>
      <c r="C467" s="13"/>
      <c r="D467" s="13"/>
      <c r="E467" s="13"/>
      <c r="F467" s="30"/>
      <c r="H467" s="23" t="s">
        <v>159</v>
      </c>
      <c r="I467" s="4" t="s">
        <v>129</v>
      </c>
      <c r="J467" s="93">
        <f t="shared" ref="J467:AK467" si="55">IF($I467="agflow","",IF(J296&gt;0,IF($I467="lime",0.25,1),""))</f>
        <v>1</v>
      </c>
      <c r="K467" s="93">
        <f t="shared" si="55"/>
        <v>1</v>
      </c>
      <c r="L467" s="93">
        <f t="shared" si="55"/>
        <v>1</v>
      </c>
      <c r="M467" s="93">
        <f t="shared" si="55"/>
        <v>1</v>
      </c>
      <c r="N467" s="93">
        <f t="shared" si="55"/>
        <v>1</v>
      </c>
      <c r="O467" s="93">
        <f t="shared" si="55"/>
        <v>1</v>
      </c>
      <c r="P467" s="93">
        <f t="shared" si="55"/>
        <v>1</v>
      </c>
      <c r="Q467" s="93">
        <f t="shared" si="55"/>
        <v>1</v>
      </c>
      <c r="R467" s="93">
        <f t="shared" si="55"/>
        <v>1</v>
      </c>
      <c r="S467" s="93">
        <f t="shared" si="55"/>
        <v>1</v>
      </c>
      <c r="T467" s="93">
        <f t="shared" si="55"/>
        <v>1</v>
      </c>
      <c r="U467" s="93">
        <f t="shared" si="55"/>
        <v>1</v>
      </c>
      <c r="V467" s="93">
        <f t="shared" si="55"/>
        <v>1</v>
      </c>
      <c r="W467" s="93">
        <f t="shared" si="55"/>
        <v>1</v>
      </c>
      <c r="X467" s="93">
        <f t="shared" si="55"/>
        <v>1</v>
      </c>
      <c r="Y467" s="93">
        <f t="shared" si="55"/>
        <v>1</v>
      </c>
      <c r="Z467" s="93">
        <f t="shared" si="55"/>
        <v>1</v>
      </c>
      <c r="AA467" s="93">
        <f t="shared" si="55"/>
        <v>1</v>
      </c>
      <c r="AB467" s="93" t="str">
        <f t="shared" si="55"/>
        <v/>
      </c>
      <c r="AC467" s="93" t="str">
        <f t="shared" si="55"/>
        <v/>
      </c>
      <c r="AD467" s="93" t="str">
        <f t="shared" si="55"/>
        <v/>
      </c>
      <c r="AE467" s="93" t="str">
        <f t="shared" si="55"/>
        <v/>
      </c>
      <c r="AF467" s="93" t="str">
        <f t="shared" si="55"/>
        <v/>
      </c>
      <c r="AG467" s="93" t="str">
        <f t="shared" si="55"/>
        <v/>
      </c>
      <c r="AH467" s="93" t="str">
        <f t="shared" si="55"/>
        <v/>
      </c>
      <c r="AI467" s="93" t="str">
        <f t="shared" si="55"/>
        <v/>
      </c>
      <c r="AJ467" s="93" t="str">
        <f t="shared" si="55"/>
        <v/>
      </c>
      <c r="AK467" s="93" t="str">
        <f t="shared" si="55"/>
        <v/>
      </c>
      <c r="AL467" s="100"/>
      <c r="AM467" s="12"/>
      <c r="AN467" s="3"/>
      <c r="AO467" s="3"/>
      <c r="AP467" s="3"/>
    </row>
    <row r="468" spans="1:42" ht="12" customHeight="1" outlineLevel="1" x14ac:dyDescent="0.25">
      <c r="A468" s="1"/>
      <c r="B468" s="2"/>
      <c r="C468" s="13"/>
      <c r="D468" s="13"/>
      <c r="E468" s="13"/>
      <c r="F468" s="30"/>
      <c r="H468" s="23" t="s">
        <v>460</v>
      </c>
      <c r="I468" s="4" t="s">
        <v>129</v>
      </c>
      <c r="J468" s="93">
        <f t="shared" ref="J468:AK468" si="56">IF($I468="agflow","",IF(J297&gt;0,IF($I468="lime",0.25,1),""))</f>
        <v>1</v>
      </c>
      <c r="K468" s="93">
        <f t="shared" si="56"/>
        <v>1</v>
      </c>
      <c r="L468" s="93">
        <f t="shared" si="56"/>
        <v>1</v>
      </c>
      <c r="M468" s="93">
        <f t="shared" si="56"/>
        <v>1</v>
      </c>
      <c r="N468" s="93">
        <f t="shared" si="56"/>
        <v>1</v>
      </c>
      <c r="O468" s="93">
        <f t="shared" si="56"/>
        <v>1</v>
      </c>
      <c r="P468" s="93">
        <f t="shared" si="56"/>
        <v>1</v>
      </c>
      <c r="Q468" s="93">
        <f t="shared" si="56"/>
        <v>1</v>
      </c>
      <c r="R468" s="93">
        <f t="shared" si="56"/>
        <v>1</v>
      </c>
      <c r="S468" s="93">
        <f t="shared" si="56"/>
        <v>1</v>
      </c>
      <c r="T468" s="93">
        <f t="shared" si="56"/>
        <v>1</v>
      </c>
      <c r="U468" s="93">
        <f t="shared" si="56"/>
        <v>1</v>
      </c>
      <c r="V468" s="93">
        <f t="shared" si="56"/>
        <v>1</v>
      </c>
      <c r="W468" s="93">
        <f t="shared" si="56"/>
        <v>1</v>
      </c>
      <c r="X468" s="93">
        <f t="shared" si="56"/>
        <v>1</v>
      </c>
      <c r="Y468" s="93">
        <f t="shared" si="56"/>
        <v>1</v>
      </c>
      <c r="Z468" s="93">
        <f t="shared" si="56"/>
        <v>1</v>
      </c>
      <c r="AA468" s="93">
        <f t="shared" si="56"/>
        <v>1</v>
      </c>
      <c r="AB468" s="93" t="str">
        <f t="shared" si="56"/>
        <v/>
      </c>
      <c r="AC468" s="93" t="str">
        <f t="shared" si="56"/>
        <v/>
      </c>
      <c r="AD468" s="93" t="str">
        <f t="shared" si="56"/>
        <v/>
      </c>
      <c r="AE468" s="93" t="str">
        <f t="shared" si="56"/>
        <v/>
      </c>
      <c r="AF468" s="93" t="str">
        <f t="shared" si="56"/>
        <v/>
      </c>
      <c r="AG468" s="93" t="str">
        <f t="shared" si="56"/>
        <v/>
      </c>
      <c r="AH468" s="93" t="str">
        <f t="shared" si="56"/>
        <v/>
      </c>
      <c r="AI468" s="93" t="str">
        <f t="shared" si="56"/>
        <v/>
      </c>
      <c r="AJ468" s="93" t="str">
        <f t="shared" si="56"/>
        <v/>
      </c>
      <c r="AK468" s="93" t="str">
        <f t="shared" si="56"/>
        <v/>
      </c>
      <c r="AL468" s="100"/>
      <c r="AM468" s="12"/>
      <c r="AN468" s="3"/>
      <c r="AO468" s="3"/>
      <c r="AP468" s="3"/>
    </row>
    <row r="469" spans="1:42" ht="12" customHeight="1" outlineLevel="1" x14ac:dyDescent="0.25">
      <c r="A469" s="1"/>
      <c r="B469" s="2"/>
      <c r="C469" s="13"/>
      <c r="D469" s="13"/>
      <c r="E469" s="13"/>
      <c r="F469" s="30"/>
      <c r="H469" s="23" t="s">
        <v>161</v>
      </c>
      <c r="I469" s="4" t="s">
        <v>129</v>
      </c>
      <c r="J469" s="93">
        <f t="shared" ref="J469:AK469" si="57">IF($I469="agflow","",IF(J298&gt;0,IF($I469="lime",0.25,1),""))</f>
        <v>1</v>
      </c>
      <c r="K469" s="93">
        <f t="shared" si="57"/>
        <v>1</v>
      </c>
      <c r="L469" s="93">
        <f t="shared" si="57"/>
        <v>1</v>
      </c>
      <c r="M469" s="93">
        <f t="shared" si="57"/>
        <v>1</v>
      </c>
      <c r="N469" s="93">
        <f t="shared" si="57"/>
        <v>1</v>
      </c>
      <c r="O469" s="93">
        <f t="shared" si="57"/>
        <v>1</v>
      </c>
      <c r="P469" s="93">
        <f t="shared" si="57"/>
        <v>1</v>
      </c>
      <c r="Q469" s="93">
        <f t="shared" si="57"/>
        <v>1</v>
      </c>
      <c r="R469" s="93">
        <f t="shared" si="57"/>
        <v>1</v>
      </c>
      <c r="S469" s="93">
        <f t="shared" si="57"/>
        <v>1</v>
      </c>
      <c r="T469" s="93">
        <f t="shared" si="57"/>
        <v>1</v>
      </c>
      <c r="U469" s="93">
        <f t="shared" si="57"/>
        <v>1</v>
      </c>
      <c r="V469" s="93">
        <f t="shared" si="57"/>
        <v>1</v>
      </c>
      <c r="W469" s="93">
        <f t="shared" si="57"/>
        <v>1</v>
      </c>
      <c r="X469" s="93">
        <f t="shared" si="57"/>
        <v>1</v>
      </c>
      <c r="Y469" s="93">
        <f t="shared" si="57"/>
        <v>1</v>
      </c>
      <c r="Z469" s="93">
        <f t="shared" si="57"/>
        <v>1</v>
      </c>
      <c r="AA469" s="93">
        <f t="shared" si="57"/>
        <v>1</v>
      </c>
      <c r="AB469" s="93" t="str">
        <f t="shared" si="57"/>
        <v/>
      </c>
      <c r="AC469" s="93" t="str">
        <f t="shared" si="57"/>
        <v/>
      </c>
      <c r="AD469" s="93" t="str">
        <f t="shared" si="57"/>
        <v/>
      </c>
      <c r="AE469" s="93" t="str">
        <f t="shared" si="57"/>
        <v/>
      </c>
      <c r="AF469" s="93" t="str">
        <f t="shared" si="57"/>
        <v/>
      </c>
      <c r="AG469" s="93" t="str">
        <f t="shared" si="57"/>
        <v/>
      </c>
      <c r="AH469" s="93" t="str">
        <f t="shared" si="57"/>
        <v/>
      </c>
      <c r="AI469" s="93" t="str">
        <f t="shared" si="57"/>
        <v/>
      </c>
      <c r="AJ469" s="93" t="str">
        <f t="shared" si="57"/>
        <v/>
      </c>
      <c r="AK469" s="93" t="str">
        <f t="shared" si="57"/>
        <v/>
      </c>
      <c r="AL469" s="100"/>
      <c r="AM469" s="12"/>
      <c r="AN469" s="3"/>
      <c r="AO469" s="3"/>
      <c r="AP469" s="3"/>
    </row>
    <row r="470" spans="1:42" ht="12" customHeight="1" outlineLevel="1" x14ac:dyDescent="0.25">
      <c r="A470" s="1"/>
      <c r="B470" s="2"/>
      <c r="C470" s="13"/>
      <c r="D470" s="13"/>
      <c r="E470" s="13"/>
      <c r="F470" s="30"/>
      <c r="H470" s="23" t="s">
        <v>162</v>
      </c>
      <c r="I470" s="4" t="s">
        <v>129</v>
      </c>
      <c r="J470" s="93">
        <f t="shared" ref="J470:AK470" si="58">IF($I470="agflow","",IF(J299&gt;0,IF($I470="lime",0.25,1),""))</f>
        <v>1</v>
      </c>
      <c r="K470" s="93">
        <f t="shared" si="58"/>
        <v>1</v>
      </c>
      <c r="L470" s="93">
        <f t="shared" si="58"/>
        <v>1</v>
      </c>
      <c r="M470" s="93">
        <f t="shared" si="58"/>
        <v>1</v>
      </c>
      <c r="N470" s="93">
        <f t="shared" si="58"/>
        <v>1</v>
      </c>
      <c r="O470" s="93">
        <f t="shared" si="58"/>
        <v>1</v>
      </c>
      <c r="P470" s="93">
        <f t="shared" si="58"/>
        <v>1</v>
      </c>
      <c r="Q470" s="93">
        <f t="shared" si="58"/>
        <v>1</v>
      </c>
      <c r="R470" s="93">
        <f t="shared" si="58"/>
        <v>1</v>
      </c>
      <c r="S470" s="93">
        <f t="shared" si="58"/>
        <v>1</v>
      </c>
      <c r="T470" s="93">
        <f t="shared" si="58"/>
        <v>1</v>
      </c>
      <c r="U470" s="93">
        <f t="shared" si="58"/>
        <v>1</v>
      </c>
      <c r="V470" s="93">
        <f t="shared" si="58"/>
        <v>1</v>
      </c>
      <c r="W470" s="93">
        <f t="shared" si="58"/>
        <v>1</v>
      </c>
      <c r="X470" s="93">
        <f t="shared" si="58"/>
        <v>1</v>
      </c>
      <c r="Y470" s="93">
        <f t="shared" si="58"/>
        <v>1</v>
      </c>
      <c r="Z470" s="93">
        <f t="shared" si="58"/>
        <v>1</v>
      </c>
      <c r="AA470" s="93">
        <f t="shared" si="58"/>
        <v>1</v>
      </c>
      <c r="AB470" s="93" t="str">
        <f t="shared" si="58"/>
        <v/>
      </c>
      <c r="AC470" s="93" t="str">
        <f t="shared" si="58"/>
        <v/>
      </c>
      <c r="AD470" s="93" t="str">
        <f t="shared" si="58"/>
        <v/>
      </c>
      <c r="AE470" s="93" t="str">
        <f t="shared" si="58"/>
        <v/>
      </c>
      <c r="AF470" s="93" t="str">
        <f t="shared" si="58"/>
        <v/>
      </c>
      <c r="AG470" s="93" t="str">
        <f t="shared" si="58"/>
        <v/>
      </c>
      <c r="AH470" s="93" t="str">
        <f t="shared" si="58"/>
        <v/>
      </c>
      <c r="AI470" s="93" t="str">
        <f t="shared" si="58"/>
        <v/>
      </c>
      <c r="AJ470" s="93" t="str">
        <f t="shared" si="58"/>
        <v/>
      </c>
      <c r="AK470" s="93" t="str">
        <f t="shared" si="58"/>
        <v/>
      </c>
      <c r="AL470" s="100"/>
      <c r="AM470" s="12"/>
      <c r="AN470" s="3"/>
      <c r="AO470" s="3"/>
      <c r="AP470" s="3"/>
    </row>
    <row r="471" spans="1:42" ht="13.2" outlineLevel="1" x14ac:dyDescent="0.25">
      <c r="A471" s="1"/>
      <c r="B471" s="2"/>
      <c r="C471" s="13"/>
      <c r="D471" s="13"/>
      <c r="E471" s="13"/>
      <c r="F471" s="22"/>
      <c r="H471" s="23" t="s">
        <v>163</v>
      </c>
      <c r="I471" s="4" t="s">
        <v>129</v>
      </c>
      <c r="J471" s="93">
        <f t="shared" ref="J471:AK471" si="59">IF($I471="agflow","",IF(J300&gt;0,IF($I471="lime",0.25,1),""))</f>
        <v>1</v>
      </c>
      <c r="K471" s="93">
        <f t="shared" si="59"/>
        <v>1</v>
      </c>
      <c r="L471" s="93">
        <f t="shared" si="59"/>
        <v>1</v>
      </c>
      <c r="M471" s="93">
        <f t="shared" si="59"/>
        <v>1</v>
      </c>
      <c r="N471" s="93">
        <f t="shared" si="59"/>
        <v>1</v>
      </c>
      <c r="O471" s="93">
        <f t="shared" si="59"/>
        <v>1</v>
      </c>
      <c r="P471" s="93">
        <f t="shared" si="59"/>
        <v>1</v>
      </c>
      <c r="Q471" s="93">
        <f t="shared" si="59"/>
        <v>1</v>
      </c>
      <c r="R471" s="93">
        <f t="shared" si="59"/>
        <v>1</v>
      </c>
      <c r="S471" s="93">
        <f t="shared" si="59"/>
        <v>1</v>
      </c>
      <c r="T471" s="93">
        <f t="shared" si="59"/>
        <v>1</v>
      </c>
      <c r="U471" s="93">
        <f t="shared" si="59"/>
        <v>1</v>
      </c>
      <c r="V471" s="93">
        <f t="shared" si="59"/>
        <v>1</v>
      </c>
      <c r="W471" s="93">
        <f t="shared" si="59"/>
        <v>1</v>
      </c>
      <c r="X471" s="93">
        <f t="shared" si="59"/>
        <v>1</v>
      </c>
      <c r="Y471" s="93">
        <f t="shared" si="59"/>
        <v>1</v>
      </c>
      <c r="Z471" s="93">
        <f t="shared" si="59"/>
        <v>1</v>
      </c>
      <c r="AA471" s="93">
        <f t="shared" si="59"/>
        <v>1</v>
      </c>
      <c r="AB471" s="93" t="str">
        <f t="shared" si="59"/>
        <v/>
      </c>
      <c r="AC471" s="93" t="str">
        <f t="shared" si="59"/>
        <v/>
      </c>
      <c r="AD471" s="93" t="str">
        <f t="shared" si="59"/>
        <v/>
      </c>
      <c r="AE471" s="93" t="str">
        <f t="shared" si="59"/>
        <v/>
      </c>
      <c r="AF471" s="93" t="str">
        <f t="shared" si="59"/>
        <v/>
      </c>
      <c r="AG471" s="93" t="str">
        <f t="shared" si="59"/>
        <v/>
      </c>
      <c r="AH471" s="93" t="str">
        <f t="shared" si="59"/>
        <v/>
      </c>
      <c r="AI471" s="93" t="str">
        <f t="shared" si="59"/>
        <v/>
      </c>
      <c r="AJ471" s="93" t="str">
        <f t="shared" si="59"/>
        <v/>
      </c>
      <c r="AK471" s="93" t="str">
        <f t="shared" si="59"/>
        <v/>
      </c>
      <c r="AL471" s="100"/>
      <c r="AM471" s="12"/>
      <c r="AN471" s="3"/>
      <c r="AO471" s="3"/>
      <c r="AP471" s="3"/>
    </row>
    <row r="472" spans="1:42" ht="13.2" outlineLevel="1" x14ac:dyDescent="0.25">
      <c r="A472" s="1"/>
      <c r="B472" s="2"/>
      <c r="C472" s="13"/>
      <c r="D472" s="13"/>
      <c r="E472" s="13"/>
      <c r="F472" s="22"/>
      <c r="H472" s="23" t="s">
        <v>164</v>
      </c>
      <c r="I472" s="4" t="s">
        <v>129</v>
      </c>
      <c r="J472" s="93">
        <f t="shared" ref="J472:AK472" si="60">IF($I472="agflow","",IF(J301&gt;0,IF($I472="lime",0.25,1),""))</f>
        <v>1</v>
      </c>
      <c r="K472" s="93">
        <f t="shared" si="60"/>
        <v>1</v>
      </c>
      <c r="L472" s="93">
        <f t="shared" si="60"/>
        <v>1</v>
      </c>
      <c r="M472" s="93">
        <f t="shared" si="60"/>
        <v>1</v>
      </c>
      <c r="N472" s="93">
        <f t="shared" si="60"/>
        <v>1</v>
      </c>
      <c r="O472" s="93">
        <f t="shared" si="60"/>
        <v>1</v>
      </c>
      <c r="P472" s="93">
        <f t="shared" si="60"/>
        <v>1</v>
      </c>
      <c r="Q472" s="93">
        <f t="shared" si="60"/>
        <v>1</v>
      </c>
      <c r="R472" s="93">
        <f t="shared" si="60"/>
        <v>1</v>
      </c>
      <c r="S472" s="93">
        <f t="shared" si="60"/>
        <v>1</v>
      </c>
      <c r="T472" s="93">
        <f t="shared" si="60"/>
        <v>1</v>
      </c>
      <c r="U472" s="93">
        <f t="shared" si="60"/>
        <v>1</v>
      </c>
      <c r="V472" s="93">
        <f t="shared" si="60"/>
        <v>1</v>
      </c>
      <c r="W472" s="93">
        <f t="shared" si="60"/>
        <v>1</v>
      </c>
      <c r="X472" s="93">
        <f t="shared" si="60"/>
        <v>1</v>
      </c>
      <c r="Y472" s="93">
        <f t="shared" si="60"/>
        <v>1</v>
      </c>
      <c r="Z472" s="93">
        <f t="shared" si="60"/>
        <v>1</v>
      </c>
      <c r="AA472" s="93">
        <f t="shared" si="60"/>
        <v>1</v>
      </c>
      <c r="AB472" s="93" t="str">
        <f t="shared" si="60"/>
        <v/>
      </c>
      <c r="AC472" s="93" t="str">
        <f t="shared" si="60"/>
        <v/>
      </c>
      <c r="AD472" s="93" t="str">
        <f t="shared" si="60"/>
        <v/>
      </c>
      <c r="AE472" s="93" t="str">
        <f t="shared" si="60"/>
        <v/>
      </c>
      <c r="AF472" s="93" t="str">
        <f t="shared" si="60"/>
        <v/>
      </c>
      <c r="AG472" s="93" t="str">
        <f t="shared" si="60"/>
        <v/>
      </c>
      <c r="AH472" s="93" t="str">
        <f t="shared" si="60"/>
        <v/>
      </c>
      <c r="AI472" s="93" t="str">
        <f t="shared" si="60"/>
        <v/>
      </c>
      <c r="AJ472" s="93" t="str">
        <f t="shared" si="60"/>
        <v/>
      </c>
      <c r="AK472" s="93" t="str">
        <f t="shared" si="60"/>
        <v/>
      </c>
      <c r="AL472" s="100"/>
      <c r="AM472" s="12"/>
      <c r="AN472" s="3"/>
      <c r="AO472" s="3"/>
      <c r="AP472" s="3"/>
    </row>
    <row r="473" spans="1:42" ht="12" customHeight="1" outlineLevel="1" x14ac:dyDescent="0.25">
      <c r="A473" s="1"/>
      <c r="B473" s="2"/>
      <c r="C473" s="13"/>
      <c r="D473" s="13"/>
      <c r="E473" s="13"/>
      <c r="F473" s="22"/>
      <c r="H473" s="23" t="s">
        <v>165</v>
      </c>
      <c r="I473" s="4" t="s">
        <v>129</v>
      </c>
      <c r="J473" s="93">
        <f t="shared" ref="J473:AK473" si="61">IF($I473="agflow","",IF(J302&gt;0,IF($I473="lime",0.25,1),""))</f>
        <v>1</v>
      </c>
      <c r="K473" s="93">
        <f t="shared" si="61"/>
        <v>1</v>
      </c>
      <c r="L473" s="93">
        <f t="shared" si="61"/>
        <v>1</v>
      </c>
      <c r="M473" s="93">
        <f t="shared" si="61"/>
        <v>1</v>
      </c>
      <c r="N473" s="93">
        <f t="shared" si="61"/>
        <v>1</v>
      </c>
      <c r="O473" s="93">
        <f t="shared" si="61"/>
        <v>1</v>
      </c>
      <c r="P473" s="93">
        <f t="shared" si="61"/>
        <v>1</v>
      </c>
      <c r="Q473" s="93">
        <f t="shared" si="61"/>
        <v>1</v>
      </c>
      <c r="R473" s="93">
        <f t="shared" si="61"/>
        <v>1</v>
      </c>
      <c r="S473" s="93">
        <f t="shared" si="61"/>
        <v>1</v>
      </c>
      <c r="T473" s="93">
        <f t="shared" si="61"/>
        <v>1</v>
      </c>
      <c r="U473" s="93">
        <f t="shared" si="61"/>
        <v>1</v>
      </c>
      <c r="V473" s="93">
        <f t="shared" si="61"/>
        <v>1</v>
      </c>
      <c r="W473" s="93">
        <f t="shared" si="61"/>
        <v>1</v>
      </c>
      <c r="X473" s="93">
        <f t="shared" si="61"/>
        <v>1</v>
      </c>
      <c r="Y473" s="93">
        <f t="shared" si="61"/>
        <v>1</v>
      </c>
      <c r="Z473" s="93">
        <f t="shared" si="61"/>
        <v>1</v>
      </c>
      <c r="AA473" s="93">
        <f t="shared" si="61"/>
        <v>1</v>
      </c>
      <c r="AB473" s="93" t="str">
        <f t="shared" si="61"/>
        <v/>
      </c>
      <c r="AC473" s="93" t="str">
        <f t="shared" si="61"/>
        <v/>
      </c>
      <c r="AD473" s="93" t="str">
        <f t="shared" si="61"/>
        <v/>
      </c>
      <c r="AE473" s="93" t="str">
        <f t="shared" si="61"/>
        <v/>
      </c>
      <c r="AF473" s="93" t="str">
        <f t="shared" si="61"/>
        <v/>
      </c>
      <c r="AG473" s="93" t="str">
        <f t="shared" si="61"/>
        <v/>
      </c>
      <c r="AH473" s="93" t="str">
        <f t="shared" si="61"/>
        <v/>
      </c>
      <c r="AI473" s="93" t="str">
        <f t="shared" si="61"/>
        <v/>
      </c>
      <c r="AJ473" s="93" t="str">
        <f t="shared" si="61"/>
        <v/>
      </c>
      <c r="AK473" s="93" t="str">
        <f t="shared" si="61"/>
        <v/>
      </c>
      <c r="AL473" s="100"/>
      <c r="AM473" s="12"/>
      <c r="AN473" s="3"/>
      <c r="AO473" s="3"/>
      <c r="AP473" s="3"/>
    </row>
    <row r="474" spans="1:42" ht="12" customHeight="1" outlineLevel="1" x14ac:dyDescent="0.25">
      <c r="A474" s="1"/>
      <c r="B474" s="2"/>
      <c r="C474" s="13"/>
      <c r="D474" s="13"/>
      <c r="E474" s="13"/>
      <c r="F474" s="22"/>
      <c r="H474" s="23" t="s">
        <v>468</v>
      </c>
      <c r="I474" s="4" t="s">
        <v>129</v>
      </c>
      <c r="J474" s="93" t="str">
        <f t="shared" ref="J474:AK474" si="62">IF($I474="agflow","",IF(J303&gt;0,IF($I474="lime",0.25,1),""))</f>
        <v/>
      </c>
      <c r="K474" s="93" t="str">
        <f t="shared" si="62"/>
        <v/>
      </c>
      <c r="L474" s="93" t="str">
        <f t="shared" si="62"/>
        <v/>
      </c>
      <c r="M474" s="93" t="str">
        <f t="shared" si="62"/>
        <v/>
      </c>
      <c r="N474" s="93" t="str">
        <f t="shared" si="62"/>
        <v/>
      </c>
      <c r="O474" s="93" t="str">
        <f t="shared" si="62"/>
        <v/>
      </c>
      <c r="P474" s="93" t="str">
        <f t="shared" si="62"/>
        <v/>
      </c>
      <c r="Q474" s="93" t="str">
        <f t="shared" si="62"/>
        <v/>
      </c>
      <c r="R474" s="93" t="str">
        <f t="shared" si="62"/>
        <v/>
      </c>
      <c r="S474" s="93" t="str">
        <f t="shared" si="62"/>
        <v/>
      </c>
      <c r="T474" s="93" t="str">
        <f t="shared" si="62"/>
        <v/>
      </c>
      <c r="U474" s="93" t="str">
        <f t="shared" si="62"/>
        <v/>
      </c>
      <c r="V474" s="93" t="str">
        <f t="shared" si="62"/>
        <v/>
      </c>
      <c r="W474" s="93" t="str">
        <f t="shared" si="62"/>
        <v/>
      </c>
      <c r="X474" s="93" t="str">
        <f t="shared" si="62"/>
        <v/>
      </c>
      <c r="Y474" s="93" t="str">
        <f t="shared" si="62"/>
        <v/>
      </c>
      <c r="Z474" s="93" t="str">
        <f t="shared" si="62"/>
        <v/>
      </c>
      <c r="AA474" s="93" t="str">
        <f t="shared" si="62"/>
        <v/>
      </c>
      <c r="AB474" s="93" t="str">
        <f t="shared" si="62"/>
        <v/>
      </c>
      <c r="AC474" s="93" t="str">
        <f t="shared" si="62"/>
        <v/>
      </c>
      <c r="AD474" s="93" t="str">
        <f t="shared" si="62"/>
        <v/>
      </c>
      <c r="AE474" s="93" t="str">
        <f t="shared" si="62"/>
        <v/>
      </c>
      <c r="AF474" s="93" t="str">
        <f t="shared" si="62"/>
        <v/>
      </c>
      <c r="AG474" s="93" t="str">
        <f t="shared" si="62"/>
        <v/>
      </c>
      <c r="AH474" s="93" t="str">
        <f t="shared" si="62"/>
        <v/>
      </c>
      <c r="AI474" s="93" t="str">
        <f t="shared" si="62"/>
        <v/>
      </c>
      <c r="AJ474" s="93" t="str">
        <f t="shared" si="62"/>
        <v/>
      </c>
      <c r="AK474" s="93" t="str">
        <f t="shared" si="62"/>
        <v/>
      </c>
      <c r="AL474" s="100"/>
      <c r="AM474" s="12"/>
      <c r="AN474" s="3"/>
      <c r="AO474" s="3"/>
      <c r="AP474" s="3"/>
    </row>
    <row r="475" spans="1:42" ht="12" customHeight="1" outlineLevel="1" x14ac:dyDescent="0.25">
      <c r="A475" s="1"/>
      <c r="B475" s="2"/>
      <c r="C475" s="13"/>
      <c r="D475" s="13"/>
      <c r="E475" s="13"/>
      <c r="F475" s="30"/>
      <c r="H475" s="23" t="s">
        <v>166</v>
      </c>
      <c r="I475" s="4" t="s">
        <v>129</v>
      </c>
      <c r="J475" s="93" t="str">
        <f t="shared" ref="J475:AK475" si="63">IF($I475="agflow","",IF(J304&gt;0,IF($I475="lime",0.25,1),""))</f>
        <v/>
      </c>
      <c r="K475" s="93" t="str">
        <f t="shared" si="63"/>
        <v/>
      </c>
      <c r="L475" s="93" t="str">
        <f t="shared" si="63"/>
        <v/>
      </c>
      <c r="M475" s="93" t="str">
        <f t="shared" si="63"/>
        <v/>
      </c>
      <c r="N475" s="93" t="str">
        <f t="shared" si="63"/>
        <v/>
      </c>
      <c r="O475" s="93" t="str">
        <f t="shared" si="63"/>
        <v/>
      </c>
      <c r="P475" s="93" t="str">
        <f t="shared" si="63"/>
        <v/>
      </c>
      <c r="Q475" s="93" t="str">
        <f t="shared" si="63"/>
        <v/>
      </c>
      <c r="R475" s="93" t="str">
        <f t="shared" si="63"/>
        <v/>
      </c>
      <c r="S475" s="93" t="str">
        <f t="shared" si="63"/>
        <v/>
      </c>
      <c r="T475" s="93" t="str">
        <f t="shared" si="63"/>
        <v/>
      </c>
      <c r="U475" s="93" t="str">
        <f t="shared" si="63"/>
        <v/>
      </c>
      <c r="V475" s="93" t="str">
        <f t="shared" si="63"/>
        <v/>
      </c>
      <c r="W475" s="93" t="str">
        <f t="shared" si="63"/>
        <v/>
      </c>
      <c r="X475" s="93" t="str">
        <f t="shared" si="63"/>
        <v/>
      </c>
      <c r="Y475" s="93" t="str">
        <f t="shared" si="63"/>
        <v/>
      </c>
      <c r="Z475" s="93" t="str">
        <f t="shared" si="63"/>
        <v/>
      </c>
      <c r="AA475" s="93" t="str">
        <f t="shared" si="63"/>
        <v/>
      </c>
      <c r="AB475" s="93" t="str">
        <f t="shared" si="63"/>
        <v/>
      </c>
      <c r="AC475" s="93" t="str">
        <f t="shared" si="63"/>
        <v/>
      </c>
      <c r="AD475" s="93" t="str">
        <f t="shared" si="63"/>
        <v/>
      </c>
      <c r="AE475" s="93" t="str">
        <f t="shared" si="63"/>
        <v/>
      </c>
      <c r="AF475" s="93" t="str">
        <f t="shared" si="63"/>
        <v/>
      </c>
      <c r="AG475" s="93" t="str">
        <f t="shared" si="63"/>
        <v/>
      </c>
      <c r="AH475" s="93" t="str">
        <f t="shared" si="63"/>
        <v/>
      </c>
      <c r="AI475" s="93" t="str">
        <f t="shared" si="63"/>
        <v/>
      </c>
      <c r="AJ475" s="93" t="str">
        <f t="shared" si="63"/>
        <v/>
      </c>
      <c r="AK475" s="93" t="str">
        <f t="shared" si="63"/>
        <v/>
      </c>
      <c r="AL475" s="100"/>
      <c r="AM475" s="12"/>
      <c r="AN475" s="3"/>
      <c r="AO475" s="3"/>
      <c r="AP475" s="3"/>
    </row>
    <row r="476" spans="1:42" ht="12" customHeight="1" outlineLevel="1" x14ac:dyDescent="0.25">
      <c r="A476" s="1"/>
      <c r="B476" s="2"/>
      <c r="C476" s="13"/>
      <c r="D476" s="13"/>
      <c r="E476" s="13"/>
      <c r="F476" s="30"/>
      <c r="H476" s="23" t="s">
        <v>461</v>
      </c>
      <c r="I476" s="4" t="s">
        <v>129</v>
      </c>
      <c r="J476" s="93" t="str">
        <f t="shared" ref="J476:AK476" si="64">IF($I476="agflow","",IF(J305&gt;0,IF($I476="lime",0.25,1),""))</f>
        <v/>
      </c>
      <c r="K476" s="93" t="str">
        <f t="shared" si="64"/>
        <v/>
      </c>
      <c r="L476" s="93" t="str">
        <f t="shared" si="64"/>
        <v/>
      </c>
      <c r="M476" s="93" t="str">
        <f t="shared" si="64"/>
        <v/>
      </c>
      <c r="N476" s="93" t="str">
        <f t="shared" si="64"/>
        <v/>
      </c>
      <c r="O476" s="93" t="str">
        <f t="shared" si="64"/>
        <v/>
      </c>
      <c r="P476" s="93" t="str">
        <f t="shared" si="64"/>
        <v/>
      </c>
      <c r="Q476" s="93" t="str">
        <f t="shared" si="64"/>
        <v/>
      </c>
      <c r="R476" s="93" t="str">
        <f t="shared" si="64"/>
        <v/>
      </c>
      <c r="S476" s="93" t="str">
        <f t="shared" si="64"/>
        <v/>
      </c>
      <c r="T476" s="93" t="str">
        <f t="shared" si="64"/>
        <v/>
      </c>
      <c r="U476" s="93" t="str">
        <f t="shared" si="64"/>
        <v/>
      </c>
      <c r="V476" s="93" t="str">
        <f t="shared" si="64"/>
        <v/>
      </c>
      <c r="W476" s="93" t="str">
        <f t="shared" si="64"/>
        <v/>
      </c>
      <c r="X476" s="93" t="str">
        <f t="shared" si="64"/>
        <v/>
      </c>
      <c r="Y476" s="93" t="str">
        <f t="shared" si="64"/>
        <v/>
      </c>
      <c r="Z476" s="93" t="str">
        <f t="shared" si="64"/>
        <v/>
      </c>
      <c r="AA476" s="93" t="str">
        <f t="shared" si="64"/>
        <v/>
      </c>
      <c r="AB476" s="93" t="str">
        <f t="shared" si="64"/>
        <v/>
      </c>
      <c r="AC476" s="93" t="str">
        <f t="shared" si="64"/>
        <v/>
      </c>
      <c r="AD476" s="93" t="str">
        <f t="shared" si="64"/>
        <v/>
      </c>
      <c r="AE476" s="93" t="str">
        <f t="shared" si="64"/>
        <v/>
      </c>
      <c r="AF476" s="93" t="str">
        <f t="shared" si="64"/>
        <v/>
      </c>
      <c r="AG476" s="93" t="str">
        <f t="shared" si="64"/>
        <v/>
      </c>
      <c r="AH476" s="93" t="str">
        <f t="shared" si="64"/>
        <v/>
      </c>
      <c r="AI476" s="93" t="str">
        <f t="shared" si="64"/>
        <v/>
      </c>
      <c r="AJ476" s="93" t="str">
        <f t="shared" si="64"/>
        <v/>
      </c>
      <c r="AK476" s="93" t="str">
        <f t="shared" si="64"/>
        <v/>
      </c>
      <c r="AL476" s="100"/>
      <c r="AM476" s="12"/>
      <c r="AN476" s="3"/>
      <c r="AO476" s="3"/>
      <c r="AP476" s="3"/>
    </row>
    <row r="477" spans="1:42" ht="12" customHeight="1" outlineLevel="1" x14ac:dyDescent="0.25">
      <c r="A477" s="1"/>
      <c r="B477" s="2"/>
      <c r="C477" s="13"/>
      <c r="D477" s="13"/>
      <c r="E477" s="13"/>
      <c r="F477" s="30"/>
      <c r="H477" s="23" t="s">
        <v>167</v>
      </c>
      <c r="I477" s="4" t="s">
        <v>129</v>
      </c>
      <c r="J477" s="93" t="str">
        <f t="shared" ref="J477:AK477" si="65">IF($I477="agflow","",IF(J306&gt;0,IF($I477="lime",0.25,1),""))</f>
        <v/>
      </c>
      <c r="K477" s="93" t="str">
        <f t="shared" si="65"/>
        <v/>
      </c>
      <c r="L477" s="93" t="str">
        <f t="shared" si="65"/>
        <v/>
      </c>
      <c r="M477" s="93" t="str">
        <f t="shared" si="65"/>
        <v/>
      </c>
      <c r="N477" s="93" t="str">
        <f t="shared" si="65"/>
        <v/>
      </c>
      <c r="O477" s="93" t="str">
        <f t="shared" si="65"/>
        <v/>
      </c>
      <c r="P477" s="93" t="str">
        <f t="shared" si="65"/>
        <v/>
      </c>
      <c r="Q477" s="93" t="str">
        <f t="shared" si="65"/>
        <v/>
      </c>
      <c r="R477" s="93" t="str">
        <f t="shared" si="65"/>
        <v/>
      </c>
      <c r="S477" s="93" t="str">
        <f t="shared" si="65"/>
        <v/>
      </c>
      <c r="T477" s="93" t="str">
        <f t="shared" si="65"/>
        <v/>
      </c>
      <c r="U477" s="93" t="str">
        <f t="shared" si="65"/>
        <v/>
      </c>
      <c r="V477" s="93" t="str">
        <f t="shared" si="65"/>
        <v/>
      </c>
      <c r="W477" s="93" t="str">
        <f t="shared" si="65"/>
        <v/>
      </c>
      <c r="X477" s="93" t="str">
        <f t="shared" si="65"/>
        <v/>
      </c>
      <c r="Y477" s="93" t="str">
        <f t="shared" si="65"/>
        <v/>
      </c>
      <c r="Z477" s="93" t="str">
        <f t="shared" si="65"/>
        <v/>
      </c>
      <c r="AA477" s="93" t="str">
        <f t="shared" si="65"/>
        <v/>
      </c>
      <c r="AB477" s="93" t="str">
        <f t="shared" si="65"/>
        <v/>
      </c>
      <c r="AC477" s="93" t="str">
        <f t="shared" si="65"/>
        <v/>
      </c>
      <c r="AD477" s="93" t="str">
        <f t="shared" si="65"/>
        <v/>
      </c>
      <c r="AE477" s="93" t="str">
        <f t="shared" si="65"/>
        <v/>
      </c>
      <c r="AF477" s="93" t="str">
        <f t="shared" si="65"/>
        <v/>
      </c>
      <c r="AG477" s="93" t="str">
        <f t="shared" si="65"/>
        <v/>
      </c>
      <c r="AH477" s="93" t="str">
        <f t="shared" si="65"/>
        <v/>
      </c>
      <c r="AI477" s="93" t="str">
        <f t="shared" si="65"/>
        <v/>
      </c>
      <c r="AJ477" s="93" t="str">
        <f t="shared" si="65"/>
        <v/>
      </c>
      <c r="AK477" s="93" t="str">
        <f t="shared" si="65"/>
        <v/>
      </c>
      <c r="AL477" s="100"/>
      <c r="AM477" s="12"/>
      <c r="AN477" s="3"/>
      <c r="AO477" s="3"/>
      <c r="AP477" s="3"/>
    </row>
    <row r="478" spans="1:42" ht="12" customHeight="1" outlineLevel="1" x14ac:dyDescent="0.25">
      <c r="A478" s="1"/>
      <c r="B478" s="2"/>
      <c r="C478" s="13"/>
      <c r="D478" s="13"/>
      <c r="E478" s="13"/>
      <c r="F478" s="30"/>
      <c r="H478" s="23" t="s">
        <v>168</v>
      </c>
      <c r="I478" s="4" t="s">
        <v>129</v>
      </c>
      <c r="J478" s="93" t="str">
        <f t="shared" ref="J478:AK478" si="66">IF($I478="agflow","",IF(J307&gt;0,IF($I478="lime",0.25,1),""))</f>
        <v/>
      </c>
      <c r="K478" s="93" t="str">
        <f t="shared" si="66"/>
        <v/>
      </c>
      <c r="L478" s="93" t="str">
        <f t="shared" si="66"/>
        <v/>
      </c>
      <c r="M478" s="93" t="str">
        <f t="shared" si="66"/>
        <v/>
      </c>
      <c r="N478" s="93" t="str">
        <f t="shared" si="66"/>
        <v/>
      </c>
      <c r="O478" s="93" t="str">
        <f t="shared" si="66"/>
        <v/>
      </c>
      <c r="P478" s="93" t="str">
        <f t="shared" si="66"/>
        <v/>
      </c>
      <c r="Q478" s="93" t="str">
        <f t="shared" si="66"/>
        <v/>
      </c>
      <c r="R478" s="93" t="str">
        <f t="shared" si="66"/>
        <v/>
      </c>
      <c r="S478" s="93" t="str">
        <f t="shared" si="66"/>
        <v/>
      </c>
      <c r="T478" s="93" t="str">
        <f t="shared" si="66"/>
        <v/>
      </c>
      <c r="U478" s="93" t="str">
        <f t="shared" si="66"/>
        <v/>
      </c>
      <c r="V478" s="93" t="str">
        <f t="shared" si="66"/>
        <v/>
      </c>
      <c r="W478" s="93" t="str">
        <f t="shared" si="66"/>
        <v/>
      </c>
      <c r="X478" s="93" t="str">
        <f t="shared" si="66"/>
        <v/>
      </c>
      <c r="Y478" s="93" t="str">
        <f t="shared" si="66"/>
        <v/>
      </c>
      <c r="Z478" s="93" t="str">
        <f t="shared" si="66"/>
        <v/>
      </c>
      <c r="AA478" s="93" t="str">
        <f t="shared" si="66"/>
        <v/>
      </c>
      <c r="AB478" s="93" t="str">
        <f t="shared" si="66"/>
        <v/>
      </c>
      <c r="AC478" s="93" t="str">
        <f t="shared" si="66"/>
        <v/>
      </c>
      <c r="AD478" s="93" t="str">
        <f t="shared" si="66"/>
        <v/>
      </c>
      <c r="AE478" s="93" t="str">
        <f t="shared" si="66"/>
        <v/>
      </c>
      <c r="AF478" s="93" t="str">
        <f t="shared" si="66"/>
        <v/>
      </c>
      <c r="AG478" s="93" t="str">
        <f t="shared" si="66"/>
        <v/>
      </c>
      <c r="AH478" s="93" t="str">
        <f t="shared" si="66"/>
        <v/>
      </c>
      <c r="AI478" s="93" t="str">
        <f t="shared" si="66"/>
        <v/>
      </c>
      <c r="AJ478" s="93" t="str">
        <f t="shared" si="66"/>
        <v/>
      </c>
      <c r="AK478" s="93" t="str">
        <f t="shared" si="66"/>
        <v/>
      </c>
      <c r="AL478" s="100"/>
      <c r="AM478" s="12"/>
      <c r="AN478" s="3"/>
      <c r="AO478" s="3"/>
      <c r="AP478" s="3"/>
    </row>
    <row r="479" spans="1:42" ht="12" customHeight="1" outlineLevel="1" x14ac:dyDescent="0.25">
      <c r="A479" s="1"/>
      <c r="B479" s="2"/>
      <c r="C479" s="13"/>
      <c r="D479" s="13"/>
      <c r="E479" s="13"/>
      <c r="F479" s="30"/>
      <c r="H479" s="23" t="s">
        <v>169</v>
      </c>
      <c r="I479" s="4" t="s">
        <v>129</v>
      </c>
      <c r="J479" s="93" t="str">
        <f t="shared" ref="J479:AK479" si="67">IF($I479="agflow","",IF(J308&gt;0,IF($I479="lime",0.25,1),""))</f>
        <v/>
      </c>
      <c r="K479" s="93" t="str">
        <f t="shared" si="67"/>
        <v/>
      </c>
      <c r="L479" s="93" t="str">
        <f t="shared" si="67"/>
        <v/>
      </c>
      <c r="M479" s="93" t="str">
        <f t="shared" si="67"/>
        <v/>
      </c>
      <c r="N479" s="93" t="str">
        <f t="shared" si="67"/>
        <v/>
      </c>
      <c r="O479" s="93" t="str">
        <f t="shared" si="67"/>
        <v/>
      </c>
      <c r="P479" s="93" t="str">
        <f t="shared" si="67"/>
        <v/>
      </c>
      <c r="Q479" s="93" t="str">
        <f t="shared" si="67"/>
        <v/>
      </c>
      <c r="R479" s="93" t="str">
        <f t="shared" si="67"/>
        <v/>
      </c>
      <c r="S479" s="93" t="str">
        <f t="shared" si="67"/>
        <v/>
      </c>
      <c r="T479" s="93" t="str">
        <f t="shared" si="67"/>
        <v/>
      </c>
      <c r="U479" s="93" t="str">
        <f t="shared" si="67"/>
        <v/>
      </c>
      <c r="V479" s="93" t="str">
        <f t="shared" si="67"/>
        <v/>
      </c>
      <c r="W479" s="93" t="str">
        <f t="shared" si="67"/>
        <v/>
      </c>
      <c r="X479" s="93" t="str">
        <f t="shared" si="67"/>
        <v/>
      </c>
      <c r="Y479" s="93" t="str">
        <f t="shared" si="67"/>
        <v/>
      </c>
      <c r="Z479" s="93" t="str">
        <f t="shared" si="67"/>
        <v/>
      </c>
      <c r="AA479" s="93" t="str">
        <f t="shared" si="67"/>
        <v/>
      </c>
      <c r="AB479" s="93" t="str">
        <f t="shared" si="67"/>
        <v/>
      </c>
      <c r="AC479" s="93" t="str">
        <f t="shared" si="67"/>
        <v/>
      </c>
      <c r="AD479" s="93" t="str">
        <f t="shared" si="67"/>
        <v/>
      </c>
      <c r="AE479" s="93" t="str">
        <f t="shared" si="67"/>
        <v/>
      </c>
      <c r="AF479" s="93" t="str">
        <f t="shared" si="67"/>
        <v/>
      </c>
      <c r="AG479" s="93" t="str">
        <f t="shared" si="67"/>
        <v/>
      </c>
      <c r="AH479" s="93" t="str">
        <f t="shared" si="67"/>
        <v/>
      </c>
      <c r="AI479" s="93" t="str">
        <f t="shared" si="67"/>
        <v/>
      </c>
      <c r="AJ479" s="93" t="str">
        <f t="shared" si="67"/>
        <v/>
      </c>
      <c r="AK479" s="93" t="str">
        <f t="shared" si="67"/>
        <v/>
      </c>
      <c r="AL479" s="100"/>
      <c r="AM479" s="12"/>
      <c r="AN479" s="3"/>
      <c r="AO479" s="3"/>
      <c r="AP479" s="3"/>
    </row>
    <row r="480" spans="1:42" ht="12" customHeight="1" outlineLevel="1" x14ac:dyDescent="0.25">
      <c r="A480" s="1"/>
      <c r="B480" s="2"/>
      <c r="C480" s="13"/>
      <c r="D480" s="13"/>
      <c r="E480" s="13"/>
      <c r="F480" s="30"/>
      <c r="H480" s="23" t="s">
        <v>467</v>
      </c>
      <c r="I480" s="4" t="s">
        <v>129</v>
      </c>
      <c r="J480" s="93" t="str">
        <f t="shared" ref="J480:AK480" si="68">IF($I480="agflow","",IF(J309&gt;0,IF($I480="lime",0.25,1),""))</f>
        <v/>
      </c>
      <c r="K480" s="93" t="str">
        <f t="shared" si="68"/>
        <v/>
      </c>
      <c r="L480" s="93" t="str">
        <f t="shared" si="68"/>
        <v/>
      </c>
      <c r="M480" s="93" t="str">
        <f t="shared" si="68"/>
        <v/>
      </c>
      <c r="N480" s="93" t="str">
        <f t="shared" si="68"/>
        <v/>
      </c>
      <c r="O480" s="93" t="str">
        <f t="shared" si="68"/>
        <v/>
      </c>
      <c r="P480" s="93" t="str">
        <f t="shared" si="68"/>
        <v/>
      </c>
      <c r="Q480" s="93" t="str">
        <f t="shared" si="68"/>
        <v/>
      </c>
      <c r="R480" s="93" t="str">
        <f t="shared" si="68"/>
        <v/>
      </c>
      <c r="S480" s="93" t="str">
        <f t="shared" si="68"/>
        <v/>
      </c>
      <c r="T480" s="93" t="str">
        <f t="shared" si="68"/>
        <v/>
      </c>
      <c r="U480" s="93" t="str">
        <f t="shared" si="68"/>
        <v/>
      </c>
      <c r="V480" s="93" t="str">
        <f t="shared" si="68"/>
        <v/>
      </c>
      <c r="W480" s="93" t="str">
        <f t="shared" si="68"/>
        <v/>
      </c>
      <c r="X480" s="93" t="str">
        <f t="shared" si="68"/>
        <v/>
      </c>
      <c r="Y480" s="93" t="str">
        <f t="shared" si="68"/>
        <v/>
      </c>
      <c r="Z480" s="93" t="str">
        <f t="shared" si="68"/>
        <v/>
      </c>
      <c r="AA480" s="93" t="str">
        <f t="shared" si="68"/>
        <v/>
      </c>
      <c r="AB480" s="93" t="str">
        <f t="shared" si="68"/>
        <v/>
      </c>
      <c r="AC480" s="93" t="str">
        <f t="shared" si="68"/>
        <v/>
      </c>
      <c r="AD480" s="93" t="str">
        <f t="shared" si="68"/>
        <v/>
      </c>
      <c r="AE480" s="93" t="str">
        <f t="shared" si="68"/>
        <v/>
      </c>
      <c r="AF480" s="93" t="str">
        <f t="shared" si="68"/>
        <v/>
      </c>
      <c r="AG480" s="93" t="str">
        <f t="shared" si="68"/>
        <v/>
      </c>
      <c r="AH480" s="93" t="str">
        <f t="shared" si="68"/>
        <v/>
      </c>
      <c r="AI480" s="93" t="str">
        <f t="shared" si="68"/>
        <v/>
      </c>
      <c r="AJ480" s="93" t="str">
        <f t="shared" si="68"/>
        <v/>
      </c>
      <c r="AK480" s="93" t="str">
        <f t="shared" si="68"/>
        <v/>
      </c>
      <c r="AL480" s="100"/>
      <c r="AM480" s="12"/>
      <c r="AN480" s="3"/>
      <c r="AO480" s="3"/>
      <c r="AP480" s="3"/>
    </row>
    <row r="481" spans="1:42" ht="12" customHeight="1" outlineLevel="1" x14ac:dyDescent="0.25">
      <c r="A481" s="1"/>
      <c r="B481" s="2"/>
      <c r="C481" s="13"/>
      <c r="D481" s="13"/>
      <c r="E481" s="13"/>
      <c r="F481" s="30"/>
      <c r="H481" s="23" t="s">
        <v>170</v>
      </c>
      <c r="I481" s="4" t="s">
        <v>129</v>
      </c>
      <c r="J481" s="93" t="str">
        <f t="shared" ref="J481:AK481" si="69">IF($I481="agflow","",IF(J310&gt;0,IF($I481="lime",0.25,1),""))</f>
        <v/>
      </c>
      <c r="K481" s="93" t="str">
        <f t="shared" si="69"/>
        <v/>
      </c>
      <c r="L481" s="93" t="str">
        <f t="shared" si="69"/>
        <v/>
      </c>
      <c r="M481" s="93" t="str">
        <f t="shared" si="69"/>
        <v/>
      </c>
      <c r="N481" s="93" t="str">
        <f t="shared" si="69"/>
        <v/>
      </c>
      <c r="O481" s="93" t="str">
        <f t="shared" si="69"/>
        <v/>
      </c>
      <c r="P481" s="93" t="str">
        <f t="shared" si="69"/>
        <v/>
      </c>
      <c r="Q481" s="93" t="str">
        <f t="shared" si="69"/>
        <v/>
      </c>
      <c r="R481" s="93" t="str">
        <f t="shared" si="69"/>
        <v/>
      </c>
      <c r="S481" s="93" t="str">
        <f t="shared" si="69"/>
        <v/>
      </c>
      <c r="T481" s="93" t="str">
        <f t="shared" si="69"/>
        <v/>
      </c>
      <c r="U481" s="93" t="str">
        <f t="shared" si="69"/>
        <v/>
      </c>
      <c r="V481" s="93" t="str">
        <f t="shared" si="69"/>
        <v/>
      </c>
      <c r="W481" s="93" t="str">
        <f t="shared" si="69"/>
        <v/>
      </c>
      <c r="X481" s="93" t="str">
        <f t="shared" si="69"/>
        <v/>
      </c>
      <c r="Y481" s="93" t="str">
        <f t="shared" si="69"/>
        <v/>
      </c>
      <c r="Z481" s="93" t="str">
        <f t="shared" si="69"/>
        <v/>
      </c>
      <c r="AA481" s="93" t="str">
        <f t="shared" si="69"/>
        <v/>
      </c>
      <c r="AB481" s="93" t="str">
        <f t="shared" si="69"/>
        <v/>
      </c>
      <c r="AC481" s="93" t="str">
        <f t="shared" si="69"/>
        <v/>
      </c>
      <c r="AD481" s="93" t="str">
        <f t="shared" si="69"/>
        <v/>
      </c>
      <c r="AE481" s="93" t="str">
        <f t="shared" si="69"/>
        <v/>
      </c>
      <c r="AF481" s="93" t="str">
        <f t="shared" si="69"/>
        <v/>
      </c>
      <c r="AG481" s="93" t="str">
        <f t="shared" si="69"/>
        <v/>
      </c>
      <c r="AH481" s="93" t="str">
        <f t="shared" si="69"/>
        <v/>
      </c>
      <c r="AI481" s="93" t="str">
        <f t="shared" si="69"/>
        <v/>
      </c>
      <c r="AJ481" s="93" t="str">
        <f t="shared" si="69"/>
        <v/>
      </c>
      <c r="AK481" s="93" t="str">
        <f t="shared" si="69"/>
        <v/>
      </c>
      <c r="AL481" s="100"/>
      <c r="AM481" s="12"/>
      <c r="AN481" s="3"/>
      <c r="AO481" s="3"/>
      <c r="AP481" s="3"/>
    </row>
    <row r="482" spans="1:42" ht="12" customHeight="1" outlineLevel="1" x14ac:dyDescent="0.25">
      <c r="A482" s="1"/>
      <c r="B482" s="2"/>
      <c r="C482" s="13"/>
      <c r="D482" s="13"/>
      <c r="E482" s="13"/>
      <c r="F482" s="30"/>
      <c r="H482" s="23" t="s">
        <v>462</v>
      </c>
      <c r="I482" s="4" t="s">
        <v>129</v>
      </c>
      <c r="J482" s="93" t="str">
        <f t="shared" ref="J482:AK482" si="70">IF($I482="agflow","",IF(J311&gt;0,IF($I482="lime",0.25,1),""))</f>
        <v/>
      </c>
      <c r="K482" s="93" t="str">
        <f t="shared" si="70"/>
        <v/>
      </c>
      <c r="L482" s="93" t="str">
        <f t="shared" si="70"/>
        <v/>
      </c>
      <c r="M482" s="93" t="str">
        <f t="shared" si="70"/>
        <v/>
      </c>
      <c r="N482" s="93" t="str">
        <f t="shared" si="70"/>
        <v/>
      </c>
      <c r="O482" s="93" t="str">
        <f t="shared" si="70"/>
        <v/>
      </c>
      <c r="P482" s="93" t="str">
        <f t="shared" si="70"/>
        <v/>
      </c>
      <c r="Q482" s="93" t="str">
        <f t="shared" si="70"/>
        <v/>
      </c>
      <c r="R482" s="93" t="str">
        <f t="shared" si="70"/>
        <v/>
      </c>
      <c r="S482" s="93" t="str">
        <f t="shared" si="70"/>
        <v/>
      </c>
      <c r="T482" s="93" t="str">
        <f t="shared" si="70"/>
        <v/>
      </c>
      <c r="U482" s="93" t="str">
        <f t="shared" si="70"/>
        <v/>
      </c>
      <c r="V482" s="93" t="str">
        <f t="shared" si="70"/>
        <v/>
      </c>
      <c r="W482" s="93" t="str">
        <f t="shared" si="70"/>
        <v/>
      </c>
      <c r="X482" s="93" t="str">
        <f t="shared" si="70"/>
        <v/>
      </c>
      <c r="Y482" s="93" t="str">
        <f t="shared" si="70"/>
        <v/>
      </c>
      <c r="Z482" s="93" t="str">
        <f t="shared" si="70"/>
        <v/>
      </c>
      <c r="AA482" s="93" t="str">
        <f t="shared" si="70"/>
        <v/>
      </c>
      <c r="AB482" s="93" t="str">
        <f t="shared" si="70"/>
        <v/>
      </c>
      <c r="AC482" s="93" t="str">
        <f t="shared" si="70"/>
        <v/>
      </c>
      <c r="AD482" s="93" t="str">
        <f t="shared" si="70"/>
        <v/>
      </c>
      <c r="AE482" s="93" t="str">
        <f t="shared" si="70"/>
        <v/>
      </c>
      <c r="AF482" s="93" t="str">
        <f t="shared" si="70"/>
        <v/>
      </c>
      <c r="AG482" s="93" t="str">
        <f t="shared" si="70"/>
        <v/>
      </c>
      <c r="AH482" s="93" t="str">
        <f t="shared" si="70"/>
        <v/>
      </c>
      <c r="AI482" s="93" t="str">
        <f t="shared" si="70"/>
        <v/>
      </c>
      <c r="AJ482" s="93" t="str">
        <f t="shared" si="70"/>
        <v/>
      </c>
      <c r="AK482" s="93" t="str">
        <f t="shared" si="70"/>
        <v/>
      </c>
      <c r="AL482" s="100"/>
      <c r="AM482" s="12"/>
      <c r="AN482" s="3"/>
      <c r="AO482" s="3"/>
      <c r="AP482" s="3"/>
    </row>
    <row r="483" spans="1:42" ht="12" customHeight="1" outlineLevel="1" x14ac:dyDescent="0.25">
      <c r="A483" s="1"/>
      <c r="B483" s="2"/>
      <c r="C483" s="13"/>
      <c r="D483" s="13"/>
      <c r="E483" s="13"/>
      <c r="F483" s="30"/>
      <c r="H483" s="23" t="s">
        <v>171</v>
      </c>
      <c r="I483" s="4" t="s">
        <v>129</v>
      </c>
      <c r="J483" s="93" t="str">
        <f t="shared" ref="J483:AK483" si="71">IF($I483="agflow","",IF(J312&gt;0,IF($I483="lime",0.25,1),""))</f>
        <v/>
      </c>
      <c r="K483" s="93" t="str">
        <f t="shared" si="71"/>
        <v/>
      </c>
      <c r="L483" s="93" t="str">
        <f t="shared" si="71"/>
        <v/>
      </c>
      <c r="M483" s="93" t="str">
        <f t="shared" si="71"/>
        <v/>
      </c>
      <c r="N483" s="93" t="str">
        <f t="shared" si="71"/>
        <v/>
      </c>
      <c r="O483" s="93" t="str">
        <f t="shared" si="71"/>
        <v/>
      </c>
      <c r="P483" s="93" t="str">
        <f t="shared" si="71"/>
        <v/>
      </c>
      <c r="Q483" s="93" t="str">
        <f t="shared" si="71"/>
        <v/>
      </c>
      <c r="R483" s="93" t="str">
        <f t="shared" si="71"/>
        <v/>
      </c>
      <c r="S483" s="93" t="str">
        <f t="shared" si="71"/>
        <v/>
      </c>
      <c r="T483" s="93" t="str">
        <f t="shared" si="71"/>
        <v/>
      </c>
      <c r="U483" s="93" t="str">
        <f t="shared" si="71"/>
        <v/>
      </c>
      <c r="V483" s="93" t="str">
        <f t="shared" si="71"/>
        <v/>
      </c>
      <c r="W483" s="93" t="str">
        <f t="shared" si="71"/>
        <v/>
      </c>
      <c r="X483" s="93" t="str">
        <f t="shared" si="71"/>
        <v/>
      </c>
      <c r="Y483" s="93" t="str">
        <f t="shared" si="71"/>
        <v/>
      </c>
      <c r="Z483" s="93" t="str">
        <f t="shared" si="71"/>
        <v/>
      </c>
      <c r="AA483" s="93" t="str">
        <f t="shared" si="71"/>
        <v/>
      </c>
      <c r="AB483" s="93" t="str">
        <f t="shared" si="71"/>
        <v/>
      </c>
      <c r="AC483" s="93" t="str">
        <f t="shared" si="71"/>
        <v/>
      </c>
      <c r="AD483" s="93" t="str">
        <f t="shared" si="71"/>
        <v/>
      </c>
      <c r="AE483" s="93" t="str">
        <f t="shared" si="71"/>
        <v/>
      </c>
      <c r="AF483" s="93" t="str">
        <f t="shared" si="71"/>
        <v/>
      </c>
      <c r="AG483" s="93" t="str">
        <f t="shared" si="71"/>
        <v/>
      </c>
      <c r="AH483" s="93" t="str">
        <f t="shared" si="71"/>
        <v/>
      </c>
      <c r="AI483" s="93" t="str">
        <f t="shared" si="71"/>
        <v/>
      </c>
      <c r="AJ483" s="93" t="str">
        <f t="shared" si="71"/>
        <v/>
      </c>
      <c r="AK483" s="93" t="str">
        <f t="shared" si="71"/>
        <v/>
      </c>
      <c r="AL483" s="100"/>
      <c r="AM483" s="12"/>
      <c r="AN483" s="3"/>
      <c r="AO483" s="3"/>
      <c r="AP483" s="3"/>
    </row>
    <row r="484" spans="1:42" ht="12" customHeight="1" outlineLevel="1" x14ac:dyDescent="0.25">
      <c r="A484" s="1"/>
      <c r="B484" s="2"/>
      <c r="C484" s="13"/>
      <c r="D484" s="13"/>
      <c r="E484" s="13"/>
      <c r="F484" s="30"/>
      <c r="H484" s="23" t="s">
        <v>172</v>
      </c>
      <c r="I484" s="4" t="s">
        <v>129</v>
      </c>
      <c r="J484" s="93" t="str">
        <f t="shared" ref="J484:AK484" si="72">IF($I484="agflow","",IF(J313&gt;0,IF($I484="lime",0.25,1),""))</f>
        <v/>
      </c>
      <c r="K484" s="93" t="str">
        <f t="shared" si="72"/>
        <v/>
      </c>
      <c r="L484" s="93" t="str">
        <f t="shared" si="72"/>
        <v/>
      </c>
      <c r="M484" s="93" t="str">
        <f t="shared" si="72"/>
        <v/>
      </c>
      <c r="N484" s="93" t="str">
        <f t="shared" si="72"/>
        <v/>
      </c>
      <c r="O484" s="93" t="str">
        <f t="shared" si="72"/>
        <v/>
      </c>
      <c r="P484" s="93" t="str">
        <f t="shared" si="72"/>
        <v/>
      </c>
      <c r="Q484" s="93" t="str">
        <f t="shared" si="72"/>
        <v/>
      </c>
      <c r="R484" s="93" t="str">
        <f t="shared" si="72"/>
        <v/>
      </c>
      <c r="S484" s="93" t="str">
        <f t="shared" si="72"/>
        <v/>
      </c>
      <c r="T484" s="93" t="str">
        <f t="shared" si="72"/>
        <v/>
      </c>
      <c r="U484" s="93" t="str">
        <f t="shared" si="72"/>
        <v/>
      </c>
      <c r="V484" s="93" t="str">
        <f t="shared" si="72"/>
        <v/>
      </c>
      <c r="W484" s="93" t="str">
        <f t="shared" si="72"/>
        <v/>
      </c>
      <c r="X484" s="93" t="str">
        <f t="shared" si="72"/>
        <v/>
      </c>
      <c r="Y484" s="93" t="str">
        <f t="shared" si="72"/>
        <v/>
      </c>
      <c r="Z484" s="93" t="str">
        <f t="shared" si="72"/>
        <v/>
      </c>
      <c r="AA484" s="93" t="str">
        <f t="shared" si="72"/>
        <v/>
      </c>
      <c r="AB484" s="93" t="str">
        <f t="shared" si="72"/>
        <v/>
      </c>
      <c r="AC484" s="93" t="str">
        <f t="shared" si="72"/>
        <v/>
      </c>
      <c r="AD484" s="93" t="str">
        <f t="shared" si="72"/>
        <v/>
      </c>
      <c r="AE484" s="93" t="str">
        <f t="shared" si="72"/>
        <v/>
      </c>
      <c r="AF484" s="93" t="str">
        <f t="shared" si="72"/>
        <v/>
      </c>
      <c r="AG484" s="93" t="str">
        <f t="shared" si="72"/>
        <v/>
      </c>
      <c r="AH484" s="93" t="str">
        <f t="shared" si="72"/>
        <v/>
      </c>
      <c r="AI484" s="93" t="str">
        <f t="shared" si="72"/>
        <v/>
      </c>
      <c r="AJ484" s="93" t="str">
        <f t="shared" si="72"/>
        <v/>
      </c>
      <c r="AK484" s="93" t="str">
        <f t="shared" si="72"/>
        <v/>
      </c>
      <c r="AL484" s="100"/>
      <c r="AM484" s="12"/>
      <c r="AN484" s="3"/>
      <c r="AO484" s="3"/>
      <c r="AP484" s="3"/>
    </row>
    <row r="485" spans="1:42" ht="13.2" outlineLevel="1" x14ac:dyDescent="0.25">
      <c r="A485" s="1"/>
      <c r="B485" s="2"/>
      <c r="C485" s="13"/>
      <c r="D485" s="13"/>
      <c r="E485" s="13"/>
      <c r="F485" s="22"/>
      <c r="H485" s="23" t="s">
        <v>173</v>
      </c>
      <c r="I485" s="4" t="s">
        <v>129</v>
      </c>
      <c r="J485" s="93" t="str">
        <f t="shared" ref="J485:AK485" si="73">IF($I485="agflow","",IF(J314&gt;0,IF($I485="lime",0.25,1),""))</f>
        <v/>
      </c>
      <c r="K485" s="93" t="str">
        <f t="shared" si="73"/>
        <v/>
      </c>
      <c r="L485" s="93" t="str">
        <f t="shared" si="73"/>
        <v/>
      </c>
      <c r="M485" s="93" t="str">
        <f t="shared" si="73"/>
        <v/>
      </c>
      <c r="N485" s="93" t="str">
        <f t="shared" si="73"/>
        <v/>
      </c>
      <c r="O485" s="93" t="str">
        <f t="shared" si="73"/>
        <v/>
      </c>
      <c r="P485" s="93" t="str">
        <f t="shared" si="73"/>
        <v/>
      </c>
      <c r="Q485" s="93" t="str">
        <f t="shared" si="73"/>
        <v/>
      </c>
      <c r="R485" s="93" t="str">
        <f t="shared" si="73"/>
        <v/>
      </c>
      <c r="S485" s="93" t="str">
        <f t="shared" si="73"/>
        <v/>
      </c>
      <c r="T485" s="93" t="str">
        <f t="shared" si="73"/>
        <v/>
      </c>
      <c r="U485" s="93" t="str">
        <f t="shared" si="73"/>
        <v/>
      </c>
      <c r="V485" s="93" t="str">
        <f t="shared" si="73"/>
        <v/>
      </c>
      <c r="W485" s="93" t="str">
        <f t="shared" si="73"/>
        <v/>
      </c>
      <c r="X485" s="93" t="str">
        <f t="shared" si="73"/>
        <v/>
      </c>
      <c r="Y485" s="93" t="str">
        <f t="shared" si="73"/>
        <v/>
      </c>
      <c r="Z485" s="93" t="str">
        <f t="shared" si="73"/>
        <v/>
      </c>
      <c r="AA485" s="93" t="str">
        <f t="shared" si="73"/>
        <v/>
      </c>
      <c r="AB485" s="93" t="str">
        <f t="shared" si="73"/>
        <v/>
      </c>
      <c r="AC485" s="93" t="str">
        <f t="shared" si="73"/>
        <v/>
      </c>
      <c r="AD485" s="93" t="str">
        <f t="shared" si="73"/>
        <v/>
      </c>
      <c r="AE485" s="93" t="str">
        <f t="shared" si="73"/>
        <v/>
      </c>
      <c r="AF485" s="93" t="str">
        <f t="shared" si="73"/>
        <v/>
      </c>
      <c r="AG485" s="93" t="str">
        <f t="shared" si="73"/>
        <v/>
      </c>
      <c r="AH485" s="93" t="str">
        <f t="shared" si="73"/>
        <v/>
      </c>
      <c r="AI485" s="93" t="str">
        <f t="shared" si="73"/>
        <v/>
      </c>
      <c r="AJ485" s="93" t="str">
        <f t="shared" si="73"/>
        <v/>
      </c>
      <c r="AK485" s="93" t="str">
        <f t="shared" si="73"/>
        <v/>
      </c>
      <c r="AL485" s="100"/>
      <c r="AM485" s="12"/>
      <c r="AN485" s="3"/>
      <c r="AO485" s="3"/>
      <c r="AP485" s="3"/>
    </row>
    <row r="486" spans="1:42" ht="13.2" outlineLevel="1" x14ac:dyDescent="0.25">
      <c r="A486" s="1"/>
      <c r="B486" s="2"/>
      <c r="C486" s="13"/>
      <c r="D486" s="13"/>
      <c r="E486" s="13"/>
      <c r="F486" s="22"/>
      <c r="H486" s="23" t="s">
        <v>140</v>
      </c>
      <c r="I486" s="4" t="s">
        <v>129</v>
      </c>
      <c r="J486" s="93" t="str">
        <f t="shared" ref="J486:AK486" si="74">IF($I486="agflow","",IF(J315&gt;0,IF($I486="lime",0.25,1),""))</f>
        <v/>
      </c>
      <c r="K486" s="93" t="str">
        <f t="shared" si="74"/>
        <v/>
      </c>
      <c r="L486" s="93" t="str">
        <f t="shared" si="74"/>
        <v/>
      </c>
      <c r="M486" s="93" t="str">
        <f t="shared" si="74"/>
        <v/>
      </c>
      <c r="N486" s="93" t="str">
        <f t="shared" si="74"/>
        <v/>
      </c>
      <c r="O486" s="93" t="str">
        <f t="shared" si="74"/>
        <v/>
      </c>
      <c r="P486" s="93" t="str">
        <f t="shared" si="74"/>
        <v/>
      </c>
      <c r="Q486" s="93" t="str">
        <f t="shared" si="74"/>
        <v/>
      </c>
      <c r="R486" s="93" t="str">
        <f t="shared" si="74"/>
        <v/>
      </c>
      <c r="S486" s="93" t="str">
        <f t="shared" si="74"/>
        <v/>
      </c>
      <c r="T486" s="93" t="str">
        <f t="shared" si="74"/>
        <v/>
      </c>
      <c r="U486" s="93" t="str">
        <f t="shared" si="74"/>
        <v/>
      </c>
      <c r="V486" s="93" t="str">
        <f t="shared" si="74"/>
        <v/>
      </c>
      <c r="W486" s="93" t="str">
        <f t="shared" si="74"/>
        <v/>
      </c>
      <c r="X486" s="93" t="str">
        <f t="shared" si="74"/>
        <v/>
      </c>
      <c r="Y486" s="93" t="str">
        <f t="shared" si="74"/>
        <v/>
      </c>
      <c r="Z486" s="93" t="str">
        <f t="shared" si="74"/>
        <v/>
      </c>
      <c r="AA486" s="93" t="str">
        <f t="shared" si="74"/>
        <v/>
      </c>
      <c r="AB486" s="93" t="str">
        <f t="shared" si="74"/>
        <v/>
      </c>
      <c r="AC486" s="93" t="str">
        <f t="shared" si="74"/>
        <v/>
      </c>
      <c r="AD486" s="93" t="str">
        <f t="shared" si="74"/>
        <v/>
      </c>
      <c r="AE486" s="93" t="str">
        <f t="shared" si="74"/>
        <v/>
      </c>
      <c r="AF486" s="93" t="str">
        <f t="shared" si="74"/>
        <v/>
      </c>
      <c r="AG486" s="93" t="str">
        <f t="shared" si="74"/>
        <v/>
      </c>
      <c r="AH486" s="93" t="str">
        <f t="shared" si="74"/>
        <v/>
      </c>
      <c r="AI486" s="93" t="str">
        <f t="shared" si="74"/>
        <v/>
      </c>
      <c r="AJ486" s="93" t="str">
        <f t="shared" si="74"/>
        <v/>
      </c>
      <c r="AK486" s="93" t="str">
        <f t="shared" si="74"/>
        <v/>
      </c>
      <c r="AL486" s="100"/>
      <c r="AM486" s="12"/>
      <c r="AN486" s="3"/>
      <c r="AO486" s="3"/>
      <c r="AP486" s="3"/>
    </row>
    <row r="487" spans="1:42" ht="13.2" outlineLevel="1" x14ac:dyDescent="0.25">
      <c r="A487" s="1"/>
      <c r="B487" s="2"/>
      <c r="C487" s="13"/>
      <c r="D487" s="13"/>
      <c r="E487" s="13"/>
      <c r="F487" s="22"/>
      <c r="H487" s="23" t="s">
        <v>463</v>
      </c>
      <c r="I487" s="4" t="s">
        <v>129</v>
      </c>
      <c r="J487" s="93" t="str">
        <f t="shared" ref="J487:AK487" si="75">IF($I487="agflow","",IF(J316&gt;0,IF($I487="lime",0.25,1),""))</f>
        <v/>
      </c>
      <c r="K487" s="93" t="str">
        <f t="shared" si="75"/>
        <v/>
      </c>
      <c r="L487" s="93" t="str">
        <f t="shared" si="75"/>
        <v/>
      </c>
      <c r="M487" s="93" t="str">
        <f t="shared" si="75"/>
        <v/>
      </c>
      <c r="N487" s="93" t="str">
        <f t="shared" si="75"/>
        <v/>
      </c>
      <c r="O487" s="93" t="str">
        <f t="shared" si="75"/>
        <v/>
      </c>
      <c r="P487" s="93" t="str">
        <f t="shared" si="75"/>
        <v/>
      </c>
      <c r="Q487" s="93" t="str">
        <f t="shared" si="75"/>
        <v/>
      </c>
      <c r="R487" s="93" t="str">
        <f t="shared" si="75"/>
        <v/>
      </c>
      <c r="S487" s="93" t="str">
        <f t="shared" si="75"/>
        <v/>
      </c>
      <c r="T487" s="93" t="str">
        <f t="shared" si="75"/>
        <v/>
      </c>
      <c r="U487" s="93" t="str">
        <f t="shared" si="75"/>
        <v/>
      </c>
      <c r="V487" s="93" t="str">
        <f t="shared" si="75"/>
        <v/>
      </c>
      <c r="W487" s="93" t="str">
        <f t="shared" si="75"/>
        <v/>
      </c>
      <c r="X487" s="93" t="str">
        <f t="shared" si="75"/>
        <v/>
      </c>
      <c r="Y487" s="93" t="str">
        <f t="shared" si="75"/>
        <v/>
      </c>
      <c r="Z487" s="93" t="str">
        <f t="shared" si="75"/>
        <v/>
      </c>
      <c r="AA487" s="93" t="str">
        <f t="shared" si="75"/>
        <v/>
      </c>
      <c r="AB487" s="93" t="str">
        <f t="shared" si="75"/>
        <v/>
      </c>
      <c r="AC487" s="93" t="str">
        <f t="shared" si="75"/>
        <v/>
      </c>
      <c r="AD487" s="93" t="str">
        <f t="shared" si="75"/>
        <v/>
      </c>
      <c r="AE487" s="93" t="str">
        <f t="shared" si="75"/>
        <v/>
      </c>
      <c r="AF487" s="93" t="str">
        <f t="shared" si="75"/>
        <v/>
      </c>
      <c r="AG487" s="93" t="str">
        <f t="shared" si="75"/>
        <v/>
      </c>
      <c r="AH487" s="93" t="str">
        <f t="shared" si="75"/>
        <v/>
      </c>
      <c r="AI487" s="93" t="str">
        <f t="shared" si="75"/>
        <v/>
      </c>
      <c r="AJ487" s="93" t="str">
        <f t="shared" si="75"/>
        <v/>
      </c>
      <c r="AK487" s="93" t="str">
        <f t="shared" si="75"/>
        <v/>
      </c>
      <c r="AL487" s="100"/>
      <c r="AM487" s="12"/>
      <c r="AN487" s="3"/>
      <c r="AO487" s="3"/>
      <c r="AP487" s="3"/>
    </row>
    <row r="488" spans="1:42" ht="13.2" outlineLevel="1" x14ac:dyDescent="0.25">
      <c r="A488" s="1"/>
      <c r="B488" s="2"/>
      <c r="C488" s="13"/>
      <c r="D488" s="13"/>
      <c r="E488" s="13"/>
      <c r="F488" s="22"/>
      <c r="H488" s="23" t="s">
        <v>154</v>
      </c>
      <c r="I488" s="4" t="s">
        <v>129</v>
      </c>
      <c r="J488" s="93" t="str">
        <f t="shared" ref="J488:AK488" si="76">IF($I488="agflow","",IF(J317&gt;0,IF($I488="lime",0.25,1),""))</f>
        <v/>
      </c>
      <c r="K488" s="93" t="str">
        <f t="shared" si="76"/>
        <v/>
      </c>
      <c r="L488" s="93" t="str">
        <f t="shared" si="76"/>
        <v/>
      </c>
      <c r="M488" s="93" t="str">
        <f t="shared" si="76"/>
        <v/>
      </c>
      <c r="N488" s="93" t="str">
        <f t="shared" si="76"/>
        <v/>
      </c>
      <c r="O488" s="93" t="str">
        <f t="shared" si="76"/>
        <v/>
      </c>
      <c r="P488" s="93" t="str">
        <f t="shared" si="76"/>
        <v/>
      </c>
      <c r="Q488" s="93" t="str">
        <f t="shared" si="76"/>
        <v/>
      </c>
      <c r="R488" s="93" t="str">
        <f t="shared" si="76"/>
        <v/>
      </c>
      <c r="S488" s="93" t="str">
        <f t="shared" si="76"/>
        <v/>
      </c>
      <c r="T488" s="93" t="str">
        <f t="shared" si="76"/>
        <v/>
      </c>
      <c r="U488" s="93" t="str">
        <f t="shared" si="76"/>
        <v/>
      </c>
      <c r="V488" s="93" t="str">
        <f t="shared" si="76"/>
        <v/>
      </c>
      <c r="W488" s="93" t="str">
        <f t="shared" si="76"/>
        <v/>
      </c>
      <c r="X488" s="93" t="str">
        <f t="shared" si="76"/>
        <v/>
      </c>
      <c r="Y488" s="93" t="str">
        <f t="shared" si="76"/>
        <v/>
      </c>
      <c r="Z488" s="93" t="str">
        <f t="shared" si="76"/>
        <v/>
      </c>
      <c r="AA488" s="93" t="str">
        <f t="shared" si="76"/>
        <v/>
      </c>
      <c r="AB488" s="93" t="str">
        <f t="shared" si="76"/>
        <v/>
      </c>
      <c r="AC488" s="93" t="str">
        <f t="shared" si="76"/>
        <v/>
      </c>
      <c r="AD488" s="93" t="str">
        <f t="shared" si="76"/>
        <v/>
      </c>
      <c r="AE488" s="93" t="str">
        <f t="shared" si="76"/>
        <v/>
      </c>
      <c r="AF488" s="93" t="str">
        <f t="shared" si="76"/>
        <v/>
      </c>
      <c r="AG488" s="93" t="str">
        <f t="shared" si="76"/>
        <v/>
      </c>
      <c r="AH488" s="93" t="str">
        <f t="shared" si="76"/>
        <v/>
      </c>
      <c r="AI488" s="93" t="str">
        <f t="shared" si="76"/>
        <v/>
      </c>
      <c r="AJ488" s="93" t="str">
        <f t="shared" si="76"/>
        <v/>
      </c>
      <c r="AK488" s="93" t="str">
        <f t="shared" si="76"/>
        <v/>
      </c>
      <c r="AL488" s="100"/>
      <c r="AM488" s="12"/>
      <c r="AN488" s="3"/>
      <c r="AO488" s="3"/>
      <c r="AP488" s="3"/>
    </row>
    <row r="489" spans="1:42" ht="13.2" outlineLevel="1" x14ac:dyDescent="0.25">
      <c r="A489" s="1"/>
      <c r="B489" s="2"/>
      <c r="C489" s="13"/>
      <c r="D489" s="13"/>
      <c r="E489" s="13"/>
      <c r="F489" s="22"/>
      <c r="H489" s="23" t="s">
        <v>464</v>
      </c>
      <c r="I489" s="4" t="s">
        <v>129</v>
      </c>
      <c r="J489" s="93" t="str">
        <f t="shared" ref="J489:AK489" si="77">IF($I489="agflow","",IF(J318&gt;0,IF($I489="lime",0.25,1),""))</f>
        <v/>
      </c>
      <c r="K489" s="93" t="str">
        <f t="shared" si="77"/>
        <v/>
      </c>
      <c r="L489" s="93" t="str">
        <f t="shared" si="77"/>
        <v/>
      </c>
      <c r="M489" s="93" t="str">
        <f t="shared" si="77"/>
        <v/>
      </c>
      <c r="N489" s="93" t="str">
        <f t="shared" si="77"/>
        <v/>
      </c>
      <c r="O489" s="93" t="str">
        <f t="shared" si="77"/>
        <v/>
      </c>
      <c r="P489" s="93" t="str">
        <f t="shared" si="77"/>
        <v/>
      </c>
      <c r="Q489" s="93" t="str">
        <f t="shared" si="77"/>
        <v/>
      </c>
      <c r="R489" s="93" t="str">
        <f t="shared" si="77"/>
        <v/>
      </c>
      <c r="S489" s="93" t="str">
        <f t="shared" si="77"/>
        <v/>
      </c>
      <c r="T489" s="93" t="str">
        <f t="shared" si="77"/>
        <v/>
      </c>
      <c r="U489" s="93" t="str">
        <f t="shared" si="77"/>
        <v/>
      </c>
      <c r="V489" s="93" t="str">
        <f t="shared" si="77"/>
        <v/>
      </c>
      <c r="W489" s="93" t="str">
        <f t="shared" si="77"/>
        <v/>
      </c>
      <c r="X489" s="93" t="str">
        <f t="shared" si="77"/>
        <v/>
      </c>
      <c r="Y489" s="93" t="str">
        <f t="shared" si="77"/>
        <v/>
      </c>
      <c r="Z489" s="93" t="str">
        <f t="shared" si="77"/>
        <v/>
      </c>
      <c r="AA489" s="93" t="str">
        <f t="shared" si="77"/>
        <v/>
      </c>
      <c r="AB489" s="93" t="str">
        <f t="shared" si="77"/>
        <v/>
      </c>
      <c r="AC489" s="93" t="str">
        <f t="shared" si="77"/>
        <v/>
      </c>
      <c r="AD489" s="93" t="str">
        <f t="shared" si="77"/>
        <v/>
      </c>
      <c r="AE489" s="93" t="str">
        <f t="shared" si="77"/>
        <v/>
      </c>
      <c r="AF489" s="93" t="str">
        <f t="shared" si="77"/>
        <v/>
      </c>
      <c r="AG489" s="93" t="str">
        <f t="shared" si="77"/>
        <v/>
      </c>
      <c r="AH489" s="93" t="str">
        <f t="shared" si="77"/>
        <v/>
      </c>
      <c r="AI489" s="93" t="str">
        <f t="shared" si="77"/>
        <v/>
      </c>
      <c r="AJ489" s="93" t="str">
        <f t="shared" si="77"/>
        <v/>
      </c>
      <c r="AK489" s="93" t="str">
        <f t="shared" si="77"/>
        <v/>
      </c>
      <c r="AL489" s="100"/>
      <c r="AM489" s="12"/>
      <c r="AN489" s="3"/>
      <c r="AO489" s="3"/>
      <c r="AP489" s="3"/>
    </row>
    <row r="490" spans="1:42" ht="13.2" outlineLevel="1" x14ac:dyDescent="0.25">
      <c r="A490" s="1"/>
      <c r="B490" s="2"/>
      <c r="C490" s="13"/>
      <c r="D490" s="13"/>
      <c r="E490" s="13"/>
      <c r="F490" s="22"/>
      <c r="H490" s="23" t="s">
        <v>465</v>
      </c>
      <c r="I490" s="4" t="s">
        <v>129</v>
      </c>
      <c r="J490" s="93" t="str">
        <f t="shared" ref="J490:AK490" si="78">IF($I490="agflow","",IF(J319&gt;0,IF($I490="lime",0.25,1),""))</f>
        <v/>
      </c>
      <c r="K490" s="93" t="str">
        <f t="shared" si="78"/>
        <v/>
      </c>
      <c r="L490" s="93" t="str">
        <f t="shared" si="78"/>
        <v/>
      </c>
      <c r="M490" s="93" t="str">
        <f t="shared" si="78"/>
        <v/>
      </c>
      <c r="N490" s="93" t="str">
        <f t="shared" si="78"/>
        <v/>
      </c>
      <c r="O490" s="93" t="str">
        <f t="shared" si="78"/>
        <v/>
      </c>
      <c r="P490" s="93" t="str">
        <f t="shared" si="78"/>
        <v/>
      </c>
      <c r="Q490" s="93" t="str">
        <f t="shared" si="78"/>
        <v/>
      </c>
      <c r="R490" s="93" t="str">
        <f t="shared" si="78"/>
        <v/>
      </c>
      <c r="S490" s="93" t="str">
        <f t="shared" si="78"/>
        <v/>
      </c>
      <c r="T490" s="93" t="str">
        <f t="shared" si="78"/>
        <v/>
      </c>
      <c r="U490" s="93" t="str">
        <f t="shared" si="78"/>
        <v/>
      </c>
      <c r="V490" s="93" t="str">
        <f t="shared" si="78"/>
        <v/>
      </c>
      <c r="W490" s="93" t="str">
        <f t="shared" si="78"/>
        <v/>
      </c>
      <c r="X490" s="93" t="str">
        <f t="shared" si="78"/>
        <v/>
      </c>
      <c r="Y490" s="93" t="str">
        <f t="shared" si="78"/>
        <v/>
      </c>
      <c r="Z490" s="93" t="str">
        <f t="shared" si="78"/>
        <v/>
      </c>
      <c r="AA490" s="93" t="str">
        <f t="shared" si="78"/>
        <v/>
      </c>
      <c r="AB490" s="93" t="str">
        <f t="shared" si="78"/>
        <v/>
      </c>
      <c r="AC490" s="93" t="str">
        <f t="shared" si="78"/>
        <v/>
      </c>
      <c r="AD490" s="93" t="str">
        <f t="shared" si="78"/>
        <v/>
      </c>
      <c r="AE490" s="93" t="str">
        <f t="shared" si="78"/>
        <v/>
      </c>
      <c r="AF490" s="93" t="str">
        <f t="shared" si="78"/>
        <v/>
      </c>
      <c r="AG490" s="93" t="str">
        <f t="shared" si="78"/>
        <v/>
      </c>
      <c r="AH490" s="93" t="str">
        <f t="shared" si="78"/>
        <v/>
      </c>
      <c r="AI490" s="93" t="str">
        <f t="shared" si="78"/>
        <v/>
      </c>
      <c r="AJ490" s="93" t="str">
        <f t="shared" si="78"/>
        <v/>
      </c>
      <c r="AK490" s="93" t="str">
        <f t="shared" si="78"/>
        <v/>
      </c>
      <c r="AL490" s="100"/>
      <c r="AM490" s="12"/>
      <c r="AN490" s="3"/>
      <c r="AO490" s="3"/>
      <c r="AP490" s="3"/>
    </row>
    <row r="491" spans="1:42" ht="13.2" outlineLevel="1" x14ac:dyDescent="0.25">
      <c r="A491" s="1"/>
      <c r="B491" s="2"/>
      <c r="C491" s="13"/>
      <c r="D491" s="13"/>
      <c r="E491" s="13"/>
      <c r="F491" s="22"/>
      <c r="H491" s="23" t="s">
        <v>466</v>
      </c>
      <c r="I491" s="4" t="s">
        <v>129</v>
      </c>
      <c r="J491" s="93" t="str">
        <f t="shared" ref="J491:AK491" si="79">IF($I491="agflow","",IF(J320&gt;0,IF($I491="lime",0.25,1),""))</f>
        <v/>
      </c>
      <c r="K491" s="93" t="str">
        <f t="shared" si="79"/>
        <v/>
      </c>
      <c r="L491" s="93" t="str">
        <f t="shared" si="79"/>
        <v/>
      </c>
      <c r="M491" s="93" t="str">
        <f t="shared" si="79"/>
        <v/>
      </c>
      <c r="N491" s="93" t="str">
        <f t="shared" si="79"/>
        <v/>
      </c>
      <c r="O491" s="93" t="str">
        <f t="shared" si="79"/>
        <v/>
      </c>
      <c r="P491" s="93" t="str">
        <f t="shared" si="79"/>
        <v/>
      </c>
      <c r="Q491" s="93" t="str">
        <f t="shared" si="79"/>
        <v/>
      </c>
      <c r="R491" s="93" t="str">
        <f t="shared" si="79"/>
        <v/>
      </c>
      <c r="S491" s="93" t="str">
        <f t="shared" si="79"/>
        <v/>
      </c>
      <c r="T491" s="93" t="str">
        <f t="shared" si="79"/>
        <v/>
      </c>
      <c r="U491" s="93" t="str">
        <f t="shared" si="79"/>
        <v/>
      </c>
      <c r="V491" s="93" t="str">
        <f t="shared" si="79"/>
        <v/>
      </c>
      <c r="W491" s="93" t="str">
        <f t="shared" si="79"/>
        <v/>
      </c>
      <c r="X491" s="93" t="str">
        <f t="shared" si="79"/>
        <v/>
      </c>
      <c r="Y491" s="93" t="str">
        <f t="shared" si="79"/>
        <v/>
      </c>
      <c r="Z491" s="93" t="str">
        <f t="shared" si="79"/>
        <v/>
      </c>
      <c r="AA491" s="93" t="str">
        <f t="shared" si="79"/>
        <v/>
      </c>
      <c r="AB491" s="93" t="str">
        <f t="shared" si="79"/>
        <v/>
      </c>
      <c r="AC491" s="93" t="str">
        <f t="shared" si="79"/>
        <v/>
      </c>
      <c r="AD491" s="93" t="str">
        <f t="shared" si="79"/>
        <v/>
      </c>
      <c r="AE491" s="93" t="str">
        <f t="shared" si="79"/>
        <v/>
      </c>
      <c r="AF491" s="93" t="str">
        <f t="shared" si="79"/>
        <v/>
      </c>
      <c r="AG491" s="93" t="str">
        <f t="shared" si="79"/>
        <v/>
      </c>
      <c r="AH491" s="93" t="str">
        <f t="shared" si="79"/>
        <v/>
      </c>
      <c r="AI491" s="93" t="str">
        <f t="shared" si="79"/>
        <v/>
      </c>
      <c r="AJ491" s="93" t="str">
        <f t="shared" si="79"/>
        <v/>
      </c>
      <c r="AK491" s="93" t="str">
        <f t="shared" si="79"/>
        <v/>
      </c>
      <c r="AL491" s="100"/>
      <c r="AM491" s="12"/>
      <c r="AN491" s="3"/>
      <c r="AO491" s="3"/>
      <c r="AP491" s="3"/>
    </row>
    <row r="492" spans="1:42" ht="12" customHeight="1" outlineLevel="1" x14ac:dyDescent="0.25">
      <c r="A492" s="1"/>
      <c r="B492" s="2"/>
      <c r="C492" s="13"/>
      <c r="D492" s="13"/>
      <c r="E492" s="13"/>
      <c r="F492" s="30"/>
      <c r="H492" s="23" t="s">
        <v>148</v>
      </c>
      <c r="I492" s="4" t="s">
        <v>130</v>
      </c>
      <c r="J492" s="93">
        <f t="shared" ref="J492:AK492" si="80">IF($I492="agflow","",IF(J321&gt;0,IF($I492="lime",0.25,1),""))</f>
        <v>1</v>
      </c>
      <c r="K492" s="93">
        <f t="shared" si="80"/>
        <v>1</v>
      </c>
      <c r="L492" s="93">
        <f t="shared" si="80"/>
        <v>1</v>
      </c>
      <c r="M492" s="93">
        <f t="shared" si="80"/>
        <v>1</v>
      </c>
      <c r="N492" s="93">
        <f t="shared" si="80"/>
        <v>1</v>
      </c>
      <c r="O492" s="93">
        <f t="shared" si="80"/>
        <v>1</v>
      </c>
      <c r="P492" s="93">
        <f t="shared" si="80"/>
        <v>1</v>
      </c>
      <c r="Q492" s="93">
        <f t="shared" si="80"/>
        <v>1</v>
      </c>
      <c r="R492" s="93">
        <f t="shared" si="80"/>
        <v>1</v>
      </c>
      <c r="S492" s="93">
        <f t="shared" si="80"/>
        <v>1</v>
      </c>
      <c r="T492" s="93">
        <f t="shared" si="80"/>
        <v>1</v>
      </c>
      <c r="U492" s="93">
        <f t="shared" si="80"/>
        <v>1</v>
      </c>
      <c r="V492" s="93">
        <f t="shared" si="80"/>
        <v>1</v>
      </c>
      <c r="W492" s="93">
        <f t="shared" si="80"/>
        <v>1</v>
      </c>
      <c r="X492" s="93">
        <f t="shared" si="80"/>
        <v>1</v>
      </c>
      <c r="Y492" s="93">
        <f t="shared" si="80"/>
        <v>1</v>
      </c>
      <c r="Z492" s="93">
        <f t="shared" si="80"/>
        <v>1</v>
      </c>
      <c r="AA492" s="93">
        <f t="shared" si="80"/>
        <v>1</v>
      </c>
      <c r="AB492" s="93" t="str">
        <f t="shared" si="80"/>
        <v/>
      </c>
      <c r="AC492" s="93" t="str">
        <f t="shared" si="80"/>
        <v/>
      </c>
      <c r="AD492" s="93" t="str">
        <f t="shared" si="80"/>
        <v/>
      </c>
      <c r="AE492" s="93" t="str">
        <f t="shared" si="80"/>
        <v/>
      </c>
      <c r="AF492" s="93" t="str">
        <f t="shared" si="80"/>
        <v/>
      </c>
      <c r="AG492" s="93" t="str">
        <f t="shared" si="80"/>
        <v/>
      </c>
      <c r="AH492" s="93" t="str">
        <f t="shared" si="80"/>
        <v/>
      </c>
      <c r="AI492" s="93" t="str">
        <f t="shared" si="80"/>
        <v/>
      </c>
      <c r="AJ492" s="93" t="str">
        <f t="shared" si="80"/>
        <v/>
      </c>
      <c r="AK492" s="93" t="str">
        <f t="shared" si="80"/>
        <v/>
      </c>
      <c r="AL492" s="100"/>
      <c r="AM492" s="12"/>
      <c r="AN492" s="3"/>
      <c r="AO492" s="3"/>
      <c r="AP492" s="3"/>
    </row>
    <row r="493" spans="1:42" ht="12" customHeight="1" outlineLevel="1" x14ac:dyDescent="0.25">
      <c r="A493" s="1"/>
      <c r="B493" s="2"/>
      <c r="C493" s="13"/>
      <c r="D493" s="13"/>
      <c r="E493" s="13"/>
      <c r="F493" s="30"/>
      <c r="H493" s="23" t="s">
        <v>149</v>
      </c>
      <c r="I493" s="4" t="s">
        <v>130</v>
      </c>
      <c r="J493" s="93">
        <f t="shared" ref="J493:AK493" si="81">IF($I493="agflow","",IF(J322&gt;0,IF($I493="lime",0.25,1),""))</f>
        <v>1</v>
      </c>
      <c r="K493" s="93">
        <f t="shared" si="81"/>
        <v>1</v>
      </c>
      <c r="L493" s="93">
        <f t="shared" si="81"/>
        <v>1</v>
      </c>
      <c r="M493" s="93">
        <f t="shared" si="81"/>
        <v>1</v>
      </c>
      <c r="N493" s="93">
        <f t="shared" si="81"/>
        <v>1</v>
      </c>
      <c r="O493" s="93">
        <f t="shared" si="81"/>
        <v>1</v>
      </c>
      <c r="P493" s="93">
        <f t="shared" si="81"/>
        <v>1</v>
      </c>
      <c r="Q493" s="93">
        <f t="shared" si="81"/>
        <v>1</v>
      </c>
      <c r="R493" s="93">
        <f t="shared" si="81"/>
        <v>1</v>
      </c>
      <c r="S493" s="93">
        <f t="shared" si="81"/>
        <v>1</v>
      </c>
      <c r="T493" s="93">
        <f t="shared" si="81"/>
        <v>1</v>
      </c>
      <c r="U493" s="93">
        <f t="shared" si="81"/>
        <v>1</v>
      </c>
      <c r="V493" s="93">
        <f t="shared" si="81"/>
        <v>1</v>
      </c>
      <c r="W493" s="93">
        <f t="shared" si="81"/>
        <v>1</v>
      </c>
      <c r="X493" s="93">
        <f t="shared" si="81"/>
        <v>1</v>
      </c>
      <c r="Y493" s="93">
        <f t="shared" si="81"/>
        <v>1</v>
      </c>
      <c r="Z493" s="93">
        <f t="shared" si="81"/>
        <v>1</v>
      </c>
      <c r="AA493" s="93">
        <f t="shared" si="81"/>
        <v>1</v>
      </c>
      <c r="AB493" s="93" t="str">
        <f t="shared" si="81"/>
        <v/>
      </c>
      <c r="AC493" s="93" t="str">
        <f t="shared" si="81"/>
        <v/>
      </c>
      <c r="AD493" s="93" t="str">
        <f t="shared" si="81"/>
        <v/>
      </c>
      <c r="AE493" s="93" t="str">
        <f t="shared" si="81"/>
        <v/>
      </c>
      <c r="AF493" s="93" t="str">
        <f t="shared" si="81"/>
        <v/>
      </c>
      <c r="AG493" s="93" t="str">
        <f t="shared" si="81"/>
        <v/>
      </c>
      <c r="AH493" s="93" t="str">
        <f t="shared" si="81"/>
        <v/>
      </c>
      <c r="AI493" s="93" t="str">
        <f t="shared" si="81"/>
        <v/>
      </c>
      <c r="AJ493" s="93" t="str">
        <f t="shared" si="81"/>
        <v/>
      </c>
      <c r="AK493" s="93" t="str">
        <f t="shared" si="81"/>
        <v/>
      </c>
      <c r="AL493" s="100"/>
      <c r="AM493" s="12"/>
      <c r="AN493" s="3"/>
      <c r="AO493" s="3"/>
      <c r="AP493" s="3"/>
    </row>
    <row r="494" spans="1:42" ht="12" customHeight="1" outlineLevel="1" x14ac:dyDescent="0.25">
      <c r="A494" s="1"/>
      <c r="B494" s="2"/>
      <c r="C494" s="13"/>
      <c r="D494" s="13"/>
      <c r="E494" s="13"/>
      <c r="F494" s="30"/>
      <c r="H494" s="23" t="s">
        <v>150</v>
      </c>
      <c r="I494" s="4" t="s">
        <v>130</v>
      </c>
      <c r="J494" s="93">
        <f t="shared" ref="J494:AK494" si="82">IF($I494="agflow","",IF(J323&gt;0,IF($I494="lime",0.25,1),""))</f>
        <v>1</v>
      </c>
      <c r="K494" s="93">
        <f t="shared" si="82"/>
        <v>1</v>
      </c>
      <c r="L494" s="93">
        <f t="shared" si="82"/>
        <v>1</v>
      </c>
      <c r="M494" s="93">
        <f t="shared" si="82"/>
        <v>1</v>
      </c>
      <c r="N494" s="93">
        <f t="shared" si="82"/>
        <v>1</v>
      </c>
      <c r="O494" s="93">
        <f t="shared" si="82"/>
        <v>1</v>
      </c>
      <c r="P494" s="93">
        <f t="shared" si="82"/>
        <v>1</v>
      </c>
      <c r="Q494" s="93">
        <f t="shared" si="82"/>
        <v>1</v>
      </c>
      <c r="R494" s="93">
        <f t="shared" si="82"/>
        <v>1</v>
      </c>
      <c r="S494" s="93">
        <f t="shared" si="82"/>
        <v>1</v>
      </c>
      <c r="T494" s="93">
        <f t="shared" si="82"/>
        <v>1</v>
      </c>
      <c r="U494" s="93">
        <f t="shared" si="82"/>
        <v>1</v>
      </c>
      <c r="V494" s="93">
        <f t="shared" si="82"/>
        <v>1</v>
      </c>
      <c r="W494" s="93">
        <f t="shared" si="82"/>
        <v>1</v>
      </c>
      <c r="X494" s="93">
        <f t="shared" si="82"/>
        <v>1</v>
      </c>
      <c r="Y494" s="93">
        <f t="shared" si="82"/>
        <v>1</v>
      </c>
      <c r="Z494" s="93">
        <f t="shared" si="82"/>
        <v>1</v>
      </c>
      <c r="AA494" s="93">
        <f t="shared" si="82"/>
        <v>1</v>
      </c>
      <c r="AB494" s="93" t="str">
        <f t="shared" si="82"/>
        <v/>
      </c>
      <c r="AC494" s="93" t="str">
        <f t="shared" si="82"/>
        <v/>
      </c>
      <c r="AD494" s="93" t="str">
        <f t="shared" si="82"/>
        <v/>
      </c>
      <c r="AE494" s="93" t="str">
        <f t="shared" si="82"/>
        <v/>
      </c>
      <c r="AF494" s="93" t="str">
        <f t="shared" si="82"/>
        <v/>
      </c>
      <c r="AG494" s="93" t="str">
        <f t="shared" si="82"/>
        <v/>
      </c>
      <c r="AH494" s="93" t="str">
        <f t="shared" si="82"/>
        <v/>
      </c>
      <c r="AI494" s="93" t="str">
        <f t="shared" si="82"/>
        <v/>
      </c>
      <c r="AJ494" s="93" t="str">
        <f t="shared" si="82"/>
        <v/>
      </c>
      <c r="AK494" s="93" t="str">
        <f t="shared" si="82"/>
        <v/>
      </c>
      <c r="AL494" s="100"/>
      <c r="AM494" s="12"/>
      <c r="AN494" s="3"/>
      <c r="AO494" s="3"/>
      <c r="AP494" s="3"/>
    </row>
    <row r="495" spans="1:42" ht="12" customHeight="1" outlineLevel="1" x14ac:dyDescent="0.25">
      <c r="A495" s="1"/>
      <c r="B495" s="2"/>
      <c r="C495" s="13"/>
      <c r="D495" s="13"/>
      <c r="E495" s="13"/>
      <c r="F495" s="30"/>
      <c r="H495" s="23" t="s">
        <v>151</v>
      </c>
      <c r="I495" s="4" t="s">
        <v>130</v>
      </c>
      <c r="J495" s="93">
        <f t="shared" ref="J495:AK495" si="83">IF($I495="agflow","",IF(J324&gt;0,IF($I495="lime",0.25,1),""))</f>
        <v>1</v>
      </c>
      <c r="K495" s="93">
        <f t="shared" si="83"/>
        <v>1</v>
      </c>
      <c r="L495" s="93">
        <f t="shared" si="83"/>
        <v>1</v>
      </c>
      <c r="M495" s="93">
        <f t="shared" si="83"/>
        <v>1</v>
      </c>
      <c r="N495" s="93">
        <f t="shared" si="83"/>
        <v>1</v>
      </c>
      <c r="O495" s="93">
        <f t="shared" si="83"/>
        <v>1</v>
      </c>
      <c r="P495" s="93">
        <f t="shared" si="83"/>
        <v>1</v>
      </c>
      <c r="Q495" s="93">
        <f t="shared" si="83"/>
        <v>1</v>
      </c>
      <c r="R495" s="93">
        <f t="shared" si="83"/>
        <v>1</v>
      </c>
      <c r="S495" s="93">
        <f t="shared" si="83"/>
        <v>1</v>
      </c>
      <c r="T495" s="93">
        <f t="shared" si="83"/>
        <v>1</v>
      </c>
      <c r="U495" s="93">
        <f t="shared" si="83"/>
        <v>1</v>
      </c>
      <c r="V495" s="93">
        <f t="shared" si="83"/>
        <v>1</v>
      </c>
      <c r="W495" s="93">
        <f t="shared" si="83"/>
        <v>1</v>
      </c>
      <c r="X495" s="93">
        <f t="shared" si="83"/>
        <v>1</v>
      </c>
      <c r="Y495" s="93">
        <f t="shared" si="83"/>
        <v>1</v>
      </c>
      <c r="Z495" s="93">
        <f t="shared" si="83"/>
        <v>1</v>
      </c>
      <c r="AA495" s="93">
        <f t="shared" si="83"/>
        <v>1</v>
      </c>
      <c r="AB495" s="93" t="str">
        <f t="shared" si="83"/>
        <v/>
      </c>
      <c r="AC495" s="93" t="str">
        <f t="shared" si="83"/>
        <v/>
      </c>
      <c r="AD495" s="93" t="str">
        <f t="shared" si="83"/>
        <v/>
      </c>
      <c r="AE495" s="93" t="str">
        <f t="shared" si="83"/>
        <v/>
      </c>
      <c r="AF495" s="93" t="str">
        <f t="shared" si="83"/>
        <v/>
      </c>
      <c r="AG495" s="93" t="str">
        <f t="shared" si="83"/>
        <v/>
      </c>
      <c r="AH495" s="93" t="str">
        <f t="shared" si="83"/>
        <v/>
      </c>
      <c r="AI495" s="93" t="str">
        <f t="shared" si="83"/>
        <v/>
      </c>
      <c r="AJ495" s="93" t="str">
        <f t="shared" si="83"/>
        <v/>
      </c>
      <c r="AK495" s="93" t="str">
        <f t="shared" si="83"/>
        <v/>
      </c>
      <c r="AL495" s="100"/>
      <c r="AM495" s="12"/>
      <c r="AN495" s="3"/>
      <c r="AO495" s="3"/>
      <c r="AP495" s="3"/>
    </row>
    <row r="496" spans="1:42" ht="12" customHeight="1" outlineLevel="1" x14ac:dyDescent="0.25">
      <c r="A496" s="1"/>
      <c r="B496" s="2"/>
      <c r="C496" s="13"/>
      <c r="D496" s="13"/>
      <c r="E496" s="13"/>
      <c r="F496" s="30"/>
      <c r="H496" s="23" t="s">
        <v>152</v>
      </c>
      <c r="I496" s="4" t="s">
        <v>130</v>
      </c>
      <c r="J496" s="93">
        <f t="shared" ref="J496:AK496" si="84">IF($I496="agflow","",IF(J325&gt;0,IF($I496="lime",0.25,1),""))</f>
        <v>1</v>
      </c>
      <c r="K496" s="93">
        <f t="shared" si="84"/>
        <v>1</v>
      </c>
      <c r="L496" s="93">
        <f t="shared" si="84"/>
        <v>1</v>
      </c>
      <c r="M496" s="93">
        <f t="shared" si="84"/>
        <v>1</v>
      </c>
      <c r="N496" s="93">
        <f t="shared" si="84"/>
        <v>1</v>
      </c>
      <c r="O496" s="93">
        <f t="shared" si="84"/>
        <v>1</v>
      </c>
      <c r="P496" s="93">
        <f t="shared" si="84"/>
        <v>1</v>
      </c>
      <c r="Q496" s="93">
        <f t="shared" si="84"/>
        <v>1</v>
      </c>
      <c r="R496" s="93">
        <f t="shared" si="84"/>
        <v>1</v>
      </c>
      <c r="S496" s="93">
        <f t="shared" si="84"/>
        <v>1</v>
      </c>
      <c r="T496" s="93">
        <f t="shared" si="84"/>
        <v>1</v>
      </c>
      <c r="U496" s="93">
        <f t="shared" si="84"/>
        <v>1</v>
      </c>
      <c r="V496" s="93">
        <f t="shared" si="84"/>
        <v>1</v>
      </c>
      <c r="W496" s="93">
        <f t="shared" si="84"/>
        <v>1</v>
      </c>
      <c r="X496" s="93">
        <f t="shared" si="84"/>
        <v>1</v>
      </c>
      <c r="Y496" s="93">
        <f t="shared" si="84"/>
        <v>1</v>
      </c>
      <c r="Z496" s="93">
        <f t="shared" si="84"/>
        <v>1</v>
      </c>
      <c r="AA496" s="93">
        <f t="shared" si="84"/>
        <v>1</v>
      </c>
      <c r="AB496" s="93" t="str">
        <f t="shared" si="84"/>
        <v/>
      </c>
      <c r="AC496" s="93" t="str">
        <f t="shared" si="84"/>
        <v/>
      </c>
      <c r="AD496" s="93" t="str">
        <f t="shared" si="84"/>
        <v/>
      </c>
      <c r="AE496" s="93" t="str">
        <f t="shared" si="84"/>
        <v/>
      </c>
      <c r="AF496" s="93" t="str">
        <f t="shared" si="84"/>
        <v/>
      </c>
      <c r="AG496" s="93" t="str">
        <f t="shared" si="84"/>
        <v/>
      </c>
      <c r="AH496" s="93" t="str">
        <f t="shared" si="84"/>
        <v/>
      </c>
      <c r="AI496" s="93" t="str">
        <f t="shared" si="84"/>
        <v/>
      </c>
      <c r="AJ496" s="93" t="str">
        <f t="shared" si="84"/>
        <v/>
      </c>
      <c r="AK496" s="93" t="str">
        <f t="shared" si="84"/>
        <v/>
      </c>
      <c r="AL496" s="100"/>
      <c r="AM496" s="12"/>
      <c r="AN496" s="3"/>
      <c r="AO496" s="3"/>
      <c r="AP496" s="3"/>
    </row>
    <row r="497" spans="1:42" ht="12" customHeight="1" outlineLevel="1" x14ac:dyDescent="0.25">
      <c r="A497" s="1"/>
      <c r="B497" s="2"/>
      <c r="C497" s="13"/>
      <c r="D497" s="13"/>
      <c r="E497" s="13"/>
      <c r="F497" s="30"/>
      <c r="H497" s="23" t="s">
        <v>157</v>
      </c>
      <c r="I497" s="4" t="s">
        <v>130</v>
      </c>
      <c r="J497" s="93">
        <f t="shared" ref="J497:AK497" si="85">IF($I497="agflow","",IF(J326&gt;0,IF($I497="lime",0.25,1),""))</f>
        <v>1</v>
      </c>
      <c r="K497" s="93">
        <f t="shared" si="85"/>
        <v>1</v>
      </c>
      <c r="L497" s="93">
        <f t="shared" si="85"/>
        <v>1</v>
      </c>
      <c r="M497" s="93">
        <f t="shared" si="85"/>
        <v>1</v>
      </c>
      <c r="N497" s="93">
        <f t="shared" si="85"/>
        <v>1</v>
      </c>
      <c r="O497" s="93">
        <f t="shared" si="85"/>
        <v>1</v>
      </c>
      <c r="P497" s="93">
        <f t="shared" si="85"/>
        <v>1</v>
      </c>
      <c r="Q497" s="93">
        <f t="shared" si="85"/>
        <v>1</v>
      </c>
      <c r="R497" s="93">
        <f t="shared" si="85"/>
        <v>1</v>
      </c>
      <c r="S497" s="93">
        <f t="shared" si="85"/>
        <v>1</v>
      </c>
      <c r="T497" s="93">
        <f t="shared" si="85"/>
        <v>1</v>
      </c>
      <c r="U497" s="93">
        <f t="shared" si="85"/>
        <v>1</v>
      </c>
      <c r="V497" s="93">
        <f t="shared" si="85"/>
        <v>1</v>
      </c>
      <c r="W497" s="93">
        <f t="shared" si="85"/>
        <v>1</v>
      </c>
      <c r="X497" s="93">
        <f t="shared" si="85"/>
        <v>1</v>
      </c>
      <c r="Y497" s="93">
        <f t="shared" si="85"/>
        <v>1</v>
      </c>
      <c r="Z497" s="93">
        <f t="shared" si="85"/>
        <v>1</v>
      </c>
      <c r="AA497" s="93">
        <f t="shared" si="85"/>
        <v>1</v>
      </c>
      <c r="AB497" s="93" t="str">
        <f t="shared" si="85"/>
        <v/>
      </c>
      <c r="AC497" s="93" t="str">
        <f t="shared" si="85"/>
        <v/>
      </c>
      <c r="AD497" s="93" t="str">
        <f t="shared" si="85"/>
        <v/>
      </c>
      <c r="AE497" s="93" t="str">
        <f t="shared" si="85"/>
        <v/>
      </c>
      <c r="AF497" s="93" t="str">
        <f t="shared" si="85"/>
        <v/>
      </c>
      <c r="AG497" s="93" t="str">
        <f t="shared" si="85"/>
        <v/>
      </c>
      <c r="AH497" s="93" t="str">
        <f t="shared" si="85"/>
        <v/>
      </c>
      <c r="AI497" s="93" t="str">
        <f t="shared" si="85"/>
        <v/>
      </c>
      <c r="AJ497" s="93" t="str">
        <f t="shared" si="85"/>
        <v/>
      </c>
      <c r="AK497" s="93" t="str">
        <f t="shared" si="85"/>
        <v/>
      </c>
      <c r="AL497" s="100"/>
      <c r="AM497" s="12"/>
      <c r="AN497" s="3"/>
      <c r="AO497" s="3"/>
      <c r="AP497" s="3"/>
    </row>
    <row r="498" spans="1:42" ht="12" customHeight="1" outlineLevel="1" x14ac:dyDescent="0.25">
      <c r="A498" s="1"/>
      <c r="B498" s="2"/>
      <c r="C498" s="13"/>
      <c r="D498" s="13"/>
      <c r="E498" s="13"/>
      <c r="F498" s="30"/>
      <c r="H498" s="23" t="s">
        <v>158</v>
      </c>
      <c r="I498" s="4" t="s">
        <v>130</v>
      </c>
      <c r="J498" s="93">
        <f t="shared" ref="J498:AK498" si="86">IF($I498="agflow","",IF(J327&gt;0,IF($I498="lime",0.25,1),""))</f>
        <v>1</v>
      </c>
      <c r="K498" s="93">
        <f t="shared" si="86"/>
        <v>1</v>
      </c>
      <c r="L498" s="93">
        <f t="shared" si="86"/>
        <v>1</v>
      </c>
      <c r="M498" s="93">
        <f t="shared" si="86"/>
        <v>1</v>
      </c>
      <c r="N498" s="93">
        <f t="shared" si="86"/>
        <v>1</v>
      </c>
      <c r="O498" s="93">
        <f t="shared" si="86"/>
        <v>1</v>
      </c>
      <c r="P498" s="93">
        <f t="shared" si="86"/>
        <v>1</v>
      </c>
      <c r="Q498" s="93">
        <f t="shared" si="86"/>
        <v>1</v>
      </c>
      <c r="R498" s="93">
        <f t="shared" si="86"/>
        <v>1</v>
      </c>
      <c r="S498" s="93">
        <f t="shared" si="86"/>
        <v>1</v>
      </c>
      <c r="T498" s="93">
        <f t="shared" si="86"/>
        <v>1</v>
      </c>
      <c r="U498" s="93">
        <f t="shared" si="86"/>
        <v>1</v>
      </c>
      <c r="V498" s="93">
        <f t="shared" si="86"/>
        <v>1</v>
      </c>
      <c r="W498" s="93">
        <f t="shared" si="86"/>
        <v>1</v>
      </c>
      <c r="X498" s="93">
        <f t="shared" si="86"/>
        <v>1</v>
      </c>
      <c r="Y498" s="93">
        <f t="shared" si="86"/>
        <v>1</v>
      </c>
      <c r="Z498" s="93">
        <f t="shared" si="86"/>
        <v>1</v>
      </c>
      <c r="AA498" s="93">
        <f t="shared" si="86"/>
        <v>1</v>
      </c>
      <c r="AB498" s="93" t="str">
        <f t="shared" si="86"/>
        <v/>
      </c>
      <c r="AC498" s="93" t="str">
        <f t="shared" si="86"/>
        <v/>
      </c>
      <c r="AD498" s="93" t="str">
        <f t="shared" si="86"/>
        <v/>
      </c>
      <c r="AE498" s="93" t="str">
        <f t="shared" si="86"/>
        <v/>
      </c>
      <c r="AF498" s="93" t="str">
        <f t="shared" si="86"/>
        <v/>
      </c>
      <c r="AG498" s="93" t="str">
        <f t="shared" si="86"/>
        <v/>
      </c>
      <c r="AH498" s="93" t="str">
        <f t="shared" si="86"/>
        <v/>
      </c>
      <c r="AI498" s="93" t="str">
        <f t="shared" si="86"/>
        <v/>
      </c>
      <c r="AJ498" s="93" t="str">
        <f t="shared" si="86"/>
        <v/>
      </c>
      <c r="AK498" s="93" t="str">
        <f t="shared" si="86"/>
        <v/>
      </c>
      <c r="AL498" s="100"/>
      <c r="AM498" s="12"/>
      <c r="AN498" s="3"/>
      <c r="AO498" s="3"/>
      <c r="AP498" s="3"/>
    </row>
    <row r="499" spans="1:42" ht="12" customHeight="1" outlineLevel="1" x14ac:dyDescent="0.25">
      <c r="A499" s="1"/>
      <c r="B499" s="2"/>
      <c r="C499" s="13"/>
      <c r="D499" s="13"/>
      <c r="E499" s="13"/>
      <c r="F499" s="30"/>
      <c r="H499" s="23" t="s">
        <v>159</v>
      </c>
      <c r="I499" s="4" t="s">
        <v>130</v>
      </c>
      <c r="J499" s="93">
        <f t="shared" ref="J499:AK499" si="87">IF($I499="agflow","",IF(J328&gt;0,IF($I499="lime",0.25,1),""))</f>
        <v>1</v>
      </c>
      <c r="K499" s="93">
        <f t="shared" si="87"/>
        <v>1</v>
      </c>
      <c r="L499" s="93">
        <f t="shared" si="87"/>
        <v>1</v>
      </c>
      <c r="M499" s="93">
        <f t="shared" si="87"/>
        <v>1</v>
      </c>
      <c r="N499" s="93">
        <f t="shared" si="87"/>
        <v>1</v>
      </c>
      <c r="O499" s="93">
        <f t="shared" si="87"/>
        <v>1</v>
      </c>
      <c r="P499" s="93">
        <f t="shared" si="87"/>
        <v>1</v>
      </c>
      <c r="Q499" s="93">
        <f t="shared" si="87"/>
        <v>1</v>
      </c>
      <c r="R499" s="93">
        <f t="shared" si="87"/>
        <v>1</v>
      </c>
      <c r="S499" s="93">
        <f t="shared" si="87"/>
        <v>1</v>
      </c>
      <c r="T499" s="93">
        <f t="shared" si="87"/>
        <v>1</v>
      </c>
      <c r="U499" s="93">
        <f t="shared" si="87"/>
        <v>1</v>
      </c>
      <c r="V499" s="93">
        <f t="shared" si="87"/>
        <v>1</v>
      </c>
      <c r="W499" s="93">
        <f t="shared" si="87"/>
        <v>1</v>
      </c>
      <c r="X499" s="93">
        <f t="shared" si="87"/>
        <v>1</v>
      </c>
      <c r="Y499" s="93">
        <f t="shared" si="87"/>
        <v>1</v>
      </c>
      <c r="Z499" s="93">
        <f t="shared" si="87"/>
        <v>1</v>
      </c>
      <c r="AA499" s="93">
        <f t="shared" si="87"/>
        <v>1</v>
      </c>
      <c r="AB499" s="93" t="str">
        <f t="shared" si="87"/>
        <v/>
      </c>
      <c r="AC499" s="93" t="str">
        <f t="shared" si="87"/>
        <v/>
      </c>
      <c r="AD499" s="93" t="str">
        <f t="shared" si="87"/>
        <v/>
      </c>
      <c r="AE499" s="93" t="str">
        <f t="shared" si="87"/>
        <v/>
      </c>
      <c r="AF499" s="93" t="str">
        <f t="shared" si="87"/>
        <v/>
      </c>
      <c r="AG499" s="93" t="str">
        <f t="shared" si="87"/>
        <v/>
      </c>
      <c r="AH499" s="93" t="str">
        <f t="shared" si="87"/>
        <v/>
      </c>
      <c r="AI499" s="93" t="str">
        <f t="shared" si="87"/>
        <v/>
      </c>
      <c r="AJ499" s="93" t="str">
        <f t="shared" si="87"/>
        <v/>
      </c>
      <c r="AK499" s="93" t="str">
        <f t="shared" si="87"/>
        <v/>
      </c>
      <c r="AL499" s="100"/>
      <c r="AM499" s="12"/>
      <c r="AN499" s="3"/>
      <c r="AO499" s="3"/>
      <c r="AP499" s="3"/>
    </row>
    <row r="500" spans="1:42" ht="12" customHeight="1" outlineLevel="1" x14ac:dyDescent="0.25">
      <c r="A500" s="1"/>
      <c r="B500" s="2"/>
      <c r="C500" s="13"/>
      <c r="D500" s="13"/>
      <c r="E500" s="13"/>
      <c r="F500" s="30"/>
      <c r="H500" s="23" t="s">
        <v>460</v>
      </c>
      <c r="I500" s="4" t="s">
        <v>130</v>
      </c>
      <c r="J500" s="93">
        <f t="shared" ref="J500:AK500" si="88">IF($I500="agflow","",IF(J329&gt;0,IF($I500="lime",0.25,1),""))</f>
        <v>1</v>
      </c>
      <c r="K500" s="93">
        <f t="shared" si="88"/>
        <v>1</v>
      </c>
      <c r="L500" s="93">
        <f t="shared" si="88"/>
        <v>1</v>
      </c>
      <c r="M500" s="93">
        <f t="shared" si="88"/>
        <v>1</v>
      </c>
      <c r="N500" s="93">
        <f t="shared" si="88"/>
        <v>1</v>
      </c>
      <c r="O500" s="93">
        <f t="shared" si="88"/>
        <v>1</v>
      </c>
      <c r="P500" s="93">
        <f t="shared" si="88"/>
        <v>1</v>
      </c>
      <c r="Q500" s="93">
        <f t="shared" si="88"/>
        <v>1</v>
      </c>
      <c r="R500" s="93">
        <f t="shared" si="88"/>
        <v>1</v>
      </c>
      <c r="S500" s="93">
        <f t="shared" si="88"/>
        <v>1</v>
      </c>
      <c r="T500" s="93">
        <f t="shared" si="88"/>
        <v>1</v>
      </c>
      <c r="U500" s="93">
        <f t="shared" si="88"/>
        <v>1</v>
      </c>
      <c r="V500" s="93">
        <f t="shared" si="88"/>
        <v>1</v>
      </c>
      <c r="W500" s="93">
        <f t="shared" si="88"/>
        <v>1</v>
      </c>
      <c r="X500" s="93">
        <f t="shared" si="88"/>
        <v>1</v>
      </c>
      <c r="Y500" s="93">
        <f t="shared" si="88"/>
        <v>1</v>
      </c>
      <c r="Z500" s="93">
        <f t="shared" si="88"/>
        <v>1</v>
      </c>
      <c r="AA500" s="93">
        <f t="shared" si="88"/>
        <v>1</v>
      </c>
      <c r="AB500" s="93" t="str">
        <f t="shared" si="88"/>
        <v/>
      </c>
      <c r="AC500" s="93" t="str">
        <f t="shared" si="88"/>
        <v/>
      </c>
      <c r="AD500" s="93" t="str">
        <f t="shared" si="88"/>
        <v/>
      </c>
      <c r="AE500" s="93" t="str">
        <f t="shared" si="88"/>
        <v/>
      </c>
      <c r="AF500" s="93" t="str">
        <f t="shared" si="88"/>
        <v/>
      </c>
      <c r="AG500" s="93" t="str">
        <f t="shared" si="88"/>
        <v/>
      </c>
      <c r="AH500" s="93" t="str">
        <f t="shared" si="88"/>
        <v/>
      </c>
      <c r="AI500" s="93" t="str">
        <f t="shared" si="88"/>
        <v/>
      </c>
      <c r="AJ500" s="93" t="str">
        <f t="shared" si="88"/>
        <v/>
      </c>
      <c r="AK500" s="93" t="str">
        <f t="shared" si="88"/>
        <v/>
      </c>
      <c r="AL500" s="100"/>
      <c r="AM500" s="12"/>
      <c r="AN500" s="3"/>
      <c r="AO500" s="3"/>
      <c r="AP500" s="3"/>
    </row>
    <row r="501" spans="1:42" ht="12" customHeight="1" outlineLevel="1" x14ac:dyDescent="0.25">
      <c r="A501" s="1"/>
      <c r="B501" s="2"/>
      <c r="C501" s="13"/>
      <c r="D501" s="13"/>
      <c r="E501" s="13"/>
      <c r="F501" s="30"/>
      <c r="H501" s="23" t="s">
        <v>161</v>
      </c>
      <c r="I501" s="4" t="s">
        <v>130</v>
      </c>
      <c r="J501" s="93">
        <f t="shared" ref="J501:AK501" si="89">IF($I501="agflow","",IF(J330&gt;0,IF($I501="lime",0.25,1),""))</f>
        <v>1</v>
      </c>
      <c r="K501" s="93">
        <f t="shared" si="89"/>
        <v>1</v>
      </c>
      <c r="L501" s="93">
        <f t="shared" si="89"/>
        <v>1</v>
      </c>
      <c r="M501" s="93">
        <f t="shared" si="89"/>
        <v>1</v>
      </c>
      <c r="N501" s="93">
        <f t="shared" si="89"/>
        <v>1</v>
      </c>
      <c r="O501" s="93">
        <f t="shared" si="89"/>
        <v>1</v>
      </c>
      <c r="P501" s="93">
        <f t="shared" si="89"/>
        <v>1</v>
      </c>
      <c r="Q501" s="93">
        <f t="shared" si="89"/>
        <v>1</v>
      </c>
      <c r="R501" s="93">
        <f t="shared" si="89"/>
        <v>1</v>
      </c>
      <c r="S501" s="93">
        <f t="shared" si="89"/>
        <v>1</v>
      </c>
      <c r="T501" s="93">
        <f t="shared" si="89"/>
        <v>1</v>
      </c>
      <c r="U501" s="93">
        <f t="shared" si="89"/>
        <v>1</v>
      </c>
      <c r="V501" s="93">
        <f t="shared" si="89"/>
        <v>1</v>
      </c>
      <c r="W501" s="93">
        <f t="shared" si="89"/>
        <v>1</v>
      </c>
      <c r="X501" s="93">
        <f t="shared" si="89"/>
        <v>1</v>
      </c>
      <c r="Y501" s="93">
        <f t="shared" si="89"/>
        <v>1</v>
      </c>
      <c r="Z501" s="93">
        <f t="shared" si="89"/>
        <v>1</v>
      </c>
      <c r="AA501" s="93">
        <f t="shared" si="89"/>
        <v>1</v>
      </c>
      <c r="AB501" s="93" t="str">
        <f t="shared" si="89"/>
        <v/>
      </c>
      <c r="AC501" s="93" t="str">
        <f t="shared" si="89"/>
        <v/>
      </c>
      <c r="AD501" s="93" t="str">
        <f t="shared" si="89"/>
        <v/>
      </c>
      <c r="AE501" s="93" t="str">
        <f t="shared" si="89"/>
        <v/>
      </c>
      <c r="AF501" s="93" t="str">
        <f t="shared" si="89"/>
        <v/>
      </c>
      <c r="AG501" s="93" t="str">
        <f t="shared" si="89"/>
        <v/>
      </c>
      <c r="AH501" s="93" t="str">
        <f t="shared" si="89"/>
        <v/>
      </c>
      <c r="AI501" s="93" t="str">
        <f t="shared" si="89"/>
        <v/>
      </c>
      <c r="AJ501" s="93" t="str">
        <f t="shared" si="89"/>
        <v/>
      </c>
      <c r="AK501" s="93" t="str">
        <f t="shared" si="89"/>
        <v/>
      </c>
      <c r="AL501" s="100"/>
      <c r="AM501" s="12"/>
      <c r="AN501" s="3"/>
      <c r="AO501" s="3"/>
      <c r="AP501" s="3"/>
    </row>
    <row r="502" spans="1:42" ht="12" customHeight="1" outlineLevel="1" x14ac:dyDescent="0.25">
      <c r="A502" s="1"/>
      <c r="B502" s="2"/>
      <c r="C502" s="13"/>
      <c r="D502" s="13"/>
      <c r="E502" s="13"/>
      <c r="F502" s="30"/>
      <c r="H502" s="23" t="s">
        <v>162</v>
      </c>
      <c r="I502" s="4" t="s">
        <v>130</v>
      </c>
      <c r="J502" s="93">
        <f t="shared" ref="J502:AK502" si="90">IF($I502="agflow","",IF(J331&gt;0,IF($I502="lime",0.25,1),""))</f>
        <v>1</v>
      </c>
      <c r="K502" s="93">
        <f t="shared" si="90"/>
        <v>1</v>
      </c>
      <c r="L502" s="93">
        <f t="shared" si="90"/>
        <v>1</v>
      </c>
      <c r="M502" s="93">
        <f t="shared" si="90"/>
        <v>1</v>
      </c>
      <c r="N502" s="93">
        <f t="shared" si="90"/>
        <v>1</v>
      </c>
      <c r="O502" s="93">
        <f t="shared" si="90"/>
        <v>1</v>
      </c>
      <c r="P502" s="93">
        <f t="shared" si="90"/>
        <v>1</v>
      </c>
      <c r="Q502" s="93">
        <f t="shared" si="90"/>
        <v>1</v>
      </c>
      <c r="R502" s="93">
        <f t="shared" si="90"/>
        <v>1</v>
      </c>
      <c r="S502" s="93">
        <f t="shared" si="90"/>
        <v>1</v>
      </c>
      <c r="T502" s="93">
        <f t="shared" si="90"/>
        <v>1</v>
      </c>
      <c r="U502" s="93">
        <f t="shared" si="90"/>
        <v>1</v>
      </c>
      <c r="V502" s="93">
        <f t="shared" si="90"/>
        <v>1</v>
      </c>
      <c r="W502" s="93">
        <f t="shared" si="90"/>
        <v>1</v>
      </c>
      <c r="X502" s="93">
        <f t="shared" si="90"/>
        <v>1</v>
      </c>
      <c r="Y502" s="93">
        <f t="shared" si="90"/>
        <v>1</v>
      </c>
      <c r="Z502" s="93">
        <f t="shared" si="90"/>
        <v>1</v>
      </c>
      <c r="AA502" s="93">
        <f t="shared" si="90"/>
        <v>1</v>
      </c>
      <c r="AB502" s="93" t="str">
        <f t="shared" si="90"/>
        <v/>
      </c>
      <c r="AC502" s="93" t="str">
        <f t="shared" si="90"/>
        <v/>
      </c>
      <c r="AD502" s="93" t="str">
        <f t="shared" si="90"/>
        <v/>
      </c>
      <c r="AE502" s="93" t="str">
        <f t="shared" si="90"/>
        <v/>
      </c>
      <c r="AF502" s="93" t="str">
        <f t="shared" si="90"/>
        <v/>
      </c>
      <c r="AG502" s="93" t="str">
        <f t="shared" si="90"/>
        <v/>
      </c>
      <c r="AH502" s="93" t="str">
        <f t="shared" si="90"/>
        <v/>
      </c>
      <c r="AI502" s="93" t="str">
        <f t="shared" si="90"/>
        <v/>
      </c>
      <c r="AJ502" s="93" t="str">
        <f t="shared" si="90"/>
        <v/>
      </c>
      <c r="AK502" s="93" t="str">
        <f t="shared" si="90"/>
        <v/>
      </c>
      <c r="AL502" s="100"/>
      <c r="AM502" s="12"/>
      <c r="AN502" s="3"/>
      <c r="AO502" s="3"/>
      <c r="AP502" s="3"/>
    </row>
    <row r="503" spans="1:42" ht="12" customHeight="1" outlineLevel="1" x14ac:dyDescent="0.25">
      <c r="A503" s="1"/>
      <c r="B503" s="2"/>
      <c r="C503" s="13"/>
      <c r="D503" s="13"/>
      <c r="E503" s="13"/>
      <c r="F503" s="30"/>
      <c r="H503" s="23" t="s">
        <v>163</v>
      </c>
      <c r="I503" s="4" t="s">
        <v>130</v>
      </c>
      <c r="J503" s="93">
        <f t="shared" ref="J503:AK503" si="91">IF($I503="agflow","",IF(J332&gt;0,IF($I503="lime",0.25,1),""))</f>
        <v>1</v>
      </c>
      <c r="K503" s="93">
        <f t="shared" si="91"/>
        <v>1</v>
      </c>
      <c r="L503" s="93">
        <f t="shared" si="91"/>
        <v>1</v>
      </c>
      <c r="M503" s="93">
        <f t="shared" si="91"/>
        <v>1</v>
      </c>
      <c r="N503" s="93">
        <f t="shared" si="91"/>
        <v>1</v>
      </c>
      <c r="O503" s="93">
        <f t="shared" si="91"/>
        <v>1</v>
      </c>
      <c r="P503" s="93">
        <f t="shared" si="91"/>
        <v>1</v>
      </c>
      <c r="Q503" s="93">
        <f t="shared" si="91"/>
        <v>1</v>
      </c>
      <c r="R503" s="93">
        <f t="shared" si="91"/>
        <v>1</v>
      </c>
      <c r="S503" s="93">
        <f t="shared" si="91"/>
        <v>1</v>
      </c>
      <c r="T503" s="93">
        <f t="shared" si="91"/>
        <v>1</v>
      </c>
      <c r="U503" s="93">
        <f t="shared" si="91"/>
        <v>1</v>
      </c>
      <c r="V503" s="93">
        <f t="shared" si="91"/>
        <v>1</v>
      </c>
      <c r="W503" s="93">
        <f t="shared" si="91"/>
        <v>1</v>
      </c>
      <c r="X503" s="93">
        <f t="shared" si="91"/>
        <v>1</v>
      </c>
      <c r="Y503" s="93">
        <f t="shared" si="91"/>
        <v>1</v>
      </c>
      <c r="Z503" s="93">
        <f t="shared" si="91"/>
        <v>1</v>
      </c>
      <c r="AA503" s="93">
        <f t="shared" si="91"/>
        <v>1</v>
      </c>
      <c r="AB503" s="93" t="str">
        <f t="shared" si="91"/>
        <v/>
      </c>
      <c r="AC503" s="93" t="str">
        <f t="shared" si="91"/>
        <v/>
      </c>
      <c r="AD503" s="93" t="str">
        <f t="shared" si="91"/>
        <v/>
      </c>
      <c r="AE503" s="93" t="str">
        <f t="shared" si="91"/>
        <v/>
      </c>
      <c r="AF503" s="93" t="str">
        <f t="shared" si="91"/>
        <v/>
      </c>
      <c r="AG503" s="93" t="str">
        <f t="shared" si="91"/>
        <v/>
      </c>
      <c r="AH503" s="93" t="str">
        <f t="shared" si="91"/>
        <v/>
      </c>
      <c r="AI503" s="93" t="str">
        <f t="shared" si="91"/>
        <v/>
      </c>
      <c r="AJ503" s="93" t="str">
        <f t="shared" si="91"/>
        <v/>
      </c>
      <c r="AK503" s="93" t="str">
        <f t="shared" si="91"/>
        <v/>
      </c>
      <c r="AL503" s="100"/>
      <c r="AM503" s="12"/>
      <c r="AN503" s="3"/>
      <c r="AO503" s="3"/>
      <c r="AP503" s="3"/>
    </row>
    <row r="504" spans="1:42" ht="12" customHeight="1" outlineLevel="1" x14ac:dyDescent="0.25">
      <c r="A504" s="1"/>
      <c r="B504" s="2"/>
      <c r="C504" s="13"/>
      <c r="D504" s="13"/>
      <c r="E504" s="13"/>
      <c r="F504" s="30"/>
      <c r="H504" s="23" t="s">
        <v>164</v>
      </c>
      <c r="I504" s="4" t="s">
        <v>130</v>
      </c>
      <c r="J504" s="93">
        <f t="shared" ref="J504:AK504" si="92">IF($I504="agflow","",IF(J333&gt;0,IF($I504="lime",0.25,1),""))</f>
        <v>1</v>
      </c>
      <c r="K504" s="93">
        <f t="shared" si="92"/>
        <v>1</v>
      </c>
      <c r="L504" s="93">
        <f t="shared" si="92"/>
        <v>1</v>
      </c>
      <c r="M504" s="93">
        <f t="shared" si="92"/>
        <v>1</v>
      </c>
      <c r="N504" s="93">
        <f t="shared" si="92"/>
        <v>1</v>
      </c>
      <c r="O504" s="93">
        <f t="shared" si="92"/>
        <v>1</v>
      </c>
      <c r="P504" s="93">
        <f t="shared" si="92"/>
        <v>1</v>
      </c>
      <c r="Q504" s="93">
        <f t="shared" si="92"/>
        <v>1</v>
      </c>
      <c r="R504" s="93">
        <f t="shared" si="92"/>
        <v>1</v>
      </c>
      <c r="S504" s="93">
        <f t="shared" si="92"/>
        <v>1</v>
      </c>
      <c r="T504" s="93">
        <f t="shared" si="92"/>
        <v>1</v>
      </c>
      <c r="U504" s="93">
        <f t="shared" si="92"/>
        <v>1</v>
      </c>
      <c r="V504" s="93">
        <f t="shared" si="92"/>
        <v>1</v>
      </c>
      <c r="W504" s="93">
        <f t="shared" si="92"/>
        <v>1</v>
      </c>
      <c r="X504" s="93">
        <f t="shared" si="92"/>
        <v>1</v>
      </c>
      <c r="Y504" s="93">
        <f t="shared" si="92"/>
        <v>1</v>
      </c>
      <c r="Z504" s="93">
        <f t="shared" si="92"/>
        <v>1</v>
      </c>
      <c r="AA504" s="93">
        <f t="shared" si="92"/>
        <v>1</v>
      </c>
      <c r="AB504" s="93" t="str">
        <f t="shared" si="92"/>
        <v/>
      </c>
      <c r="AC504" s="93" t="str">
        <f t="shared" si="92"/>
        <v/>
      </c>
      <c r="AD504" s="93" t="str">
        <f t="shared" si="92"/>
        <v/>
      </c>
      <c r="AE504" s="93" t="str">
        <f t="shared" si="92"/>
        <v/>
      </c>
      <c r="AF504" s="93" t="str">
        <f t="shared" si="92"/>
        <v/>
      </c>
      <c r="AG504" s="93" t="str">
        <f t="shared" si="92"/>
        <v/>
      </c>
      <c r="AH504" s="93" t="str">
        <f t="shared" si="92"/>
        <v/>
      </c>
      <c r="AI504" s="93" t="str">
        <f t="shared" si="92"/>
        <v/>
      </c>
      <c r="AJ504" s="93" t="str">
        <f t="shared" si="92"/>
        <v/>
      </c>
      <c r="AK504" s="93" t="str">
        <f t="shared" si="92"/>
        <v/>
      </c>
      <c r="AL504" s="100"/>
      <c r="AM504" s="12"/>
      <c r="AN504" s="3"/>
      <c r="AO504" s="3"/>
      <c r="AP504" s="3"/>
    </row>
    <row r="505" spans="1:42" ht="12" customHeight="1" outlineLevel="1" x14ac:dyDescent="0.25">
      <c r="A505" s="1"/>
      <c r="B505" s="2"/>
      <c r="C505" s="13"/>
      <c r="D505" s="13"/>
      <c r="E505" s="13"/>
      <c r="F505" s="30"/>
      <c r="H505" s="23" t="s">
        <v>165</v>
      </c>
      <c r="I505" s="4" t="s">
        <v>130</v>
      </c>
      <c r="J505" s="93">
        <f t="shared" ref="J505:AK505" si="93">IF($I505="agflow","",IF(J334&gt;0,IF($I505="lime",0.25,1),""))</f>
        <v>1</v>
      </c>
      <c r="K505" s="93">
        <f t="shared" si="93"/>
        <v>1</v>
      </c>
      <c r="L505" s="93">
        <f t="shared" si="93"/>
        <v>1</v>
      </c>
      <c r="M505" s="93">
        <f t="shared" si="93"/>
        <v>1</v>
      </c>
      <c r="N505" s="93">
        <f t="shared" si="93"/>
        <v>1</v>
      </c>
      <c r="O505" s="93">
        <f t="shared" si="93"/>
        <v>1</v>
      </c>
      <c r="P505" s="93">
        <f t="shared" si="93"/>
        <v>1</v>
      </c>
      <c r="Q505" s="93">
        <f t="shared" si="93"/>
        <v>1</v>
      </c>
      <c r="R505" s="93">
        <f t="shared" si="93"/>
        <v>1</v>
      </c>
      <c r="S505" s="93">
        <f t="shared" si="93"/>
        <v>1</v>
      </c>
      <c r="T505" s="93">
        <f t="shared" si="93"/>
        <v>1</v>
      </c>
      <c r="U505" s="93">
        <f t="shared" si="93"/>
        <v>1</v>
      </c>
      <c r="V505" s="93">
        <f t="shared" si="93"/>
        <v>1</v>
      </c>
      <c r="W505" s="93">
        <f t="shared" si="93"/>
        <v>1</v>
      </c>
      <c r="X505" s="93">
        <f t="shared" si="93"/>
        <v>1</v>
      </c>
      <c r="Y505" s="93">
        <f t="shared" si="93"/>
        <v>1</v>
      </c>
      <c r="Z505" s="93">
        <f t="shared" si="93"/>
        <v>1</v>
      </c>
      <c r="AA505" s="93">
        <f t="shared" si="93"/>
        <v>1</v>
      </c>
      <c r="AB505" s="93" t="str">
        <f t="shared" si="93"/>
        <v/>
      </c>
      <c r="AC505" s="93" t="str">
        <f t="shared" si="93"/>
        <v/>
      </c>
      <c r="AD505" s="93" t="str">
        <f t="shared" si="93"/>
        <v/>
      </c>
      <c r="AE505" s="93" t="str">
        <f t="shared" si="93"/>
        <v/>
      </c>
      <c r="AF505" s="93" t="str">
        <f t="shared" si="93"/>
        <v/>
      </c>
      <c r="AG505" s="93" t="str">
        <f t="shared" si="93"/>
        <v/>
      </c>
      <c r="AH505" s="93" t="str">
        <f t="shared" si="93"/>
        <v/>
      </c>
      <c r="AI505" s="93" t="str">
        <f t="shared" si="93"/>
        <v/>
      </c>
      <c r="AJ505" s="93" t="str">
        <f t="shared" si="93"/>
        <v/>
      </c>
      <c r="AK505" s="93" t="str">
        <f t="shared" si="93"/>
        <v/>
      </c>
      <c r="AL505" s="100"/>
      <c r="AM505" s="12"/>
      <c r="AN505" s="3"/>
      <c r="AO505" s="3"/>
      <c r="AP505" s="3"/>
    </row>
    <row r="506" spans="1:42" ht="12" customHeight="1" outlineLevel="1" x14ac:dyDescent="0.25">
      <c r="A506" s="1"/>
      <c r="B506" s="2"/>
      <c r="C506" s="13"/>
      <c r="D506" s="13"/>
      <c r="E506" s="13"/>
      <c r="F506" s="30"/>
      <c r="H506" s="23" t="s">
        <v>468</v>
      </c>
      <c r="I506" s="4" t="s">
        <v>130</v>
      </c>
      <c r="J506" s="93" t="str">
        <f t="shared" ref="J506:AK506" si="94">IF($I506="agflow","",IF(J335&gt;0,IF($I506="lime",0.25,1),""))</f>
        <v/>
      </c>
      <c r="K506" s="93" t="str">
        <f t="shared" si="94"/>
        <v/>
      </c>
      <c r="L506" s="93" t="str">
        <f t="shared" si="94"/>
        <v/>
      </c>
      <c r="M506" s="93" t="str">
        <f t="shared" si="94"/>
        <v/>
      </c>
      <c r="N506" s="93" t="str">
        <f t="shared" si="94"/>
        <v/>
      </c>
      <c r="O506" s="93" t="str">
        <f t="shared" si="94"/>
        <v/>
      </c>
      <c r="P506" s="93" t="str">
        <f t="shared" si="94"/>
        <v/>
      </c>
      <c r="Q506" s="93" t="str">
        <f t="shared" si="94"/>
        <v/>
      </c>
      <c r="R506" s="93" t="str">
        <f t="shared" si="94"/>
        <v/>
      </c>
      <c r="S506" s="93" t="str">
        <f t="shared" si="94"/>
        <v/>
      </c>
      <c r="T506" s="93" t="str">
        <f t="shared" si="94"/>
        <v/>
      </c>
      <c r="U506" s="93" t="str">
        <f t="shared" si="94"/>
        <v/>
      </c>
      <c r="V506" s="93" t="str">
        <f t="shared" si="94"/>
        <v/>
      </c>
      <c r="W506" s="93" t="str">
        <f t="shared" si="94"/>
        <v/>
      </c>
      <c r="X506" s="93" t="str">
        <f t="shared" si="94"/>
        <v/>
      </c>
      <c r="Y506" s="93" t="str">
        <f t="shared" si="94"/>
        <v/>
      </c>
      <c r="Z506" s="93" t="str">
        <f t="shared" si="94"/>
        <v/>
      </c>
      <c r="AA506" s="93" t="str">
        <f t="shared" si="94"/>
        <v/>
      </c>
      <c r="AB506" s="93" t="str">
        <f t="shared" si="94"/>
        <v/>
      </c>
      <c r="AC506" s="93" t="str">
        <f t="shared" si="94"/>
        <v/>
      </c>
      <c r="AD506" s="93" t="str">
        <f t="shared" si="94"/>
        <v/>
      </c>
      <c r="AE506" s="93" t="str">
        <f t="shared" si="94"/>
        <v/>
      </c>
      <c r="AF506" s="93" t="str">
        <f t="shared" si="94"/>
        <v/>
      </c>
      <c r="AG506" s="93" t="str">
        <f t="shared" si="94"/>
        <v/>
      </c>
      <c r="AH506" s="93" t="str">
        <f t="shared" si="94"/>
        <v/>
      </c>
      <c r="AI506" s="93" t="str">
        <f t="shared" si="94"/>
        <v/>
      </c>
      <c r="AJ506" s="93" t="str">
        <f t="shared" si="94"/>
        <v/>
      </c>
      <c r="AK506" s="93" t="str">
        <f t="shared" si="94"/>
        <v/>
      </c>
      <c r="AL506" s="100"/>
      <c r="AM506" s="12"/>
      <c r="AN506" s="3"/>
      <c r="AO506" s="3"/>
      <c r="AP506" s="3"/>
    </row>
    <row r="507" spans="1:42" ht="12" customHeight="1" outlineLevel="1" x14ac:dyDescent="0.25">
      <c r="A507" s="1"/>
      <c r="B507" s="2"/>
      <c r="C507" s="13"/>
      <c r="D507" s="13"/>
      <c r="E507" s="13"/>
      <c r="F507" s="30"/>
      <c r="H507" s="23" t="s">
        <v>166</v>
      </c>
      <c r="I507" s="4" t="s">
        <v>130</v>
      </c>
      <c r="J507" s="93" t="str">
        <f t="shared" ref="J507:AK507" si="95">IF($I507="agflow","",IF(J336&gt;0,IF($I507="lime",0.25,1),""))</f>
        <v/>
      </c>
      <c r="K507" s="93" t="str">
        <f t="shared" si="95"/>
        <v/>
      </c>
      <c r="L507" s="93" t="str">
        <f t="shared" si="95"/>
        <v/>
      </c>
      <c r="M507" s="93" t="str">
        <f t="shared" si="95"/>
        <v/>
      </c>
      <c r="N507" s="93" t="str">
        <f t="shared" si="95"/>
        <v/>
      </c>
      <c r="O507" s="93" t="str">
        <f t="shared" si="95"/>
        <v/>
      </c>
      <c r="P507" s="93" t="str">
        <f t="shared" si="95"/>
        <v/>
      </c>
      <c r="Q507" s="93" t="str">
        <f t="shared" si="95"/>
        <v/>
      </c>
      <c r="R507" s="93" t="str">
        <f t="shared" si="95"/>
        <v/>
      </c>
      <c r="S507" s="93" t="str">
        <f t="shared" si="95"/>
        <v/>
      </c>
      <c r="T507" s="93" t="str">
        <f t="shared" si="95"/>
        <v/>
      </c>
      <c r="U507" s="93" t="str">
        <f t="shared" si="95"/>
        <v/>
      </c>
      <c r="V507" s="93" t="str">
        <f t="shared" si="95"/>
        <v/>
      </c>
      <c r="W507" s="93" t="str">
        <f t="shared" si="95"/>
        <v/>
      </c>
      <c r="X507" s="93" t="str">
        <f t="shared" si="95"/>
        <v/>
      </c>
      <c r="Y507" s="93" t="str">
        <f t="shared" si="95"/>
        <v/>
      </c>
      <c r="Z507" s="93" t="str">
        <f t="shared" si="95"/>
        <v/>
      </c>
      <c r="AA507" s="93" t="str">
        <f t="shared" si="95"/>
        <v/>
      </c>
      <c r="AB507" s="93" t="str">
        <f t="shared" si="95"/>
        <v/>
      </c>
      <c r="AC507" s="93" t="str">
        <f t="shared" si="95"/>
        <v/>
      </c>
      <c r="AD507" s="93" t="str">
        <f t="shared" si="95"/>
        <v/>
      </c>
      <c r="AE507" s="93" t="str">
        <f t="shared" si="95"/>
        <v/>
      </c>
      <c r="AF507" s="93" t="str">
        <f t="shared" si="95"/>
        <v/>
      </c>
      <c r="AG507" s="93" t="str">
        <f t="shared" si="95"/>
        <v/>
      </c>
      <c r="AH507" s="93" t="str">
        <f t="shared" si="95"/>
        <v/>
      </c>
      <c r="AI507" s="93" t="str">
        <f t="shared" si="95"/>
        <v/>
      </c>
      <c r="AJ507" s="93" t="str">
        <f t="shared" si="95"/>
        <v/>
      </c>
      <c r="AK507" s="93" t="str">
        <f t="shared" si="95"/>
        <v/>
      </c>
      <c r="AL507" s="100"/>
      <c r="AM507" s="12"/>
      <c r="AN507" s="3"/>
      <c r="AO507" s="3"/>
      <c r="AP507" s="3"/>
    </row>
    <row r="508" spans="1:42" ht="12" customHeight="1" outlineLevel="1" x14ac:dyDescent="0.25">
      <c r="A508" s="1"/>
      <c r="B508" s="2"/>
      <c r="C508" s="13"/>
      <c r="D508" s="13"/>
      <c r="E508" s="13"/>
      <c r="F508" s="30"/>
      <c r="H508" s="23" t="s">
        <v>461</v>
      </c>
      <c r="I508" s="4" t="s">
        <v>130</v>
      </c>
      <c r="J508" s="93" t="str">
        <f t="shared" ref="J508:AK508" si="96">IF($I508="agflow","",IF(J337&gt;0,IF($I508="lime",0.25,1),""))</f>
        <v/>
      </c>
      <c r="K508" s="93" t="str">
        <f t="shared" si="96"/>
        <v/>
      </c>
      <c r="L508" s="93" t="str">
        <f t="shared" si="96"/>
        <v/>
      </c>
      <c r="M508" s="93" t="str">
        <f t="shared" si="96"/>
        <v/>
      </c>
      <c r="N508" s="93" t="str">
        <f t="shared" si="96"/>
        <v/>
      </c>
      <c r="O508" s="93" t="str">
        <f t="shared" si="96"/>
        <v/>
      </c>
      <c r="P508" s="93" t="str">
        <f t="shared" si="96"/>
        <v/>
      </c>
      <c r="Q508" s="93" t="str">
        <f t="shared" si="96"/>
        <v/>
      </c>
      <c r="R508" s="93" t="str">
        <f t="shared" si="96"/>
        <v/>
      </c>
      <c r="S508" s="93" t="str">
        <f t="shared" si="96"/>
        <v/>
      </c>
      <c r="T508" s="93" t="str">
        <f t="shared" si="96"/>
        <v/>
      </c>
      <c r="U508" s="93" t="str">
        <f t="shared" si="96"/>
        <v/>
      </c>
      <c r="V508" s="93" t="str">
        <f t="shared" si="96"/>
        <v/>
      </c>
      <c r="W508" s="93" t="str">
        <f t="shared" si="96"/>
        <v/>
      </c>
      <c r="X508" s="93" t="str">
        <f t="shared" si="96"/>
        <v/>
      </c>
      <c r="Y508" s="93" t="str">
        <f t="shared" si="96"/>
        <v/>
      </c>
      <c r="Z508" s="93" t="str">
        <f t="shared" si="96"/>
        <v/>
      </c>
      <c r="AA508" s="93" t="str">
        <f t="shared" si="96"/>
        <v/>
      </c>
      <c r="AB508" s="93" t="str">
        <f t="shared" si="96"/>
        <v/>
      </c>
      <c r="AC508" s="93" t="str">
        <f t="shared" si="96"/>
        <v/>
      </c>
      <c r="AD508" s="93" t="str">
        <f t="shared" si="96"/>
        <v/>
      </c>
      <c r="AE508" s="93" t="str">
        <f t="shared" si="96"/>
        <v/>
      </c>
      <c r="AF508" s="93" t="str">
        <f t="shared" si="96"/>
        <v/>
      </c>
      <c r="AG508" s="93" t="str">
        <f t="shared" si="96"/>
        <v/>
      </c>
      <c r="AH508" s="93" t="str">
        <f t="shared" si="96"/>
        <v/>
      </c>
      <c r="AI508" s="93" t="str">
        <f t="shared" si="96"/>
        <v/>
      </c>
      <c r="AJ508" s="93" t="str">
        <f t="shared" si="96"/>
        <v/>
      </c>
      <c r="AK508" s="93" t="str">
        <f t="shared" si="96"/>
        <v/>
      </c>
      <c r="AL508" s="100"/>
      <c r="AM508" s="12"/>
      <c r="AN508" s="3"/>
      <c r="AO508" s="3"/>
      <c r="AP508" s="3"/>
    </row>
    <row r="509" spans="1:42" ht="12" customHeight="1" outlineLevel="1" x14ac:dyDescent="0.25">
      <c r="A509" s="1"/>
      <c r="B509" s="2"/>
      <c r="C509" s="13"/>
      <c r="D509" s="13"/>
      <c r="E509" s="13"/>
      <c r="F509" s="30"/>
      <c r="H509" s="23" t="s">
        <v>167</v>
      </c>
      <c r="I509" s="4" t="s">
        <v>130</v>
      </c>
      <c r="J509" s="93" t="str">
        <f t="shared" ref="J509:AK509" si="97">IF($I509="agflow","",IF(J338&gt;0,IF($I509="lime",0.25,1),""))</f>
        <v/>
      </c>
      <c r="K509" s="93" t="str">
        <f t="shared" si="97"/>
        <v/>
      </c>
      <c r="L509" s="93" t="str">
        <f t="shared" si="97"/>
        <v/>
      </c>
      <c r="M509" s="93" t="str">
        <f t="shared" si="97"/>
        <v/>
      </c>
      <c r="N509" s="93" t="str">
        <f t="shared" si="97"/>
        <v/>
      </c>
      <c r="O509" s="93" t="str">
        <f t="shared" si="97"/>
        <v/>
      </c>
      <c r="P509" s="93" t="str">
        <f t="shared" si="97"/>
        <v/>
      </c>
      <c r="Q509" s="93" t="str">
        <f t="shared" si="97"/>
        <v/>
      </c>
      <c r="R509" s="93" t="str">
        <f t="shared" si="97"/>
        <v/>
      </c>
      <c r="S509" s="93" t="str">
        <f t="shared" si="97"/>
        <v/>
      </c>
      <c r="T509" s="93" t="str">
        <f t="shared" si="97"/>
        <v/>
      </c>
      <c r="U509" s="93" t="str">
        <f t="shared" si="97"/>
        <v/>
      </c>
      <c r="V509" s="93" t="str">
        <f t="shared" si="97"/>
        <v/>
      </c>
      <c r="W509" s="93" t="str">
        <f t="shared" si="97"/>
        <v/>
      </c>
      <c r="X509" s="93" t="str">
        <f t="shared" si="97"/>
        <v/>
      </c>
      <c r="Y509" s="93" t="str">
        <f t="shared" si="97"/>
        <v/>
      </c>
      <c r="Z509" s="93" t="str">
        <f t="shared" si="97"/>
        <v/>
      </c>
      <c r="AA509" s="93" t="str">
        <f t="shared" si="97"/>
        <v/>
      </c>
      <c r="AB509" s="93" t="str">
        <f t="shared" si="97"/>
        <v/>
      </c>
      <c r="AC509" s="93" t="str">
        <f t="shared" si="97"/>
        <v/>
      </c>
      <c r="AD509" s="93" t="str">
        <f t="shared" si="97"/>
        <v/>
      </c>
      <c r="AE509" s="93" t="str">
        <f t="shared" si="97"/>
        <v/>
      </c>
      <c r="AF509" s="93" t="str">
        <f t="shared" si="97"/>
        <v/>
      </c>
      <c r="AG509" s="93" t="str">
        <f t="shared" si="97"/>
        <v/>
      </c>
      <c r="AH509" s="93" t="str">
        <f t="shared" si="97"/>
        <v/>
      </c>
      <c r="AI509" s="93" t="str">
        <f t="shared" si="97"/>
        <v/>
      </c>
      <c r="AJ509" s="93" t="str">
        <f t="shared" si="97"/>
        <v/>
      </c>
      <c r="AK509" s="93" t="str">
        <f t="shared" si="97"/>
        <v/>
      </c>
      <c r="AL509" s="100"/>
      <c r="AM509" s="12"/>
      <c r="AN509" s="3"/>
      <c r="AO509" s="3"/>
      <c r="AP509" s="3"/>
    </row>
    <row r="510" spans="1:42" ht="12" customHeight="1" outlineLevel="1" x14ac:dyDescent="0.25">
      <c r="A510" s="1"/>
      <c r="B510" s="2"/>
      <c r="C510" s="13"/>
      <c r="D510" s="13"/>
      <c r="E510" s="13"/>
      <c r="F510" s="30"/>
      <c r="H510" s="23" t="s">
        <v>168</v>
      </c>
      <c r="I510" s="4" t="s">
        <v>130</v>
      </c>
      <c r="J510" s="93" t="str">
        <f t="shared" ref="J510:AK510" si="98">IF($I510="agflow","",IF(J339&gt;0,IF($I510="lime",0.25,1),""))</f>
        <v/>
      </c>
      <c r="K510" s="93" t="str">
        <f t="shared" si="98"/>
        <v/>
      </c>
      <c r="L510" s="93" t="str">
        <f t="shared" si="98"/>
        <v/>
      </c>
      <c r="M510" s="93" t="str">
        <f t="shared" si="98"/>
        <v/>
      </c>
      <c r="N510" s="93" t="str">
        <f t="shared" si="98"/>
        <v/>
      </c>
      <c r="O510" s="93" t="str">
        <f t="shared" si="98"/>
        <v/>
      </c>
      <c r="P510" s="93" t="str">
        <f t="shared" si="98"/>
        <v/>
      </c>
      <c r="Q510" s="93" t="str">
        <f t="shared" si="98"/>
        <v/>
      </c>
      <c r="R510" s="93" t="str">
        <f t="shared" si="98"/>
        <v/>
      </c>
      <c r="S510" s="93" t="str">
        <f t="shared" si="98"/>
        <v/>
      </c>
      <c r="T510" s="93" t="str">
        <f t="shared" si="98"/>
        <v/>
      </c>
      <c r="U510" s="93" t="str">
        <f t="shared" si="98"/>
        <v/>
      </c>
      <c r="V510" s="93" t="str">
        <f t="shared" si="98"/>
        <v/>
      </c>
      <c r="W510" s="93" t="str">
        <f t="shared" si="98"/>
        <v/>
      </c>
      <c r="X510" s="93" t="str">
        <f t="shared" si="98"/>
        <v/>
      </c>
      <c r="Y510" s="93" t="str">
        <f t="shared" si="98"/>
        <v/>
      </c>
      <c r="Z510" s="93" t="str">
        <f t="shared" si="98"/>
        <v/>
      </c>
      <c r="AA510" s="93" t="str">
        <f t="shared" si="98"/>
        <v/>
      </c>
      <c r="AB510" s="93" t="str">
        <f t="shared" si="98"/>
        <v/>
      </c>
      <c r="AC510" s="93" t="str">
        <f t="shared" si="98"/>
        <v/>
      </c>
      <c r="AD510" s="93" t="str">
        <f t="shared" si="98"/>
        <v/>
      </c>
      <c r="AE510" s="93" t="str">
        <f t="shared" si="98"/>
        <v/>
      </c>
      <c r="AF510" s="93" t="str">
        <f t="shared" si="98"/>
        <v/>
      </c>
      <c r="AG510" s="93" t="str">
        <f t="shared" si="98"/>
        <v/>
      </c>
      <c r="AH510" s="93" t="str">
        <f t="shared" si="98"/>
        <v/>
      </c>
      <c r="AI510" s="93" t="str">
        <f t="shared" si="98"/>
        <v/>
      </c>
      <c r="AJ510" s="93" t="str">
        <f t="shared" si="98"/>
        <v/>
      </c>
      <c r="AK510" s="93" t="str">
        <f t="shared" si="98"/>
        <v/>
      </c>
      <c r="AL510" s="100"/>
      <c r="AM510" s="12"/>
      <c r="AN510" s="3"/>
      <c r="AO510" s="3"/>
      <c r="AP510" s="3"/>
    </row>
    <row r="511" spans="1:42" ht="12" customHeight="1" outlineLevel="1" x14ac:dyDescent="0.25">
      <c r="A511" s="1"/>
      <c r="B511" s="2"/>
      <c r="C511" s="13"/>
      <c r="D511" s="13"/>
      <c r="E511" s="13"/>
      <c r="F511" s="30"/>
      <c r="H511" s="23" t="s">
        <v>169</v>
      </c>
      <c r="I511" s="4" t="s">
        <v>130</v>
      </c>
      <c r="J511" s="93" t="str">
        <f t="shared" ref="J511:AK511" si="99">IF($I511="agflow","",IF(J340&gt;0,IF($I511="lime",0.25,1),""))</f>
        <v/>
      </c>
      <c r="K511" s="93" t="str">
        <f t="shared" si="99"/>
        <v/>
      </c>
      <c r="L511" s="93" t="str">
        <f t="shared" si="99"/>
        <v/>
      </c>
      <c r="M511" s="93" t="str">
        <f t="shared" si="99"/>
        <v/>
      </c>
      <c r="N511" s="93" t="str">
        <f t="shared" si="99"/>
        <v/>
      </c>
      <c r="O511" s="93" t="str">
        <f t="shared" si="99"/>
        <v/>
      </c>
      <c r="P511" s="93" t="str">
        <f t="shared" si="99"/>
        <v/>
      </c>
      <c r="Q511" s="93" t="str">
        <f t="shared" si="99"/>
        <v/>
      </c>
      <c r="R511" s="93" t="str">
        <f t="shared" si="99"/>
        <v/>
      </c>
      <c r="S511" s="93" t="str">
        <f t="shared" si="99"/>
        <v/>
      </c>
      <c r="T511" s="93" t="str">
        <f t="shared" si="99"/>
        <v/>
      </c>
      <c r="U511" s="93" t="str">
        <f t="shared" si="99"/>
        <v/>
      </c>
      <c r="V511" s="93" t="str">
        <f t="shared" si="99"/>
        <v/>
      </c>
      <c r="W511" s="93" t="str">
        <f t="shared" si="99"/>
        <v/>
      </c>
      <c r="X511" s="93" t="str">
        <f t="shared" si="99"/>
        <v/>
      </c>
      <c r="Y511" s="93" t="str">
        <f t="shared" si="99"/>
        <v/>
      </c>
      <c r="Z511" s="93" t="str">
        <f t="shared" si="99"/>
        <v/>
      </c>
      <c r="AA511" s="93" t="str">
        <f t="shared" si="99"/>
        <v/>
      </c>
      <c r="AB511" s="93" t="str">
        <f t="shared" si="99"/>
        <v/>
      </c>
      <c r="AC511" s="93" t="str">
        <f t="shared" si="99"/>
        <v/>
      </c>
      <c r="AD511" s="93" t="str">
        <f t="shared" si="99"/>
        <v/>
      </c>
      <c r="AE511" s="93" t="str">
        <f t="shared" si="99"/>
        <v/>
      </c>
      <c r="AF511" s="93" t="str">
        <f t="shared" si="99"/>
        <v/>
      </c>
      <c r="AG511" s="93" t="str">
        <f t="shared" si="99"/>
        <v/>
      </c>
      <c r="AH511" s="93" t="str">
        <f t="shared" si="99"/>
        <v/>
      </c>
      <c r="AI511" s="93" t="str">
        <f t="shared" si="99"/>
        <v/>
      </c>
      <c r="AJ511" s="93" t="str">
        <f t="shared" si="99"/>
        <v/>
      </c>
      <c r="AK511" s="93" t="str">
        <f t="shared" si="99"/>
        <v/>
      </c>
      <c r="AL511" s="100"/>
      <c r="AM511" s="12"/>
      <c r="AN511" s="3"/>
      <c r="AO511" s="3"/>
      <c r="AP511" s="3"/>
    </row>
    <row r="512" spans="1:42" ht="12" customHeight="1" outlineLevel="1" x14ac:dyDescent="0.25">
      <c r="A512" s="1"/>
      <c r="B512" s="2"/>
      <c r="C512" s="13"/>
      <c r="D512" s="13"/>
      <c r="E512" s="13"/>
      <c r="F512" s="30"/>
      <c r="H512" s="23" t="s">
        <v>467</v>
      </c>
      <c r="I512" s="4" t="s">
        <v>130</v>
      </c>
      <c r="J512" s="93" t="str">
        <f t="shared" ref="J512:AK512" si="100">IF($I512="agflow","",IF(J341&gt;0,IF($I512="lime",0.25,1),""))</f>
        <v/>
      </c>
      <c r="K512" s="93" t="str">
        <f t="shared" si="100"/>
        <v/>
      </c>
      <c r="L512" s="93" t="str">
        <f t="shared" si="100"/>
        <v/>
      </c>
      <c r="M512" s="93" t="str">
        <f t="shared" si="100"/>
        <v/>
      </c>
      <c r="N512" s="93" t="str">
        <f t="shared" si="100"/>
        <v/>
      </c>
      <c r="O512" s="93" t="str">
        <f t="shared" si="100"/>
        <v/>
      </c>
      <c r="P512" s="93" t="str">
        <f t="shared" si="100"/>
        <v/>
      </c>
      <c r="Q512" s="93" t="str">
        <f t="shared" si="100"/>
        <v/>
      </c>
      <c r="R512" s="93" t="str">
        <f t="shared" si="100"/>
        <v/>
      </c>
      <c r="S512" s="93" t="str">
        <f t="shared" si="100"/>
        <v/>
      </c>
      <c r="T512" s="93" t="str">
        <f t="shared" si="100"/>
        <v/>
      </c>
      <c r="U512" s="93" t="str">
        <f t="shared" si="100"/>
        <v/>
      </c>
      <c r="V512" s="93" t="str">
        <f t="shared" si="100"/>
        <v/>
      </c>
      <c r="W512" s="93" t="str">
        <f t="shared" si="100"/>
        <v/>
      </c>
      <c r="X512" s="93" t="str">
        <f t="shared" si="100"/>
        <v/>
      </c>
      <c r="Y512" s="93" t="str">
        <f t="shared" si="100"/>
        <v/>
      </c>
      <c r="Z512" s="93" t="str">
        <f t="shared" si="100"/>
        <v/>
      </c>
      <c r="AA512" s="93" t="str">
        <f t="shared" si="100"/>
        <v/>
      </c>
      <c r="AB512" s="93" t="str">
        <f t="shared" si="100"/>
        <v/>
      </c>
      <c r="AC512" s="93" t="str">
        <f t="shared" si="100"/>
        <v/>
      </c>
      <c r="AD512" s="93" t="str">
        <f t="shared" si="100"/>
        <v/>
      </c>
      <c r="AE512" s="93" t="str">
        <f t="shared" si="100"/>
        <v/>
      </c>
      <c r="AF512" s="93" t="str">
        <f t="shared" si="100"/>
        <v/>
      </c>
      <c r="AG512" s="93" t="str">
        <f t="shared" si="100"/>
        <v/>
      </c>
      <c r="AH512" s="93" t="str">
        <f t="shared" si="100"/>
        <v/>
      </c>
      <c r="AI512" s="93" t="str">
        <f t="shared" si="100"/>
        <v/>
      </c>
      <c r="AJ512" s="93" t="str">
        <f t="shared" si="100"/>
        <v/>
      </c>
      <c r="AK512" s="93" t="str">
        <f t="shared" si="100"/>
        <v/>
      </c>
      <c r="AL512" s="100"/>
      <c r="AM512" s="12"/>
      <c r="AN512" s="3"/>
      <c r="AO512" s="3"/>
      <c r="AP512" s="3"/>
    </row>
    <row r="513" spans="1:42" ht="12" customHeight="1" outlineLevel="1" x14ac:dyDescent="0.25">
      <c r="A513" s="1"/>
      <c r="B513" s="2"/>
      <c r="C513" s="13"/>
      <c r="D513" s="13"/>
      <c r="E513" s="13"/>
      <c r="F513" s="30"/>
      <c r="H513" s="23" t="s">
        <v>170</v>
      </c>
      <c r="I513" s="4" t="s">
        <v>130</v>
      </c>
      <c r="J513" s="93" t="str">
        <f t="shared" ref="J513:AK513" si="101">IF($I513="agflow","",IF(J342&gt;0,IF($I513="lime",0.25,1),""))</f>
        <v/>
      </c>
      <c r="K513" s="93" t="str">
        <f t="shared" si="101"/>
        <v/>
      </c>
      <c r="L513" s="93" t="str">
        <f t="shared" si="101"/>
        <v/>
      </c>
      <c r="M513" s="93" t="str">
        <f t="shared" si="101"/>
        <v/>
      </c>
      <c r="N513" s="93" t="str">
        <f t="shared" si="101"/>
        <v/>
      </c>
      <c r="O513" s="93" t="str">
        <f t="shared" si="101"/>
        <v/>
      </c>
      <c r="P513" s="93" t="str">
        <f t="shared" si="101"/>
        <v/>
      </c>
      <c r="Q513" s="93" t="str">
        <f t="shared" si="101"/>
        <v/>
      </c>
      <c r="R513" s="93" t="str">
        <f t="shared" si="101"/>
        <v/>
      </c>
      <c r="S513" s="93" t="str">
        <f t="shared" si="101"/>
        <v/>
      </c>
      <c r="T513" s="93" t="str">
        <f t="shared" si="101"/>
        <v/>
      </c>
      <c r="U513" s="93" t="str">
        <f t="shared" si="101"/>
        <v/>
      </c>
      <c r="V513" s="93" t="str">
        <f t="shared" si="101"/>
        <v/>
      </c>
      <c r="W513" s="93" t="str">
        <f t="shared" si="101"/>
        <v/>
      </c>
      <c r="X513" s="93" t="str">
        <f t="shared" si="101"/>
        <v/>
      </c>
      <c r="Y513" s="93" t="str">
        <f t="shared" si="101"/>
        <v/>
      </c>
      <c r="Z513" s="93" t="str">
        <f t="shared" si="101"/>
        <v/>
      </c>
      <c r="AA513" s="93" t="str">
        <f t="shared" si="101"/>
        <v/>
      </c>
      <c r="AB513" s="93" t="str">
        <f t="shared" si="101"/>
        <v/>
      </c>
      <c r="AC513" s="93" t="str">
        <f t="shared" si="101"/>
        <v/>
      </c>
      <c r="AD513" s="93" t="str">
        <f t="shared" si="101"/>
        <v/>
      </c>
      <c r="AE513" s="93" t="str">
        <f t="shared" si="101"/>
        <v/>
      </c>
      <c r="AF513" s="93" t="str">
        <f t="shared" si="101"/>
        <v/>
      </c>
      <c r="AG513" s="93" t="str">
        <f t="shared" si="101"/>
        <v/>
      </c>
      <c r="AH513" s="93" t="str">
        <f t="shared" si="101"/>
        <v/>
      </c>
      <c r="AI513" s="93" t="str">
        <f t="shared" si="101"/>
        <v/>
      </c>
      <c r="AJ513" s="93" t="str">
        <f t="shared" si="101"/>
        <v/>
      </c>
      <c r="AK513" s="93" t="str">
        <f t="shared" si="101"/>
        <v/>
      </c>
      <c r="AL513" s="100"/>
      <c r="AM513" s="12"/>
      <c r="AN513" s="3"/>
      <c r="AO513" s="3"/>
      <c r="AP513" s="3"/>
    </row>
    <row r="514" spans="1:42" ht="12" customHeight="1" outlineLevel="1" x14ac:dyDescent="0.25">
      <c r="A514" s="1"/>
      <c r="B514" s="2"/>
      <c r="C514" s="13"/>
      <c r="D514" s="13"/>
      <c r="E514" s="13"/>
      <c r="F514" s="30"/>
      <c r="H514" s="23" t="s">
        <v>462</v>
      </c>
      <c r="I514" s="4" t="s">
        <v>130</v>
      </c>
      <c r="J514" s="93" t="str">
        <f t="shared" ref="J514:AK514" si="102">IF($I514="agflow","",IF(J343&gt;0,IF($I514="lime",0.25,1),""))</f>
        <v/>
      </c>
      <c r="K514" s="93" t="str">
        <f t="shared" si="102"/>
        <v/>
      </c>
      <c r="L514" s="93" t="str">
        <f t="shared" si="102"/>
        <v/>
      </c>
      <c r="M514" s="93" t="str">
        <f t="shared" si="102"/>
        <v/>
      </c>
      <c r="N514" s="93" t="str">
        <f t="shared" si="102"/>
        <v/>
      </c>
      <c r="O514" s="93" t="str">
        <f t="shared" si="102"/>
        <v/>
      </c>
      <c r="P514" s="93" t="str">
        <f t="shared" si="102"/>
        <v/>
      </c>
      <c r="Q514" s="93" t="str">
        <f t="shared" si="102"/>
        <v/>
      </c>
      <c r="R514" s="93" t="str">
        <f t="shared" si="102"/>
        <v/>
      </c>
      <c r="S514" s="93" t="str">
        <f t="shared" si="102"/>
        <v/>
      </c>
      <c r="T514" s="93" t="str">
        <f t="shared" si="102"/>
        <v/>
      </c>
      <c r="U514" s="93" t="str">
        <f t="shared" si="102"/>
        <v/>
      </c>
      <c r="V514" s="93" t="str">
        <f t="shared" si="102"/>
        <v/>
      </c>
      <c r="W514" s="93" t="str">
        <f t="shared" si="102"/>
        <v/>
      </c>
      <c r="X514" s="93" t="str">
        <f t="shared" si="102"/>
        <v/>
      </c>
      <c r="Y514" s="93" t="str">
        <f t="shared" si="102"/>
        <v/>
      </c>
      <c r="Z514" s="93" t="str">
        <f t="shared" si="102"/>
        <v/>
      </c>
      <c r="AA514" s="93" t="str">
        <f t="shared" si="102"/>
        <v/>
      </c>
      <c r="AB514" s="93" t="str">
        <f t="shared" si="102"/>
        <v/>
      </c>
      <c r="AC514" s="93" t="str">
        <f t="shared" si="102"/>
        <v/>
      </c>
      <c r="AD514" s="93" t="str">
        <f t="shared" si="102"/>
        <v/>
      </c>
      <c r="AE514" s="93" t="str">
        <f t="shared" si="102"/>
        <v/>
      </c>
      <c r="AF514" s="93" t="str">
        <f t="shared" si="102"/>
        <v/>
      </c>
      <c r="AG514" s="93" t="str">
        <f t="shared" si="102"/>
        <v/>
      </c>
      <c r="AH514" s="93" t="str">
        <f t="shared" si="102"/>
        <v/>
      </c>
      <c r="AI514" s="93" t="str">
        <f t="shared" si="102"/>
        <v/>
      </c>
      <c r="AJ514" s="93" t="str">
        <f t="shared" si="102"/>
        <v/>
      </c>
      <c r="AK514" s="93" t="str">
        <f t="shared" si="102"/>
        <v/>
      </c>
      <c r="AL514" s="100"/>
      <c r="AM514" s="12"/>
      <c r="AN514" s="3"/>
      <c r="AO514" s="3"/>
      <c r="AP514" s="3"/>
    </row>
    <row r="515" spans="1:42" ht="12" customHeight="1" outlineLevel="1" x14ac:dyDescent="0.25">
      <c r="A515" s="1"/>
      <c r="B515" s="2"/>
      <c r="C515" s="13"/>
      <c r="D515" s="13"/>
      <c r="E515" s="13"/>
      <c r="F515" s="30"/>
      <c r="H515" s="23" t="s">
        <v>171</v>
      </c>
      <c r="I515" s="4" t="s">
        <v>130</v>
      </c>
      <c r="J515" s="93" t="str">
        <f t="shared" ref="J515:AK515" si="103">IF($I515="agflow","",IF(J344&gt;0,IF($I515="lime",0.25,1),""))</f>
        <v/>
      </c>
      <c r="K515" s="93" t="str">
        <f t="shared" si="103"/>
        <v/>
      </c>
      <c r="L515" s="93" t="str">
        <f t="shared" si="103"/>
        <v/>
      </c>
      <c r="M515" s="93" t="str">
        <f t="shared" si="103"/>
        <v/>
      </c>
      <c r="N515" s="93" t="str">
        <f t="shared" si="103"/>
        <v/>
      </c>
      <c r="O515" s="93" t="str">
        <f t="shared" si="103"/>
        <v/>
      </c>
      <c r="P515" s="93" t="str">
        <f t="shared" si="103"/>
        <v/>
      </c>
      <c r="Q515" s="93" t="str">
        <f t="shared" si="103"/>
        <v/>
      </c>
      <c r="R515" s="93" t="str">
        <f t="shared" si="103"/>
        <v/>
      </c>
      <c r="S515" s="93" t="str">
        <f t="shared" si="103"/>
        <v/>
      </c>
      <c r="T515" s="93" t="str">
        <f t="shared" si="103"/>
        <v/>
      </c>
      <c r="U515" s="93" t="str">
        <f t="shared" si="103"/>
        <v/>
      </c>
      <c r="V515" s="93" t="str">
        <f t="shared" si="103"/>
        <v/>
      </c>
      <c r="W515" s="93" t="str">
        <f t="shared" si="103"/>
        <v/>
      </c>
      <c r="X515" s="93" t="str">
        <f t="shared" si="103"/>
        <v/>
      </c>
      <c r="Y515" s="93" t="str">
        <f t="shared" si="103"/>
        <v/>
      </c>
      <c r="Z515" s="93" t="str">
        <f t="shared" si="103"/>
        <v/>
      </c>
      <c r="AA515" s="93" t="str">
        <f t="shared" si="103"/>
        <v/>
      </c>
      <c r="AB515" s="93" t="str">
        <f t="shared" si="103"/>
        <v/>
      </c>
      <c r="AC515" s="93" t="str">
        <f t="shared" si="103"/>
        <v/>
      </c>
      <c r="AD515" s="93" t="str">
        <f t="shared" si="103"/>
        <v/>
      </c>
      <c r="AE515" s="93" t="str">
        <f t="shared" si="103"/>
        <v/>
      </c>
      <c r="AF515" s="93" t="str">
        <f t="shared" si="103"/>
        <v/>
      </c>
      <c r="AG515" s="93" t="str">
        <f t="shared" si="103"/>
        <v/>
      </c>
      <c r="AH515" s="93" t="str">
        <f t="shared" si="103"/>
        <v/>
      </c>
      <c r="AI515" s="93" t="str">
        <f t="shared" si="103"/>
        <v/>
      </c>
      <c r="AJ515" s="93" t="str">
        <f t="shared" si="103"/>
        <v/>
      </c>
      <c r="AK515" s="93" t="str">
        <f t="shared" si="103"/>
        <v/>
      </c>
      <c r="AL515" s="100"/>
      <c r="AM515" s="12"/>
      <c r="AN515" s="3"/>
      <c r="AO515" s="3"/>
      <c r="AP515" s="3"/>
    </row>
    <row r="516" spans="1:42" ht="12" customHeight="1" outlineLevel="1" x14ac:dyDescent="0.25">
      <c r="A516" s="1"/>
      <c r="B516" s="2"/>
      <c r="C516" s="13"/>
      <c r="D516" s="13"/>
      <c r="E516" s="13"/>
      <c r="F516" s="30"/>
      <c r="H516" s="23" t="s">
        <v>172</v>
      </c>
      <c r="I516" s="4" t="s">
        <v>130</v>
      </c>
      <c r="J516" s="93" t="str">
        <f t="shared" ref="J516:AK516" si="104">IF($I516="agflow","",IF(J345&gt;0,IF($I516="lime",0.25,1),""))</f>
        <v/>
      </c>
      <c r="K516" s="93" t="str">
        <f t="shared" si="104"/>
        <v/>
      </c>
      <c r="L516" s="93" t="str">
        <f t="shared" si="104"/>
        <v/>
      </c>
      <c r="M516" s="93" t="str">
        <f t="shared" si="104"/>
        <v/>
      </c>
      <c r="N516" s="93" t="str">
        <f t="shared" si="104"/>
        <v/>
      </c>
      <c r="O516" s="93" t="str">
        <f t="shared" si="104"/>
        <v/>
      </c>
      <c r="P516" s="93" t="str">
        <f t="shared" si="104"/>
        <v/>
      </c>
      <c r="Q516" s="93" t="str">
        <f t="shared" si="104"/>
        <v/>
      </c>
      <c r="R516" s="93" t="str">
        <f t="shared" si="104"/>
        <v/>
      </c>
      <c r="S516" s="93" t="str">
        <f t="shared" si="104"/>
        <v/>
      </c>
      <c r="T516" s="93" t="str">
        <f t="shared" si="104"/>
        <v/>
      </c>
      <c r="U516" s="93" t="str">
        <f t="shared" si="104"/>
        <v/>
      </c>
      <c r="V516" s="93" t="str">
        <f t="shared" si="104"/>
        <v/>
      </c>
      <c r="W516" s="93" t="str">
        <f t="shared" si="104"/>
        <v/>
      </c>
      <c r="X516" s="93" t="str">
        <f t="shared" si="104"/>
        <v/>
      </c>
      <c r="Y516" s="93" t="str">
        <f t="shared" si="104"/>
        <v/>
      </c>
      <c r="Z516" s="93" t="str">
        <f t="shared" si="104"/>
        <v/>
      </c>
      <c r="AA516" s="93" t="str">
        <f t="shared" si="104"/>
        <v/>
      </c>
      <c r="AB516" s="93" t="str">
        <f t="shared" si="104"/>
        <v/>
      </c>
      <c r="AC516" s="93" t="str">
        <f t="shared" si="104"/>
        <v/>
      </c>
      <c r="AD516" s="93" t="str">
        <f t="shared" si="104"/>
        <v/>
      </c>
      <c r="AE516" s="93" t="str">
        <f t="shared" si="104"/>
        <v/>
      </c>
      <c r="AF516" s="93" t="str">
        <f t="shared" si="104"/>
        <v/>
      </c>
      <c r="AG516" s="93" t="str">
        <f t="shared" si="104"/>
        <v/>
      </c>
      <c r="AH516" s="93" t="str">
        <f t="shared" si="104"/>
        <v/>
      </c>
      <c r="AI516" s="93" t="str">
        <f t="shared" si="104"/>
        <v/>
      </c>
      <c r="AJ516" s="93" t="str">
        <f t="shared" si="104"/>
        <v/>
      </c>
      <c r="AK516" s="93" t="str">
        <f t="shared" si="104"/>
        <v/>
      </c>
      <c r="AL516" s="100"/>
      <c r="AM516" s="12"/>
      <c r="AN516" s="3"/>
      <c r="AO516" s="3"/>
      <c r="AP516" s="3"/>
    </row>
    <row r="517" spans="1:42" ht="12" customHeight="1" outlineLevel="1" x14ac:dyDescent="0.25">
      <c r="A517" s="1"/>
      <c r="B517" s="2"/>
      <c r="C517" s="13"/>
      <c r="D517" s="13"/>
      <c r="E517" s="13"/>
      <c r="F517" s="30"/>
      <c r="H517" s="23" t="s">
        <v>173</v>
      </c>
      <c r="I517" s="4" t="s">
        <v>130</v>
      </c>
      <c r="J517" s="93" t="str">
        <f t="shared" ref="J517:AK517" si="105">IF($I517="agflow","",IF(J346&gt;0,IF($I517="lime",0.25,1),""))</f>
        <v/>
      </c>
      <c r="K517" s="93" t="str">
        <f t="shared" si="105"/>
        <v/>
      </c>
      <c r="L517" s="93" t="str">
        <f t="shared" si="105"/>
        <v/>
      </c>
      <c r="M517" s="93" t="str">
        <f t="shared" si="105"/>
        <v/>
      </c>
      <c r="N517" s="93" t="str">
        <f t="shared" si="105"/>
        <v/>
      </c>
      <c r="O517" s="93" t="str">
        <f t="shared" si="105"/>
        <v/>
      </c>
      <c r="P517" s="93" t="str">
        <f t="shared" si="105"/>
        <v/>
      </c>
      <c r="Q517" s="93" t="str">
        <f t="shared" si="105"/>
        <v/>
      </c>
      <c r="R517" s="93" t="str">
        <f t="shared" si="105"/>
        <v/>
      </c>
      <c r="S517" s="93" t="str">
        <f t="shared" si="105"/>
        <v/>
      </c>
      <c r="T517" s="93" t="str">
        <f t="shared" si="105"/>
        <v/>
      </c>
      <c r="U517" s="93" t="str">
        <f t="shared" si="105"/>
        <v/>
      </c>
      <c r="V517" s="93" t="str">
        <f t="shared" si="105"/>
        <v/>
      </c>
      <c r="W517" s="93" t="str">
        <f t="shared" si="105"/>
        <v/>
      </c>
      <c r="X517" s="93" t="str">
        <f t="shared" si="105"/>
        <v/>
      </c>
      <c r="Y517" s="93" t="str">
        <f t="shared" si="105"/>
        <v/>
      </c>
      <c r="Z517" s="93" t="str">
        <f t="shared" si="105"/>
        <v/>
      </c>
      <c r="AA517" s="93" t="str">
        <f t="shared" si="105"/>
        <v/>
      </c>
      <c r="AB517" s="93" t="str">
        <f t="shared" si="105"/>
        <v/>
      </c>
      <c r="AC517" s="93" t="str">
        <f t="shared" si="105"/>
        <v/>
      </c>
      <c r="AD517" s="93" t="str">
        <f t="shared" si="105"/>
        <v/>
      </c>
      <c r="AE517" s="93" t="str">
        <f t="shared" si="105"/>
        <v/>
      </c>
      <c r="AF517" s="93" t="str">
        <f t="shared" si="105"/>
        <v/>
      </c>
      <c r="AG517" s="93" t="str">
        <f t="shared" si="105"/>
        <v/>
      </c>
      <c r="AH517" s="93" t="str">
        <f t="shared" si="105"/>
        <v/>
      </c>
      <c r="AI517" s="93" t="str">
        <f t="shared" si="105"/>
        <v/>
      </c>
      <c r="AJ517" s="93" t="str">
        <f t="shared" si="105"/>
        <v/>
      </c>
      <c r="AK517" s="93" t="str">
        <f t="shared" si="105"/>
        <v/>
      </c>
      <c r="AL517" s="100"/>
      <c r="AM517" s="12"/>
      <c r="AN517" s="3"/>
      <c r="AO517" s="3"/>
      <c r="AP517" s="3"/>
    </row>
    <row r="518" spans="1:42" ht="12" customHeight="1" outlineLevel="1" x14ac:dyDescent="0.25">
      <c r="A518" s="1"/>
      <c r="B518" s="2"/>
      <c r="C518" s="13"/>
      <c r="D518" s="13"/>
      <c r="E518" s="13"/>
      <c r="F518" s="30"/>
      <c r="H518" s="23" t="s">
        <v>140</v>
      </c>
      <c r="I518" s="4" t="s">
        <v>130</v>
      </c>
      <c r="J518" s="93" t="str">
        <f t="shared" ref="J518:AK518" si="106">IF($I518="agflow","",IF(J347&gt;0,IF($I518="lime",0.25,1),""))</f>
        <v/>
      </c>
      <c r="K518" s="93" t="str">
        <f t="shared" si="106"/>
        <v/>
      </c>
      <c r="L518" s="93" t="str">
        <f t="shared" si="106"/>
        <v/>
      </c>
      <c r="M518" s="93" t="str">
        <f t="shared" si="106"/>
        <v/>
      </c>
      <c r="N518" s="93" t="str">
        <f t="shared" si="106"/>
        <v/>
      </c>
      <c r="O518" s="93" t="str">
        <f t="shared" si="106"/>
        <v/>
      </c>
      <c r="P518" s="93" t="str">
        <f t="shared" si="106"/>
        <v/>
      </c>
      <c r="Q518" s="93" t="str">
        <f t="shared" si="106"/>
        <v/>
      </c>
      <c r="R518" s="93" t="str">
        <f t="shared" si="106"/>
        <v/>
      </c>
      <c r="S518" s="93" t="str">
        <f t="shared" si="106"/>
        <v/>
      </c>
      <c r="T518" s="93" t="str">
        <f t="shared" si="106"/>
        <v/>
      </c>
      <c r="U518" s="93" t="str">
        <f t="shared" si="106"/>
        <v/>
      </c>
      <c r="V518" s="93" t="str">
        <f t="shared" si="106"/>
        <v/>
      </c>
      <c r="W518" s="93" t="str">
        <f t="shared" si="106"/>
        <v/>
      </c>
      <c r="X518" s="93" t="str">
        <f t="shared" si="106"/>
        <v/>
      </c>
      <c r="Y518" s="93" t="str">
        <f t="shared" si="106"/>
        <v/>
      </c>
      <c r="Z518" s="93" t="str">
        <f t="shared" si="106"/>
        <v/>
      </c>
      <c r="AA518" s="93" t="str">
        <f t="shared" si="106"/>
        <v/>
      </c>
      <c r="AB518" s="93" t="str">
        <f t="shared" si="106"/>
        <v/>
      </c>
      <c r="AC518" s="93" t="str">
        <f t="shared" si="106"/>
        <v/>
      </c>
      <c r="AD518" s="93" t="str">
        <f t="shared" si="106"/>
        <v/>
      </c>
      <c r="AE518" s="93" t="str">
        <f t="shared" si="106"/>
        <v/>
      </c>
      <c r="AF518" s="93" t="str">
        <f t="shared" si="106"/>
        <v/>
      </c>
      <c r="AG518" s="93" t="str">
        <f t="shared" si="106"/>
        <v/>
      </c>
      <c r="AH518" s="93" t="str">
        <f t="shared" si="106"/>
        <v/>
      </c>
      <c r="AI518" s="93" t="str">
        <f t="shared" si="106"/>
        <v/>
      </c>
      <c r="AJ518" s="93" t="str">
        <f t="shared" si="106"/>
        <v/>
      </c>
      <c r="AK518" s="93" t="str">
        <f t="shared" si="106"/>
        <v/>
      </c>
      <c r="AL518" s="100"/>
      <c r="AM518" s="12"/>
      <c r="AN518" s="3"/>
      <c r="AO518" s="3"/>
      <c r="AP518" s="3"/>
    </row>
    <row r="519" spans="1:42" ht="12" customHeight="1" outlineLevel="1" x14ac:dyDescent="0.25">
      <c r="A519" s="1"/>
      <c r="B519" s="2"/>
      <c r="C519" s="13"/>
      <c r="D519" s="13"/>
      <c r="E519" s="13"/>
      <c r="F519" s="30"/>
      <c r="H519" s="23" t="s">
        <v>463</v>
      </c>
      <c r="I519" s="4" t="s">
        <v>130</v>
      </c>
      <c r="J519" s="93" t="str">
        <f t="shared" ref="J519:AK519" si="107">IF($I519="agflow","",IF(J348&gt;0,IF($I519="lime",0.25,1),""))</f>
        <v/>
      </c>
      <c r="K519" s="93" t="str">
        <f t="shared" si="107"/>
        <v/>
      </c>
      <c r="L519" s="93" t="str">
        <f t="shared" si="107"/>
        <v/>
      </c>
      <c r="M519" s="93" t="str">
        <f t="shared" si="107"/>
        <v/>
      </c>
      <c r="N519" s="93" t="str">
        <f t="shared" si="107"/>
        <v/>
      </c>
      <c r="O519" s="93" t="str">
        <f t="shared" si="107"/>
        <v/>
      </c>
      <c r="P519" s="93" t="str">
        <f t="shared" si="107"/>
        <v/>
      </c>
      <c r="Q519" s="93" t="str">
        <f t="shared" si="107"/>
        <v/>
      </c>
      <c r="R519" s="93" t="str">
        <f t="shared" si="107"/>
        <v/>
      </c>
      <c r="S519" s="93" t="str">
        <f t="shared" si="107"/>
        <v/>
      </c>
      <c r="T519" s="93" t="str">
        <f t="shared" si="107"/>
        <v/>
      </c>
      <c r="U519" s="93" t="str">
        <f t="shared" si="107"/>
        <v/>
      </c>
      <c r="V519" s="93" t="str">
        <f t="shared" si="107"/>
        <v/>
      </c>
      <c r="W519" s="93" t="str">
        <f t="shared" si="107"/>
        <v/>
      </c>
      <c r="X519" s="93" t="str">
        <f t="shared" si="107"/>
        <v/>
      </c>
      <c r="Y519" s="93" t="str">
        <f t="shared" si="107"/>
        <v/>
      </c>
      <c r="Z519" s="93" t="str">
        <f t="shared" si="107"/>
        <v/>
      </c>
      <c r="AA519" s="93" t="str">
        <f t="shared" si="107"/>
        <v/>
      </c>
      <c r="AB519" s="93" t="str">
        <f t="shared" si="107"/>
        <v/>
      </c>
      <c r="AC519" s="93" t="str">
        <f t="shared" si="107"/>
        <v/>
      </c>
      <c r="AD519" s="93" t="str">
        <f t="shared" si="107"/>
        <v/>
      </c>
      <c r="AE519" s="93" t="str">
        <f t="shared" si="107"/>
        <v/>
      </c>
      <c r="AF519" s="93" t="str">
        <f t="shared" si="107"/>
        <v/>
      </c>
      <c r="AG519" s="93" t="str">
        <f t="shared" si="107"/>
        <v/>
      </c>
      <c r="AH519" s="93" t="str">
        <f t="shared" si="107"/>
        <v/>
      </c>
      <c r="AI519" s="93" t="str">
        <f t="shared" si="107"/>
        <v/>
      </c>
      <c r="AJ519" s="93" t="str">
        <f t="shared" si="107"/>
        <v/>
      </c>
      <c r="AK519" s="93" t="str">
        <f t="shared" si="107"/>
        <v/>
      </c>
      <c r="AL519" s="100"/>
      <c r="AM519" s="12"/>
      <c r="AN519" s="3"/>
      <c r="AO519" s="3"/>
      <c r="AP519" s="3"/>
    </row>
    <row r="520" spans="1:42" ht="12" customHeight="1" outlineLevel="1" x14ac:dyDescent="0.25">
      <c r="A520" s="1"/>
      <c r="B520" s="2"/>
      <c r="C520" s="13"/>
      <c r="D520" s="13"/>
      <c r="E520" s="13"/>
      <c r="F520" s="30"/>
      <c r="H520" s="23" t="s">
        <v>154</v>
      </c>
      <c r="I520" s="4" t="s">
        <v>130</v>
      </c>
      <c r="J520" s="93" t="str">
        <f t="shared" ref="J520:AK520" si="108">IF($I520="agflow","",IF(J349&gt;0,IF($I520="lime",0.25,1),""))</f>
        <v/>
      </c>
      <c r="K520" s="93" t="str">
        <f t="shared" si="108"/>
        <v/>
      </c>
      <c r="L520" s="93" t="str">
        <f t="shared" si="108"/>
        <v/>
      </c>
      <c r="M520" s="93" t="str">
        <f t="shared" si="108"/>
        <v/>
      </c>
      <c r="N520" s="93" t="str">
        <f t="shared" si="108"/>
        <v/>
      </c>
      <c r="O520" s="93" t="str">
        <f t="shared" si="108"/>
        <v/>
      </c>
      <c r="P520" s="93" t="str">
        <f t="shared" si="108"/>
        <v/>
      </c>
      <c r="Q520" s="93" t="str">
        <f t="shared" si="108"/>
        <v/>
      </c>
      <c r="R520" s="93" t="str">
        <f t="shared" si="108"/>
        <v/>
      </c>
      <c r="S520" s="93" t="str">
        <f t="shared" si="108"/>
        <v/>
      </c>
      <c r="T520" s="93" t="str">
        <f t="shared" si="108"/>
        <v/>
      </c>
      <c r="U520" s="93" t="str">
        <f t="shared" si="108"/>
        <v/>
      </c>
      <c r="V520" s="93" t="str">
        <f t="shared" si="108"/>
        <v/>
      </c>
      <c r="W520" s="93" t="str">
        <f t="shared" si="108"/>
        <v/>
      </c>
      <c r="X520" s="93" t="str">
        <f t="shared" si="108"/>
        <v/>
      </c>
      <c r="Y520" s="93" t="str">
        <f t="shared" si="108"/>
        <v/>
      </c>
      <c r="Z520" s="93" t="str">
        <f t="shared" si="108"/>
        <v/>
      </c>
      <c r="AA520" s="93" t="str">
        <f t="shared" si="108"/>
        <v/>
      </c>
      <c r="AB520" s="93" t="str">
        <f t="shared" si="108"/>
        <v/>
      </c>
      <c r="AC520" s="93" t="str">
        <f t="shared" si="108"/>
        <v/>
      </c>
      <c r="AD520" s="93" t="str">
        <f t="shared" si="108"/>
        <v/>
      </c>
      <c r="AE520" s="93" t="str">
        <f t="shared" si="108"/>
        <v/>
      </c>
      <c r="AF520" s="93" t="str">
        <f t="shared" si="108"/>
        <v/>
      </c>
      <c r="AG520" s="93" t="str">
        <f t="shared" si="108"/>
        <v/>
      </c>
      <c r="AH520" s="93" t="str">
        <f t="shared" si="108"/>
        <v/>
      </c>
      <c r="AI520" s="93" t="str">
        <f t="shared" si="108"/>
        <v/>
      </c>
      <c r="AJ520" s="93" t="str">
        <f t="shared" si="108"/>
        <v/>
      </c>
      <c r="AK520" s="93" t="str">
        <f t="shared" si="108"/>
        <v/>
      </c>
      <c r="AL520" s="100"/>
      <c r="AM520" s="12"/>
      <c r="AN520" s="3"/>
      <c r="AO520" s="3"/>
      <c r="AP520" s="3"/>
    </row>
    <row r="521" spans="1:42" ht="12" customHeight="1" outlineLevel="1" x14ac:dyDescent="0.25">
      <c r="A521" s="1"/>
      <c r="B521" s="2"/>
      <c r="C521" s="13"/>
      <c r="D521" s="13"/>
      <c r="E521" s="13"/>
      <c r="F521" s="30"/>
      <c r="H521" s="23" t="s">
        <v>464</v>
      </c>
      <c r="I521" s="4" t="s">
        <v>130</v>
      </c>
      <c r="J521" s="93" t="str">
        <f t="shared" ref="J521:AK521" si="109">IF($I521="agflow","",IF(J350&gt;0,IF($I521="lime",0.25,1),""))</f>
        <v/>
      </c>
      <c r="K521" s="93" t="str">
        <f t="shared" si="109"/>
        <v/>
      </c>
      <c r="L521" s="93" t="str">
        <f t="shared" si="109"/>
        <v/>
      </c>
      <c r="M521" s="93" t="str">
        <f t="shared" si="109"/>
        <v/>
      </c>
      <c r="N521" s="93" t="str">
        <f t="shared" si="109"/>
        <v/>
      </c>
      <c r="O521" s="93" t="str">
        <f t="shared" si="109"/>
        <v/>
      </c>
      <c r="P521" s="93" t="str">
        <f t="shared" si="109"/>
        <v/>
      </c>
      <c r="Q521" s="93" t="str">
        <f t="shared" si="109"/>
        <v/>
      </c>
      <c r="R521" s="93" t="str">
        <f t="shared" si="109"/>
        <v/>
      </c>
      <c r="S521" s="93" t="str">
        <f t="shared" si="109"/>
        <v/>
      </c>
      <c r="T521" s="93" t="str">
        <f t="shared" si="109"/>
        <v/>
      </c>
      <c r="U521" s="93" t="str">
        <f t="shared" si="109"/>
        <v/>
      </c>
      <c r="V521" s="93" t="str">
        <f t="shared" si="109"/>
        <v/>
      </c>
      <c r="W521" s="93" t="str">
        <f t="shared" si="109"/>
        <v/>
      </c>
      <c r="X521" s="93" t="str">
        <f t="shared" si="109"/>
        <v/>
      </c>
      <c r="Y521" s="93" t="str">
        <f t="shared" si="109"/>
        <v/>
      </c>
      <c r="Z521" s="93" t="str">
        <f t="shared" si="109"/>
        <v/>
      </c>
      <c r="AA521" s="93" t="str">
        <f t="shared" si="109"/>
        <v/>
      </c>
      <c r="AB521" s="93" t="str">
        <f t="shared" si="109"/>
        <v/>
      </c>
      <c r="AC521" s="93" t="str">
        <f t="shared" si="109"/>
        <v/>
      </c>
      <c r="AD521" s="93" t="str">
        <f t="shared" si="109"/>
        <v/>
      </c>
      <c r="AE521" s="93" t="str">
        <f t="shared" si="109"/>
        <v/>
      </c>
      <c r="AF521" s="93" t="str">
        <f t="shared" si="109"/>
        <v/>
      </c>
      <c r="AG521" s="93" t="str">
        <f t="shared" si="109"/>
        <v/>
      </c>
      <c r="AH521" s="93" t="str">
        <f t="shared" si="109"/>
        <v/>
      </c>
      <c r="AI521" s="93" t="str">
        <f t="shared" si="109"/>
        <v/>
      </c>
      <c r="AJ521" s="93" t="str">
        <f t="shared" si="109"/>
        <v/>
      </c>
      <c r="AK521" s="93" t="str">
        <f t="shared" si="109"/>
        <v/>
      </c>
      <c r="AL521" s="100"/>
      <c r="AM521" s="12"/>
      <c r="AN521" s="3"/>
      <c r="AO521" s="3"/>
      <c r="AP521" s="3"/>
    </row>
    <row r="522" spans="1:42" ht="12" customHeight="1" outlineLevel="1" x14ac:dyDescent="0.25">
      <c r="A522" s="1"/>
      <c r="B522" s="2"/>
      <c r="C522" s="13"/>
      <c r="D522" s="13"/>
      <c r="E522" s="13"/>
      <c r="F522" s="30"/>
      <c r="H522" s="23" t="s">
        <v>465</v>
      </c>
      <c r="I522" s="4" t="s">
        <v>130</v>
      </c>
      <c r="J522" s="93" t="str">
        <f t="shared" ref="J522:AK522" si="110">IF($I522="agflow","",IF(J351&gt;0,IF($I522="lime",0.25,1),""))</f>
        <v/>
      </c>
      <c r="K522" s="93" t="str">
        <f t="shared" si="110"/>
        <v/>
      </c>
      <c r="L522" s="93" t="str">
        <f t="shared" si="110"/>
        <v/>
      </c>
      <c r="M522" s="93" t="str">
        <f t="shared" si="110"/>
        <v/>
      </c>
      <c r="N522" s="93" t="str">
        <f t="shared" si="110"/>
        <v/>
      </c>
      <c r="O522" s="93" t="str">
        <f t="shared" si="110"/>
        <v/>
      </c>
      <c r="P522" s="93" t="str">
        <f t="shared" si="110"/>
        <v/>
      </c>
      <c r="Q522" s="93" t="str">
        <f t="shared" si="110"/>
        <v/>
      </c>
      <c r="R522" s="93" t="str">
        <f t="shared" si="110"/>
        <v/>
      </c>
      <c r="S522" s="93" t="str">
        <f t="shared" si="110"/>
        <v/>
      </c>
      <c r="T522" s="93" t="str">
        <f t="shared" si="110"/>
        <v/>
      </c>
      <c r="U522" s="93" t="str">
        <f t="shared" si="110"/>
        <v/>
      </c>
      <c r="V522" s="93" t="str">
        <f t="shared" si="110"/>
        <v/>
      </c>
      <c r="W522" s="93" t="str">
        <f t="shared" si="110"/>
        <v/>
      </c>
      <c r="X522" s="93" t="str">
        <f t="shared" si="110"/>
        <v/>
      </c>
      <c r="Y522" s="93" t="str">
        <f t="shared" si="110"/>
        <v/>
      </c>
      <c r="Z522" s="93" t="str">
        <f t="shared" si="110"/>
        <v/>
      </c>
      <c r="AA522" s="93" t="str">
        <f t="shared" si="110"/>
        <v/>
      </c>
      <c r="AB522" s="93" t="str">
        <f t="shared" si="110"/>
        <v/>
      </c>
      <c r="AC522" s="93" t="str">
        <f t="shared" si="110"/>
        <v/>
      </c>
      <c r="AD522" s="93" t="str">
        <f t="shared" si="110"/>
        <v/>
      </c>
      <c r="AE522" s="93" t="str">
        <f t="shared" si="110"/>
        <v/>
      </c>
      <c r="AF522" s="93" t="str">
        <f t="shared" si="110"/>
        <v/>
      </c>
      <c r="AG522" s="93" t="str">
        <f t="shared" si="110"/>
        <v/>
      </c>
      <c r="AH522" s="93" t="str">
        <f t="shared" si="110"/>
        <v/>
      </c>
      <c r="AI522" s="93" t="str">
        <f t="shared" si="110"/>
        <v/>
      </c>
      <c r="AJ522" s="93" t="str">
        <f t="shared" si="110"/>
        <v/>
      </c>
      <c r="AK522" s="93" t="str">
        <f t="shared" si="110"/>
        <v/>
      </c>
      <c r="AL522" s="100"/>
      <c r="AM522" s="12"/>
      <c r="AN522" s="3"/>
      <c r="AO522" s="3"/>
      <c r="AP522" s="3"/>
    </row>
    <row r="523" spans="1:42" ht="12" customHeight="1" outlineLevel="1" x14ac:dyDescent="0.25">
      <c r="A523" s="1"/>
      <c r="B523" s="2"/>
      <c r="C523" s="13"/>
      <c r="D523" s="13"/>
      <c r="E523" s="13"/>
      <c r="F523" s="30"/>
      <c r="H523" s="23" t="s">
        <v>466</v>
      </c>
      <c r="I523" s="4" t="s">
        <v>130</v>
      </c>
      <c r="J523" s="93" t="str">
        <f t="shared" ref="J523:AK523" si="111">IF($I523="agflow","",IF(J352&gt;0,IF($I523="lime",0.25,1),""))</f>
        <v/>
      </c>
      <c r="K523" s="93" t="str">
        <f t="shared" si="111"/>
        <v/>
      </c>
      <c r="L523" s="93" t="str">
        <f t="shared" si="111"/>
        <v/>
      </c>
      <c r="M523" s="93" t="str">
        <f t="shared" si="111"/>
        <v/>
      </c>
      <c r="N523" s="93" t="str">
        <f t="shared" si="111"/>
        <v/>
      </c>
      <c r="O523" s="93" t="str">
        <f t="shared" si="111"/>
        <v/>
      </c>
      <c r="P523" s="93" t="str">
        <f t="shared" si="111"/>
        <v/>
      </c>
      <c r="Q523" s="93" t="str">
        <f t="shared" si="111"/>
        <v/>
      </c>
      <c r="R523" s="93" t="str">
        <f t="shared" si="111"/>
        <v/>
      </c>
      <c r="S523" s="93" t="str">
        <f t="shared" si="111"/>
        <v/>
      </c>
      <c r="T523" s="93" t="str">
        <f t="shared" si="111"/>
        <v/>
      </c>
      <c r="U523" s="93" t="str">
        <f t="shared" si="111"/>
        <v/>
      </c>
      <c r="V523" s="93" t="str">
        <f t="shared" si="111"/>
        <v/>
      </c>
      <c r="W523" s="93" t="str">
        <f t="shared" si="111"/>
        <v/>
      </c>
      <c r="X523" s="93" t="str">
        <f t="shared" si="111"/>
        <v/>
      </c>
      <c r="Y523" s="93" t="str">
        <f t="shared" si="111"/>
        <v/>
      </c>
      <c r="Z523" s="93" t="str">
        <f t="shared" si="111"/>
        <v/>
      </c>
      <c r="AA523" s="93" t="str">
        <f t="shared" si="111"/>
        <v/>
      </c>
      <c r="AB523" s="93" t="str">
        <f t="shared" si="111"/>
        <v/>
      </c>
      <c r="AC523" s="93" t="str">
        <f t="shared" si="111"/>
        <v/>
      </c>
      <c r="AD523" s="93" t="str">
        <f t="shared" si="111"/>
        <v/>
      </c>
      <c r="AE523" s="93" t="str">
        <f t="shared" si="111"/>
        <v/>
      </c>
      <c r="AF523" s="93" t="str">
        <f t="shared" si="111"/>
        <v/>
      </c>
      <c r="AG523" s="93" t="str">
        <f t="shared" si="111"/>
        <v/>
      </c>
      <c r="AH523" s="93" t="str">
        <f t="shared" si="111"/>
        <v/>
      </c>
      <c r="AI523" s="93" t="str">
        <f t="shared" si="111"/>
        <v/>
      </c>
      <c r="AJ523" s="93" t="str">
        <f t="shared" si="111"/>
        <v/>
      </c>
      <c r="AK523" s="93" t="str">
        <f t="shared" si="111"/>
        <v/>
      </c>
      <c r="AL523" s="100"/>
      <c r="AM523" s="12"/>
      <c r="AN523" s="3"/>
      <c r="AO523" s="3"/>
      <c r="AP523" s="3"/>
    </row>
    <row r="524" spans="1:42" ht="12" customHeight="1" outlineLevel="1" x14ac:dyDescent="0.25">
      <c r="A524" s="1"/>
      <c r="B524" s="2"/>
      <c r="C524" s="13"/>
      <c r="D524" s="13"/>
      <c r="E524" s="13"/>
      <c r="F524" s="30"/>
      <c r="H524" s="23" t="s">
        <v>153</v>
      </c>
      <c r="I524" s="4" t="s">
        <v>131</v>
      </c>
      <c r="J524" s="93" t="str">
        <f t="shared" ref="J524:AK524" si="112">IF($I524="agflow","",IF(J353&gt;0,IF($I524="lime",0.25,1),""))</f>
        <v/>
      </c>
      <c r="K524" s="93">
        <f t="shared" si="112"/>
        <v>0.25</v>
      </c>
      <c r="L524" s="93">
        <f t="shared" si="112"/>
        <v>0.25</v>
      </c>
      <c r="M524" s="93" t="str">
        <f t="shared" si="112"/>
        <v/>
      </c>
      <c r="N524" s="93">
        <f t="shared" si="112"/>
        <v>0.25</v>
      </c>
      <c r="O524" s="93">
        <f t="shared" si="112"/>
        <v>0.25</v>
      </c>
      <c r="P524" s="93">
        <f t="shared" si="112"/>
        <v>0.25</v>
      </c>
      <c r="Q524" s="93">
        <f t="shared" si="112"/>
        <v>0.25</v>
      </c>
      <c r="R524" s="93">
        <f t="shared" si="112"/>
        <v>0.25</v>
      </c>
      <c r="S524" s="93">
        <f t="shared" si="112"/>
        <v>0.25</v>
      </c>
      <c r="T524" s="93">
        <f t="shared" si="112"/>
        <v>0.25</v>
      </c>
      <c r="U524" s="93">
        <f t="shared" si="112"/>
        <v>0.25</v>
      </c>
      <c r="V524" s="93">
        <f t="shared" si="112"/>
        <v>0.25</v>
      </c>
      <c r="W524" s="93">
        <f t="shared" si="112"/>
        <v>0.25</v>
      </c>
      <c r="X524" s="93">
        <f t="shared" si="112"/>
        <v>0.25</v>
      </c>
      <c r="Y524" s="93">
        <f t="shared" si="112"/>
        <v>0.25</v>
      </c>
      <c r="Z524" s="93">
        <f t="shared" si="112"/>
        <v>0.25</v>
      </c>
      <c r="AA524" s="93">
        <f t="shared" si="112"/>
        <v>0.25</v>
      </c>
      <c r="AB524" s="93" t="str">
        <f t="shared" si="112"/>
        <v/>
      </c>
      <c r="AC524" s="93" t="str">
        <f t="shared" si="112"/>
        <v/>
      </c>
      <c r="AD524" s="93" t="str">
        <f t="shared" si="112"/>
        <v/>
      </c>
      <c r="AE524" s="93" t="str">
        <f t="shared" si="112"/>
        <v/>
      </c>
      <c r="AF524" s="93" t="str">
        <f t="shared" si="112"/>
        <v/>
      </c>
      <c r="AG524" s="93" t="str">
        <f t="shared" si="112"/>
        <v/>
      </c>
      <c r="AH524" s="93" t="str">
        <f t="shared" si="112"/>
        <v/>
      </c>
      <c r="AI524" s="93" t="str">
        <f t="shared" si="112"/>
        <v/>
      </c>
      <c r="AJ524" s="93" t="str">
        <f t="shared" si="112"/>
        <v/>
      </c>
      <c r="AK524" s="93" t="str">
        <f t="shared" si="112"/>
        <v/>
      </c>
      <c r="AL524" s="100"/>
      <c r="AM524" s="12"/>
      <c r="AN524" s="3"/>
      <c r="AO524" s="3"/>
      <c r="AP524" s="3"/>
    </row>
    <row r="525" spans="1:42" ht="12" customHeight="1" outlineLevel="1" x14ac:dyDescent="0.25">
      <c r="A525" s="1"/>
      <c r="B525" s="2"/>
      <c r="C525" s="13"/>
      <c r="D525" s="13"/>
      <c r="E525" s="13"/>
      <c r="F525" s="30"/>
      <c r="H525" s="23" t="s">
        <v>141</v>
      </c>
      <c r="I525" s="4" t="s">
        <v>131</v>
      </c>
      <c r="J525" s="93" t="str">
        <f t="shared" ref="J525:AK525" si="113">IF($I525="agflow","",IF(J354&gt;0,IF($I525="lime",0.25,1),""))</f>
        <v/>
      </c>
      <c r="K525" s="93">
        <f t="shared" si="113"/>
        <v>0.25</v>
      </c>
      <c r="L525" s="93">
        <f t="shared" si="113"/>
        <v>0.25</v>
      </c>
      <c r="M525" s="93" t="str">
        <f t="shared" si="113"/>
        <v/>
      </c>
      <c r="N525" s="93" t="str">
        <f t="shared" si="113"/>
        <v/>
      </c>
      <c r="O525" s="93" t="str">
        <f t="shared" si="113"/>
        <v/>
      </c>
      <c r="P525" s="93" t="str">
        <f t="shared" si="113"/>
        <v/>
      </c>
      <c r="Q525" s="93" t="str">
        <f t="shared" si="113"/>
        <v/>
      </c>
      <c r="R525" s="93" t="str">
        <f t="shared" si="113"/>
        <v/>
      </c>
      <c r="S525" s="93" t="str">
        <f t="shared" si="113"/>
        <v/>
      </c>
      <c r="T525" s="93" t="str">
        <f t="shared" si="113"/>
        <v/>
      </c>
      <c r="U525" s="93" t="str">
        <f t="shared" si="113"/>
        <v/>
      </c>
      <c r="V525" s="93" t="str">
        <f t="shared" si="113"/>
        <v/>
      </c>
      <c r="W525" s="93" t="str">
        <f t="shared" si="113"/>
        <v/>
      </c>
      <c r="X525" s="93" t="str">
        <f t="shared" si="113"/>
        <v/>
      </c>
      <c r="Y525" s="93" t="str">
        <f t="shared" si="113"/>
        <v/>
      </c>
      <c r="Z525" s="93" t="str">
        <f t="shared" si="113"/>
        <v/>
      </c>
      <c r="AA525" s="93" t="str">
        <f t="shared" si="113"/>
        <v/>
      </c>
      <c r="AB525" s="93" t="str">
        <f t="shared" si="113"/>
        <v/>
      </c>
      <c r="AC525" s="93" t="str">
        <f t="shared" si="113"/>
        <v/>
      </c>
      <c r="AD525" s="93" t="str">
        <f t="shared" si="113"/>
        <v/>
      </c>
      <c r="AE525" s="93" t="str">
        <f t="shared" si="113"/>
        <v/>
      </c>
      <c r="AF525" s="93" t="str">
        <f t="shared" si="113"/>
        <v/>
      </c>
      <c r="AG525" s="93" t="str">
        <f t="shared" si="113"/>
        <v/>
      </c>
      <c r="AH525" s="93" t="str">
        <f t="shared" si="113"/>
        <v/>
      </c>
      <c r="AI525" s="93" t="str">
        <f t="shared" si="113"/>
        <v/>
      </c>
      <c r="AJ525" s="93" t="str">
        <f t="shared" si="113"/>
        <v/>
      </c>
      <c r="AK525" s="93" t="str">
        <f t="shared" si="113"/>
        <v/>
      </c>
      <c r="AL525" s="100"/>
      <c r="AM525" s="12"/>
      <c r="AN525" s="3"/>
      <c r="AO525" s="3"/>
      <c r="AP525" s="3"/>
    </row>
    <row r="526" spans="1:42" ht="12" customHeight="1" outlineLevel="1" x14ac:dyDescent="0.25">
      <c r="A526" s="1"/>
      <c r="B526" s="2"/>
      <c r="C526" s="13"/>
      <c r="D526" s="13"/>
      <c r="E526" s="13"/>
      <c r="F526" s="30"/>
      <c r="H526" s="23" t="s">
        <v>142</v>
      </c>
      <c r="I526" s="4" t="s">
        <v>131</v>
      </c>
      <c r="J526" s="93">
        <f t="shared" ref="J526:AK526" si="114">IF($I526="agflow","",IF(J355&gt;0,IF($I526="lime",0.25,1),""))</f>
        <v>0.25</v>
      </c>
      <c r="K526" s="93" t="str">
        <f t="shared" si="114"/>
        <v/>
      </c>
      <c r="L526" s="93" t="str">
        <f t="shared" si="114"/>
        <v/>
      </c>
      <c r="M526" s="93">
        <f t="shared" si="114"/>
        <v>0.25</v>
      </c>
      <c r="N526" s="93" t="str">
        <f t="shared" si="114"/>
        <v/>
      </c>
      <c r="O526" s="93" t="str">
        <f t="shared" si="114"/>
        <v/>
      </c>
      <c r="P526" s="93" t="str">
        <f t="shared" si="114"/>
        <v/>
      </c>
      <c r="Q526" s="93" t="str">
        <f t="shared" si="114"/>
        <v/>
      </c>
      <c r="R526" s="93" t="str">
        <f t="shared" si="114"/>
        <v/>
      </c>
      <c r="S526" s="93" t="str">
        <f t="shared" si="114"/>
        <v/>
      </c>
      <c r="T526" s="93" t="str">
        <f t="shared" si="114"/>
        <v/>
      </c>
      <c r="U526" s="93" t="str">
        <f t="shared" si="114"/>
        <v/>
      </c>
      <c r="V526" s="93" t="str">
        <f t="shared" si="114"/>
        <v/>
      </c>
      <c r="W526" s="93" t="str">
        <f t="shared" si="114"/>
        <v/>
      </c>
      <c r="X526" s="93" t="str">
        <f t="shared" si="114"/>
        <v/>
      </c>
      <c r="Y526" s="93" t="str">
        <f t="shared" si="114"/>
        <v/>
      </c>
      <c r="Z526" s="93" t="str">
        <f t="shared" si="114"/>
        <v/>
      </c>
      <c r="AA526" s="93" t="str">
        <f t="shared" si="114"/>
        <v/>
      </c>
      <c r="AB526" s="93" t="str">
        <f t="shared" si="114"/>
        <v/>
      </c>
      <c r="AC526" s="93" t="str">
        <f t="shared" si="114"/>
        <v/>
      </c>
      <c r="AD526" s="93" t="str">
        <f t="shared" si="114"/>
        <v/>
      </c>
      <c r="AE526" s="93" t="str">
        <f t="shared" si="114"/>
        <v/>
      </c>
      <c r="AF526" s="93" t="str">
        <f t="shared" si="114"/>
        <v/>
      </c>
      <c r="AG526" s="93" t="str">
        <f t="shared" si="114"/>
        <v/>
      </c>
      <c r="AH526" s="93" t="str">
        <f t="shared" si="114"/>
        <v/>
      </c>
      <c r="AI526" s="93" t="str">
        <f t="shared" si="114"/>
        <v/>
      </c>
      <c r="AJ526" s="93" t="str">
        <f t="shared" si="114"/>
        <v/>
      </c>
      <c r="AK526" s="93" t="str">
        <f t="shared" si="114"/>
        <v/>
      </c>
      <c r="AL526" s="100"/>
      <c r="AM526" s="12"/>
      <c r="AN526" s="3"/>
      <c r="AO526" s="3"/>
      <c r="AP526" s="3"/>
    </row>
    <row r="527" spans="1:42" ht="12" customHeight="1" outlineLevel="1" x14ac:dyDescent="0.25">
      <c r="A527" s="1"/>
      <c r="B527" s="2"/>
      <c r="C527" s="13"/>
      <c r="D527" s="13"/>
      <c r="E527" s="13"/>
      <c r="F527" s="30"/>
      <c r="H527" s="23" t="s">
        <v>143</v>
      </c>
      <c r="I527" s="4" t="s">
        <v>131</v>
      </c>
      <c r="J527" s="93" t="str">
        <f t="shared" ref="J527:AK527" si="115">IF($I527="agflow","",IF(J356&gt;0,IF($I527="lime",0.25,1),""))</f>
        <v/>
      </c>
      <c r="K527" s="93">
        <f t="shared" si="115"/>
        <v>0.25</v>
      </c>
      <c r="L527" s="93">
        <f t="shared" si="115"/>
        <v>0.25</v>
      </c>
      <c r="M527" s="93" t="str">
        <f t="shared" si="115"/>
        <v/>
      </c>
      <c r="N527" s="93" t="str">
        <f t="shared" si="115"/>
        <v/>
      </c>
      <c r="O527" s="93" t="str">
        <f t="shared" si="115"/>
        <v/>
      </c>
      <c r="P527" s="93" t="str">
        <f t="shared" si="115"/>
        <v/>
      </c>
      <c r="Q527" s="93" t="str">
        <f t="shared" si="115"/>
        <v/>
      </c>
      <c r="R527" s="93" t="str">
        <f t="shared" si="115"/>
        <v/>
      </c>
      <c r="S527" s="93" t="str">
        <f t="shared" si="115"/>
        <v/>
      </c>
      <c r="T527" s="93" t="str">
        <f t="shared" si="115"/>
        <v/>
      </c>
      <c r="U527" s="93" t="str">
        <f t="shared" si="115"/>
        <v/>
      </c>
      <c r="V527" s="93" t="str">
        <f t="shared" si="115"/>
        <v/>
      </c>
      <c r="W527" s="93" t="str">
        <f t="shared" si="115"/>
        <v/>
      </c>
      <c r="X527" s="93" t="str">
        <f t="shared" si="115"/>
        <v/>
      </c>
      <c r="Y527" s="93" t="str">
        <f t="shared" si="115"/>
        <v/>
      </c>
      <c r="Z527" s="93" t="str">
        <f t="shared" si="115"/>
        <v/>
      </c>
      <c r="AA527" s="93" t="str">
        <f t="shared" si="115"/>
        <v/>
      </c>
      <c r="AB527" s="93" t="str">
        <f t="shared" si="115"/>
        <v/>
      </c>
      <c r="AC527" s="93" t="str">
        <f t="shared" si="115"/>
        <v/>
      </c>
      <c r="AD527" s="93" t="str">
        <f t="shared" si="115"/>
        <v/>
      </c>
      <c r="AE527" s="93" t="str">
        <f t="shared" si="115"/>
        <v/>
      </c>
      <c r="AF527" s="93" t="str">
        <f t="shared" si="115"/>
        <v/>
      </c>
      <c r="AG527" s="93" t="str">
        <f t="shared" si="115"/>
        <v/>
      </c>
      <c r="AH527" s="93" t="str">
        <f t="shared" si="115"/>
        <v/>
      </c>
      <c r="AI527" s="93" t="str">
        <f t="shared" si="115"/>
        <v/>
      </c>
      <c r="AJ527" s="93" t="str">
        <f t="shared" si="115"/>
        <v/>
      </c>
      <c r="AK527" s="93" t="str">
        <f t="shared" si="115"/>
        <v/>
      </c>
      <c r="AL527" s="100"/>
      <c r="AM527" s="12"/>
      <c r="AN527" s="3"/>
      <c r="AO527" s="3"/>
      <c r="AP527" s="3"/>
    </row>
    <row r="528" spans="1:42" ht="12" customHeight="1" outlineLevel="1" x14ac:dyDescent="0.25">
      <c r="A528" s="1"/>
      <c r="B528" s="2"/>
      <c r="C528" s="13"/>
      <c r="D528" s="13"/>
      <c r="E528" s="13"/>
      <c r="F528" s="30"/>
      <c r="H528" s="23" t="s">
        <v>144</v>
      </c>
      <c r="I528" s="4" t="s">
        <v>131</v>
      </c>
      <c r="J528" s="93" t="str">
        <f t="shared" ref="J528:AK528" si="116">IF($I528="agflow","",IF(J357&gt;0,IF($I528="lime",0.25,1),""))</f>
        <v/>
      </c>
      <c r="K528" s="93">
        <f t="shared" si="116"/>
        <v>0.25</v>
      </c>
      <c r="L528" s="93">
        <f t="shared" si="116"/>
        <v>0.25</v>
      </c>
      <c r="M528" s="93" t="str">
        <f t="shared" si="116"/>
        <v/>
      </c>
      <c r="N528" s="93" t="str">
        <f t="shared" si="116"/>
        <v/>
      </c>
      <c r="O528" s="93" t="str">
        <f t="shared" si="116"/>
        <v/>
      </c>
      <c r="P528" s="93" t="str">
        <f t="shared" si="116"/>
        <v/>
      </c>
      <c r="Q528" s="93" t="str">
        <f t="shared" si="116"/>
        <v/>
      </c>
      <c r="R528" s="93" t="str">
        <f t="shared" si="116"/>
        <v/>
      </c>
      <c r="S528" s="93" t="str">
        <f t="shared" si="116"/>
        <v/>
      </c>
      <c r="T528" s="93" t="str">
        <f t="shared" si="116"/>
        <v/>
      </c>
      <c r="U528" s="93" t="str">
        <f t="shared" si="116"/>
        <v/>
      </c>
      <c r="V528" s="93" t="str">
        <f t="shared" si="116"/>
        <v/>
      </c>
      <c r="W528" s="93" t="str">
        <f t="shared" si="116"/>
        <v/>
      </c>
      <c r="X528" s="93" t="str">
        <f t="shared" si="116"/>
        <v/>
      </c>
      <c r="Y528" s="93" t="str">
        <f t="shared" si="116"/>
        <v/>
      </c>
      <c r="Z528" s="93" t="str">
        <f t="shared" si="116"/>
        <v/>
      </c>
      <c r="AA528" s="93" t="str">
        <f t="shared" si="116"/>
        <v/>
      </c>
      <c r="AB528" s="93" t="str">
        <f t="shared" si="116"/>
        <v/>
      </c>
      <c r="AC528" s="93" t="str">
        <f t="shared" si="116"/>
        <v/>
      </c>
      <c r="AD528" s="93" t="str">
        <f t="shared" si="116"/>
        <v/>
      </c>
      <c r="AE528" s="93" t="str">
        <f t="shared" si="116"/>
        <v/>
      </c>
      <c r="AF528" s="93" t="str">
        <f t="shared" si="116"/>
        <v/>
      </c>
      <c r="AG528" s="93" t="str">
        <f t="shared" si="116"/>
        <v/>
      </c>
      <c r="AH528" s="93" t="str">
        <f t="shared" si="116"/>
        <v/>
      </c>
      <c r="AI528" s="93" t="str">
        <f t="shared" si="116"/>
        <v/>
      </c>
      <c r="AJ528" s="93" t="str">
        <f t="shared" si="116"/>
        <v/>
      </c>
      <c r="AK528" s="93" t="str">
        <f t="shared" si="116"/>
        <v/>
      </c>
      <c r="AL528" s="100"/>
      <c r="AM528" s="12"/>
      <c r="AN528" s="3"/>
      <c r="AO528" s="3"/>
      <c r="AP528" s="3"/>
    </row>
    <row r="529" spans="1:42" ht="12" customHeight="1" outlineLevel="1" x14ac:dyDescent="0.25">
      <c r="A529" s="1"/>
      <c r="B529" s="2"/>
      <c r="C529" s="13"/>
      <c r="D529" s="13"/>
      <c r="E529" s="13"/>
      <c r="F529" s="30"/>
      <c r="H529" s="23" t="s">
        <v>145</v>
      </c>
      <c r="I529" s="4" t="s">
        <v>131</v>
      </c>
      <c r="J529" s="93">
        <f t="shared" ref="J529:AK529" si="117">IF($I529="agflow","",IF(J358&gt;0,IF($I529="lime",0.25,1),""))</f>
        <v>0.25</v>
      </c>
      <c r="K529" s="93">
        <f t="shared" si="117"/>
        <v>0.25</v>
      </c>
      <c r="L529" s="93">
        <f t="shared" si="117"/>
        <v>0.25</v>
      </c>
      <c r="M529" s="93" t="str">
        <f t="shared" si="117"/>
        <v/>
      </c>
      <c r="N529" s="93">
        <f t="shared" si="117"/>
        <v>0.25</v>
      </c>
      <c r="O529" s="93">
        <f t="shared" si="117"/>
        <v>0.25</v>
      </c>
      <c r="P529" s="93">
        <f t="shared" si="117"/>
        <v>0.25</v>
      </c>
      <c r="Q529" s="93">
        <f t="shared" si="117"/>
        <v>0.25</v>
      </c>
      <c r="R529" s="93">
        <f t="shared" si="117"/>
        <v>0.25</v>
      </c>
      <c r="S529" s="93">
        <f t="shared" si="117"/>
        <v>0.25</v>
      </c>
      <c r="T529" s="93">
        <f t="shared" si="117"/>
        <v>0.25</v>
      </c>
      <c r="U529" s="93">
        <f t="shared" si="117"/>
        <v>0.25</v>
      </c>
      <c r="V529" s="93">
        <f t="shared" si="117"/>
        <v>0.25</v>
      </c>
      <c r="W529" s="93">
        <f t="shared" si="117"/>
        <v>0.25</v>
      </c>
      <c r="X529" s="93">
        <f t="shared" si="117"/>
        <v>0.25</v>
      </c>
      <c r="Y529" s="93">
        <f t="shared" si="117"/>
        <v>0.25</v>
      </c>
      <c r="Z529" s="93">
        <f t="shared" si="117"/>
        <v>0.25</v>
      </c>
      <c r="AA529" s="93">
        <f t="shared" si="117"/>
        <v>0.25</v>
      </c>
      <c r="AB529" s="93" t="str">
        <f t="shared" si="117"/>
        <v/>
      </c>
      <c r="AC529" s="93" t="str">
        <f t="shared" si="117"/>
        <v/>
      </c>
      <c r="AD529" s="93" t="str">
        <f t="shared" si="117"/>
        <v/>
      </c>
      <c r="AE529" s="93" t="str">
        <f t="shared" si="117"/>
        <v/>
      </c>
      <c r="AF529" s="93" t="str">
        <f t="shared" si="117"/>
        <v/>
      </c>
      <c r="AG529" s="93" t="str">
        <f t="shared" si="117"/>
        <v/>
      </c>
      <c r="AH529" s="93" t="str">
        <f t="shared" si="117"/>
        <v/>
      </c>
      <c r="AI529" s="93" t="str">
        <f t="shared" si="117"/>
        <v/>
      </c>
      <c r="AJ529" s="93" t="str">
        <f t="shared" si="117"/>
        <v/>
      </c>
      <c r="AK529" s="93" t="str">
        <f t="shared" si="117"/>
        <v/>
      </c>
      <c r="AL529" s="100"/>
      <c r="AM529" s="12"/>
      <c r="AN529" s="3"/>
      <c r="AO529" s="3"/>
      <c r="AP529" s="3"/>
    </row>
    <row r="530" spans="1:42" ht="12" customHeight="1" outlineLevel="1" x14ac:dyDescent="0.25">
      <c r="A530" s="1"/>
      <c r="B530" s="2"/>
      <c r="C530" s="13"/>
      <c r="D530" s="13"/>
      <c r="E530" s="13"/>
      <c r="F530" s="30"/>
      <c r="H530" s="23" t="s">
        <v>146</v>
      </c>
      <c r="I530" s="4" t="s">
        <v>131</v>
      </c>
      <c r="J530" s="93" t="str">
        <f t="shared" ref="J530:AK530" si="118">IF($I530="agflow","",IF(J359&gt;0,IF($I530="lime",0.25,1),""))</f>
        <v/>
      </c>
      <c r="K530" s="93" t="str">
        <f t="shared" si="118"/>
        <v/>
      </c>
      <c r="L530" s="93" t="str">
        <f t="shared" si="118"/>
        <v/>
      </c>
      <c r="M530" s="93" t="str">
        <f t="shared" si="118"/>
        <v/>
      </c>
      <c r="N530" s="93" t="str">
        <f t="shared" si="118"/>
        <v/>
      </c>
      <c r="O530" s="93" t="str">
        <f t="shared" si="118"/>
        <v/>
      </c>
      <c r="P530" s="93" t="str">
        <f t="shared" si="118"/>
        <v/>
      </c>
      <c r="Q530" s="93" t="str">
        <f t="shared" si="118"/>
        <v/>
      </c>
      <c r="R530" s="93" t="str">
        <f t="shared" si="118"/>
        <v/>
      </c>
      <c r="S530" s="93" t="str">
        <f t="shared" si="118"/>
        <v/>
      </c>
      <c r="T530" s="93" t="str">
        <f t="shared" si="118"/>
        <v/>
      </c>
      <c r="U530" s="93" t="str">
        <f t="shared" si="118"/>
        <v/>
      </c>
      <c r="V530" s="93" t="str">
        <f t="shared" si="118"/>
        <v/>
      </c>
      <c r="W530" s="93" t="str">
        <f t="shared" si="118"/>
        <v/>
      </c>
      <c r="X530" s="93" t="str">
        <f t="shared" si="118"/>
        <v/>
      </c>
      <c r="Y530" s="93" t="str">
        <f t="shared" si="118"/>
        <v/>
      </c>
      <c r="Z530" s="93" t="str">
        <f t="shared" si="118"/>
        <v/>
      </c>
      <c r="AA530" s="93" t="str">
        <f t="shared" si="118"/>
        <v/>
      </c>
      <c r="AB530" s="93" t="str">
        <f t="shared" si="118"/>
        <v/>
      </c>
      <c r="AC530" s="93" t="str">
        <f t="shared" si="118"/>
        <v/>
      </c>
      <c r="AD530" s="93" t="str">
        <f t="shared" si="118"/>
        <v/>
      </c>
      <c r="AE530" s="93" t="str">
        <f t="shared" si="118"/>
        <v/>
      </c>
      <c r="AF530" s="93" t="str">
        <f t="shared" si="118"/>
        <v/>
      </c>
      <c r="AG530" s="93" t="str">
        <f t="shared" si="118"/>
        <v/>
      </c>
      <c r="AH530" s="93" t="str">
        <f t="shared" si="118"/>
        <v/>
      </c>
      <c r="AI530" s="93" t="str">
        <f t="shared" si="118"/>
        <v/>
      </c>
      <c r="AJ530" s="93" t="str">
        <f t="shared" si="118"/>
        <v/>
      </c>
      <c r="AK530" s="93" t="str">
        <f t="shared" si="118"/>
        <v/>
      </c>
      <c r="AL530" s="100"/>
      <c r="AM530" s="12"/>
      <c r="AN530" s="3"/>
      <c r="AO530" s="3"/>
      <c r="AP530" s="3"/>
    </row>
    <row r="531" spans="1:42" ht="12" customHeight="1" outlineLevel="1" x14ac:dyDescent="0.25">
      <c r="A531" s="1"/>
      <c r="B531" s="2"/>
      <c r="C531" s="13"/>
      <c r="D531" s="13"/>
      <c r="E531" s="13"/>
      <c r="F531" s="30"/>
      <c r="H531" s="23" t="s">
        <v>147</v>
      </c>
      <c r="I531" s="4" t="s">
        <v>131</v>
      </c>
      <c r="J531" s="93" t="str">
        <f t="shared" ref="J531:AK531" si="119">IF($I531="agflow","",IF(J360&gt;0,IF($I531="lime",0.25,1),""))</f>
        <v/>
      </c>
      <c r="K531" s="93" t="str">
        <f t="shared" si="119"/>
        <v/>
      </c>
      <c r="L531" s="93" t="str">
        <f t="shared" si="119"/>
        <v/>
      </c>
      <c r="M531" s="93" t="str">
        <f t="shared" si="119"/>
        <v/>
      </c>
      <c r="N531" s="93" t="str">
        <f t="shared" si="119"/>
        <v/>
      </c>
      <c r="O531" s="93" t="str">
        <f t="shared" si="119"/>
        <v/>
      </c>
      <c r="P531" s="93" t="str">
        <f t="shared" si="119"/>
        <v/>
      </c>
      <c r="Q531" s="93" t="str">
        <f t="shared" si="119"/>
        <v/>
      </c>
      <c r="R531" s="93" t="str">
        <f t="shared" si="119"/>
        <v/>
      </c>
      <c r="S531" s="93" t="str">
        <f t="shared" si="119"/>
        <v/>
      </c>
      <c r="T531" s="93" t="str">
        <f t="shared" si="119"/>
        <v/>
      </c>
      <c r="U531" s="93" t="str">
        <f t="shared" si="119"/>
        <v/>
      </c>
      <c r="V531" s="93" t="str">
        <f t="shared" si="119"/>
        <v/>
      </c>
      <c r="W531" s="93" t="str">
        <f t="shared" si="119"/>
        <v/>
      </c>
      <c r="X531" s="93" t="str">
        <f t="shared" si="119"/>
        <v/>
      </c>
      <c r="Y531" s="93" t="str">
        <f t="shared" si="119"/>
        <v/>
      </c>
      <c r="Z531" s="93" t="str">
        <f t="shared" si="119"/>
        <v/>
      </c>
      <c r="AA531" s="93" t="str">
        <f t="shared" si="119"/>
        <v/>
      </c>
      <c r="AB531" s="93" t="str">
        <f t="shared" si="119"/>
        <v/>
      </c>
      <c r="AC531" s="93" t="str">
        <f t="shared" si="119"/>
        <v/>
      </c>
      <c r="AD531" s="93" t="str">
        <f t="shared" si="119"/>
        <v/>
      </c>
      <c r="AE531" s="93" t="str">
        <f t="shared" si="119"/>
        <v/>
      </c>
      <c r="AF531" s="93" t="str">
        <f t="shared" si="119"/>
        <v/>
      </c>
      <c r="AG531" s="93" t="str">
        <f t="shared" si="119"/>
        <v/>
      </c>
      <c r="AH531" s="93" t="str">
        <f t="shared" si="119"/>
        <v/>
      </c>
      <c r="AI531" s="93" t="str">
        <f t="shared" si="119"/>
        <v/>
      </c>
      <c r="AJ531" s="93" t="str">
        <f t="shared" si="119"/>
        <v/>
      </c>
      <c r="AK531" s="93" t="str">
        <f t="shared" si="119"/>
        <v/>
      </c>
      <c r="AL531" s="100"/>
      <c r="AM531" s="12"/>
      <c r="AN531" s="3"/>
      <c r="AO531" s="3"/>
      <c r="AP531" s="3"/>
    </row>
    <row r="532" spans="1:42" ht="12" customHeight="1" outlineLevel="1" x14ac:dyDescent="0.25">
      <c r="A532" s="1"/>
      <c r="B532" s="2"/>
      <c r="C532" s="13"/>
      <c r="D532" s="13"/>
      <c r="E532" s="13"/>
      <c r="F532" s="30"/>
      <c r="H532" s="23" t="s">
        <v>436</v>
      </c>
      <c r="I532" s="4" t="s">
        <v>131</v>
      </c>
      <c r="J532" s="93" t="str">
        <f t="shared" ref="J532:AK532" si="120">IF($I532="agflow","",IF(J361&gt;0,IF($I532="lime",0.25,1),""))</f>
        <v/>
      </c>
      <c r="K532" s="93" t="str">
        <f t="shared" si="120"/>
        <v/>
      </c>
      <c r="L532" s="93" t="str">
        <f t="shared" si="120"/>
        <v/>
      </c>
      <c r="M532" s="93" t="str">
        <f t="shared" si="120"/>
        <v/>
      </c>
      <c r="N532" s="93" t="str">
        <f t="shared" si="120"/>
        <v/>
      </c>
      <c r="O532" s="93" t="str">
        <f t="shared" si="120"/>
        <v/>
      </c>
      <c r="P532" s="93" t="str">
        <f t="shared" si="120"/>
        <v/>
      </c>
      <c r="Q532" s="93" t="str">
        <f t="shared" si="120"/>
        <v/>
      </c>
      <c r="R532" s="93" t="str">
        <f t="shared" si="120"/>
        <v/>
      </c>
      <c r="S532" s="93" t="str">
        <f t="shared" si="120"/>
        <v/>
      </c>
      <c r="T532" s="93" t="str">
        <f t="shared" si="120"/>
        <v/>
      </c>
      <c r="U532" s="93" t="str">
        <f t="shared" si="120"/>
        <v/>
      </c>
      <c r="V532" s="93" t="str">
        <f t="shared" si="120"/>
        <v/>
      </c>
      <c r="W532" s="93" t="str">
        <f t="shared" si="120"/>
        <v/>
      </c>
      <c r="X532" s="93" t="str">
        <f t="shared" si="120"/>
        <v/>
      </c>
      <c r="Y532" s="93" t="str">
        <f t="shared" si="120"/>
        <v/>
      </c>
      <c r="Z532" s="93" t="str">
        <f t="shared" si="120"/>
        <v/>
      </c>
      <c r="AA532" s="93" t="str">
        <f t="shared" si="120"/>
        <v/>
      </c>
      <c r="AB532" s="93" t="str">
        <f t="shared" si="120"/>
        <v/>
      </c>
      <c r="AC532" s="93" t="str">
        <f t="shared" si="120"/>
        <v/>
      </c>
      <c r="AD532" s="93" t="str">
        <f t="shared" si="120"/>
        <v/>
      </c>
      <c r="AE532" s="93" t="str">
        <f t="shared" si="120"/>
        <v/>
      </c>
      <c r="AF532" s="93" t="str">
        <f t="shared" si="120"/>
        <v/>
      </c>
      <c r="AG532" s="93" t="str">
        <f t="shared" si="120"/>
        <v/>
      </c>
      <c r="AH532" s="93" t="str">
        <f t="shared" si="120"/>
        <v/>
      </c>
      <c r="AI532" s="93" t="str">
        <f t="shared" si="120"/>
        <v/>
      </c>
      <c r="AJ532" s="93" t="str">
        <f t="shared" si="120"/>
        <v/>
      </c>
      <c r="AK532" s="93" t="str">
        <f t="shared" si="120"/>
        <v/>
      </c>
      <c r="AL532" s="100"/>
      <c r="AM532" s="12"/>
      <c r="AN532" s="3"/>
      <c r="AO532" s="3"/>
      <c r="AP532" s="3"/>
    </row>
    <row r="533" spans="1:42" ht="12" customHeight="1" outlineLevel="1" x14ac:dyDescent="0.25">
      <c r="A533" s="1"/>
      <c r="B533" s="2"/>
      <c r="C533" s="13"/>
      <c r="D533" s="13"/>
      <c r="E533" s="13"/>
      <c r="F533" s="30"/>
      <c r="H533" s="120" t="s">
        <v>155</v>
      </c>
      <c r="I533" s="4" t="s">
        <v>131</v>
      </c>
      <c r="J533" s="93" t="str">
        <f t="shared" ref="J533:AK533" si="121">IF($I533="agflow","",IF(J362&gt;0,IF($I533="lime",0.25,1),""))</f>
        <v/>
      </c>
      <c r="K533" s="93" t="str">
        <f t="shared" si="121"/>
        <v/>
      </c>
      <c r="L533" s="93" t="str">
        <f t="shared" si="121"/>
        <v/>
      </c>
      <c r="M533" s="93" t="str">
        <f t="shared" si="121"/>
        <v/>
      </c>
      <c r="N533" s="93" t="str">
        <f t="shared" si="121"/>
        <v/>
      </c>
      <c r="O533" s="93" t="str">
        <f t="shared" si="121"/>
        <v/>
      </c>
      <c r="P533" s="93" t="str">
        <f t="shared" si="121"/>
        <v/>
      </c>
      <c r="Q533" s="93" t="str">
        <f t="shared" si="121"/>
        <v/>
      </c>
      <c r="R533" s="93" t="str">
        <f t="shared" si="121"/>
        <v/>
      </c>
      <c r="S533" s="93" t="str">
        <f t="shared" si="121"/>
        <v/>
      </c>
      <c r="T533" s="93" t="str">
        <f t="shared" si="121"/>
        <v/>
      </c>
      <c r="U533" s="93" t="str">
        <f t="shared" si="121"/>
        <v/>
      </c>
      <c r="V533" s="93" t="str">
        <f t="shared" si="121"/>
        <v/>
      </c>
      <c r="W533" s="93" t="str">
        <f t="shared" si="121"/>
        <v/>
      </c>
      <c r="X533" s="93" t="str">
        <f t="shared" si="121"/>
        <v/>
      </c>
      <c r="Y533" s="93" t="str">
        <f t="shared" si="121"/>
        <v/>
      </c>
      <c r="Z533" s="93" t="str">
        <f t="shared" si="121"/>
        <v/>
      </c>
      <c r="AA533" s="93" t="str">
        <f t="shared" si="121"/>
        <v/>
      </c>
      <c r="AB533" s="93" t="str">
        <f t="shared" si="121"/>
        <v/>
      </c>
      <c r="AC533" s="93" t="str">
        <f t="shared" si="121"/>
        <v/>
      </c>
      <c r="AD533" s="93" t="str">
        <f t="shared" si="121"/>
        <v/>
      </c>
      <c r="AE533" s="93" t="str">
        <f t="shared" si="121"/>
        <v/>
      </c>
      <c r="AF533" s="93" t="str">
        <f t="shared" si="121"/>
        <v/>
      </c>
      <c r="AG533" s="93" t="str">
        <f t="shared" si="121"/>
        <v/>
      </c>
      <c r="AH533" s="93" t="str">
        <f t="shared" si="121"/>
        <v/>
      </c>
      <c r="AI533" s="93" t="str">
        <f t="shared" si="121"/>
        <v/>
      </c>
      <c r="AJ533" s="93" t="str">
        <f t="shared" si="121"/>
        <v/>
      </c>
      <c r="AK533" s="93" t="str">
        <f t="shared" si="121"/>
        <v/>
      </c>
      <c r="AL533" s="100"/>
      <c r="AM533" s="12"/>
      <c r="AN533" s="3"/>
      <c r="AO533" s="3"/>
      <c r="AP533" s="3"/>
    </row>
    <row r="534" spans="1:42" ht="12" customHeight="1" outlineLevel="1" x14ac:dyDescent="0.25">
      <c r="A534" s="1"/>
      <c r="B534" s="2"/>
      <c r="C534" s="13"/>
      <c r="D534" s="13"/>
      <c r="E534" s="13"/>
      <c r="F534" s="30"/>
      <c r="H534" s="120" t="s">
        <v>156</v>
      </c>
      <c r="I534" s="4" t="s">
        <v>131</v>
      </c>
      <c r="J534" s="93" t="str">
        <f t="shared" ref="J534:AK534" si="122">IF($I534="agflow","",IF(J363&gt;0,IF($I534="lime",0.25,1),""))</f>
        <v/>
      </c>
      <c r="K534" s="93" t="str">
        <f t="shared" si="122"/>
        <v/>
      </c>
      <c r="L534" s="93" t="str">
        <f t="shared" si="122"/>
        <v/>
      </c>
      <c r="M534" s="93" t="str">
        <f t="shared" si="122"/>
        <v/>
      </c>
      <c r="N534" s="93" t="str">
        <f t="shared" si="122"/>
        <v/>
      </c>
      <c r="O534" s="93" t="str">
        <f t="shared" si="122"/>
        <v/>
      </c>
      <c r="P534" s="93" t="str">
        <f t="shared" si="122"/>
        <v/>
      </c>
      <c r="Q534" s="93" t="str">
        <f t="shared" si="122"/>
        <v/>
      </c>
      <c r="R534" s="93" t="str">
        <f t="shared" si="122"/>
        <v/>
      </c>
      <c r="S534" s="93" t="str">
        <f t="shared" si="122"/>
        <v/>
      </c>
      <c r="T534" s="93" t="str">
        <f t="shared" si="122"/>
        <v/>
      </c>
      <c r="U534" s="93" t="str">
        <f t="shared" si="122"/>
        <v/>
      </c>
      <c r="V534" s="93" t="str">
        <f t="shared" si="122"/>
        <v/>
      </c>
      <c r="W534" s="93" t="str">
        <f t="shared" si="122"/>
        <v/>
      </c>
      <c r="X534" s="93" t="str">
        <f t="shared" si="122"/>
        <v/>
      </c>
      <c r="Y534" s="93" t="str">
        <f t="shared" si="122"/>
        <v/>
      </c>
      <c r="Z534" s="93" t="str">
        <f t="shared" si="122"/>
        <v/>
      </c>
      <c r="AA534" s="93" t="str">
        <f t="shared" si="122"/>
        <v/>
      </c>
      <c r="AB534" s="93" t="str">
        <f t="shared" si="122"/>
        <v/>
      </c>
      <c r="AC534" s="93" t="str">
        <f t="shared" si="122"/>
        <v/>
      </c>
      <c r="AD534" s="93" t="str">
        <f t="shared" si="122"/>
        <v/>
      </c>
      <c r="AE534" s="93" t="str">
        <f t="shared" si="122"/>
        <v/>
      </c>
      <c r="AF534" s="93" t="str">
        <f t="shared" si="122"/>
        <v/>
      </c>
      <c r="AG534" s="93" t="str">
        <f t="shared" si="122"/>
        <v/>
      </c>
      <c r="AH534" s="93" t="str">
        <f t="shared" si="122"/>
        <v/>
      </c>
      <c r="AI534" s="93" t="str">
        <f t="shared" si="122"/>
        <v/>
      </c>
      <c r="AJ534" s="93" t="str">
        <f t="shared" si="122"/>
        <v/>
      </c>
      <c r="AK534" s="93" t="str">
        <f t="shared" si="122"/>
        <v/>
      </c>
      <c r="AL534" s="100"/>
      <c r="AM534" s="12"/>
      <c r="AN534" s="3"/>
      <c r="AO534" s="3"/>
      <c r="AP534" s="3"/>
    </row>
    <row r="535" spans="1:42" ht="12" customHeight="1" outlineLevel="1" x14ac:dyDescent="0.25">
      <c r="A535" s="1"/>
      <c r="B535" s="2"/>
      <c r="C535" s="13"/>
      <c r="D535" s="13"/>
      <c r="E535" s="13"/>
      <c r="F535" s="30"/>
      <c r="H535" s="120" t="s">
        <v>160</v>
      </c>
      <c r="I535" s="4" t="s">
        <v>131</v>
      </c>
      <c r="J535" s="93" t="str">
        <f t="shared" ref="J535:AK535" si="123">IF($I535="agflow","",IF(J364&gt;0,IF($I535="lime",0.25,1),""))</f>
        <v/>
      </c>
      <c r="K535" s="93" t="str">
        <f t="shared" si="123"/>
        <v/>
      </c>
      <c r="L535" s="93" t="str">
        <f t="shared" si="123"/>
        <v/>
      </c>
      <c r="M535" s="93" t="str">
        <f t="shared" si="123"/>
        <v/>
      </c>
      <c r="N535" s="93" t="str">
        <f t="shared" si="123"/>
        <v/>
      </c>
      <c r="O535" s="93" t="str">
        <f t="shared" si="123"/>
        <v/>
      </c>
      <c r="P535" s="93" t="str">
        <f t="shared" si="123"/>
        <v/>
      </c>
      <c r="Q535" s="93" t="str">
        <f t="shared" si="123"/>
        <v/>
      </c>
      <c r="R535" s="93" t="str">
        <f t="shared" si="123"/>
        <v/>
      </c>
      <c r="S535" s="93" t="str">
        <f t="shared" si="123"/>
        <v/>
      </c>
      <c r="T535" s="93" t="str">
        <f t="shared" si="123"/>
        <v/>
      </c>
      <c r="U535" s="93" t="str">
        <f t="shared" si="123"/>
        <v/>
      </c>
      <c r="V535" s="93" t="str">
        <f t="shared" si="123"/>
        <v/>
      </c>
      <c r="W535" s="93" t="str">
        <f t="shared" si="123"/>
        <v/>
      </c>
      <c r="X535" s="93" t="str">
        <f t="shared" si="123"/>
        <v/>
      </c>
      <c r="Y535" s="93" t="str">
        <f t="shared" si="123"/>
        <v/>
      </c>
      <c r="Z535" s="93" t="str">
        <f t="shared" si="123"/>
        <v/>
      </c>
      <c r="AA535" s="93" t="str">
        <f t="shared" si="123"/>
        <v/>
      </c>
      <c r="AB535" s="93" t="str">
        <f t="shared" si="123"/>
        <v/>
      </c>
      <c r="AC535" s="93" t="str">
        <f t="shared" si="123"/>
        <v/>
      </c>
      <c r="AD535" s="93" t="str">
        <f t="shared" si="123"/>
        <v/>
      </c>
      <c r="AE535" s="93" t="str">
        <f t="shared" si="123"/>
        <v/>
      </c>
      <c r="AF535" s="93" t="str">
        <f t="shared" si="123"/>
        <v/>
      </c>
      <c r="AG535" s="93" t="str">
        <f t="shared" si="123"/>
        <v/>
      </c>
      <c r="AH535" s="93" t="str">
        <f t="shared" si="123"/>
        <v/>
      </c>
      <c r="AI535" s="93" t="str">
        <f t="shared" si="123"/>
        <v/>
      </c>
      <c r="AJ535" s="93" t="str">
        <f t="shared" si="123"/>
        <v/>
      </c>
      <c r="AK535" s="93" t="str">
        <f t="shared" si="123"/>
        <v/>
      </c>
      <c r="AL535" s="100"/>
      <c r="AM535" s="12"/>
      <c r="AN535" s="3"/>
      <c r="AO535" s="3"/>
      <c r="AP535" s="3"/>
    </row>
    <row r="536" spans="1:42" ht="12" customHeight="1" outlineLevel="1" x14ac:dyDescent="0.25">
      <c r="A536" s="1"/>
      <c r="B536" s="2"/>
      <c r="C536" s="13"/>
      <c r="D536" s="13"/>
      <c r="E536" s="13"/>
      <c r="F536" s="30"/>
      <c r="H536" s="23" t="s">
        <v>148</v>
      </c>
      <c r="I536" s="4" t="s">
        <v>131</v>
      </c>
      <c r="J536" s="93">
        <f t="shared" ref="J536:AK536" si="124">IF($I536="agflow","",IF(J365&gt;0,IF($I536="lime",0.25,1),""))</f>
        <v>0.25</v>
      </c>
      <c r="K536" s="93">
        <f t="shared" si="124"/>
        <v>0.25</v>
      </c>
      <c r="L536" s="93">
        <f t="shared" si="124"/>
        <v>0.25</v>
      </c>
      <c r="M536" s="93">
        <f t="shared" si="124"/>
        <v>0.25</v>
      </c>
      <c r="N536" s="93">
        <f t="shared" si="124"/>
        <v>0.25</v>
      </c>
      <c r="O536" s="93">
        <f t="shared" si="124"/>
        <v>0.25</v>
      </c>
      <c r="P536" s="93">
        <f t="shared" si="124"/>
        <v>0.25</v>
      </c>
      <c r="Q536" s="93">
        <f t="shared" si="124"/>
        <v>0.25</v>
      </c>
      <c r="R536" s="93">
        <f t="shared" si="124"/>
        <v>0.25</v>
      </c>
      <c r="S536" s="93">
        <f t="shared" si="124"/>
        <v>0.25</v>
      </c>
      <c r="T536" s="93">
        <f t="shared" si="124"/>
        <v>0.25</v>
      </c>
      <c r="U536" s="93">
        <f t="shared" si="124"/>
        <v>0.25</v>
      </c>
      <c r="V536" s="93">
        <f t="shared" si="124"/>
        <v>0.25</v>
      </c>
      <c r="W536" s="93">
        <f t="shared" si="124"/>
        <v>0.25</v>
      </c>
      <c r="X536" s="93">
        <f t="shared" si="124"/>
        <v>0.25</v>
      </c>
      <c r="Y536" s="93">
        <f t="shared" si="124"/>
        <v>0.25</v>
      </c>
      <c r="Z536" s="93">
        <f t="shared" si="124"/>
        <v>0.25</v>
      </c>
      <c r="AA536" s="93">
        <f t="shared" si="124"/>
        <v>0.25</v>
      </c>
      <c r="AB536" s="93" t="str">
        <f t="shared" si="124"/>
        <v/>
      </c>
      <c r="AC536" s="93" t="str">
        <f t="shared" si="124"/>
        <v/>
      </c>
      <c r="AD536" s="93" t="str">
        <f t="shared" si="124"/>
        <v/>
      </c>
      <c r="AE536" s="93" t="str">
        <f t="shared" si="124"/>
        <v/>
      </c>
      <c r="AF536" s="93" t="str">
        <f t="shared" si="124"/>
        <v/>
      </c>
      <c r="AG536" s="93" t="str">
        <f t="shared" si="124"/>
        <v/>
      </c>
      <c r="AH536" s="93" t="str">
        <f t="shared" si="124"/>
        <v/>
      </c>
      <c r="AI536" s="93" t="str">
        <f t="shared" si="124"/>
        <v/>
      </c>
      <c r="AJ536" s="93" t="str">
        <f t="shared" si="124"/>
        <v/>
      </c>
      <c r="AK536" s="93" t="str">
        <f t="shared" si="124"/>
        <v/>
      </c>
      <c r="AL536" s="100"/>
      <c r="AM536" s="12"/>
      <c r="AN536" s="3"/>
      <c r="AO536" s="3"/>
      <c r="AP536" s="3"/>
    </row>
    <row r="537" spans="1:42" ht="12" customHeight="1" outlineLevel="1" x14ac:dyDescent="0.25">
      <c r="A537" s="1"/>
      <c r="B537" s="2"/>
      <c r="C537" s="13"/>
      <c r="D537" s="13"/>
      <c r="E537" s="13"/>
      <c r="F537" s="30"/>
      <c r="H537" s="23" t="s">
        <v>149</v>
      </c>
      <c r="I537" s="4" t="s">
        <v>131</v>
      </c>
      <c r="J537" s="93">
        <f t="shared" ref="J537:AK537" si="125">IF($I537="agflow","",IF(J366&gt;0,IF($I537="lime",0.25,1),""))</f>
        <v>0.25</v>
      </c>
      <c r="K537" s="93">
        <f t="shared" si="125"/>
        <v>0.25</v>
      </c>
      <c r="L537" s="93">
        <f t="shared" si="125"/>
        <v>0.25</v>
      </c>
      <c r="M537" s="93">
        <f t="shared" si="125"/>
        <v>0.25</v>
      </c>
      <c r="N537" s="93">
        <f t="shared" si="125"/>
        <v>0.25</v>
      </c>
      <c r="O537" s="93">
        <f t="shared" si="125"/>
        <v>0.25</v>
      </c>
      <c r="P537" s="93">
        <f t="shared" si="125"/>
        <v>0.25</v>
      </c>
      <c r="Q537" s="93">
        <f t="shared" si="125"/>
        <v>0.25</v>
      </c>
      <c r="R537" s="93">
        <f t="shared" si="125"/>
        <v>0.25</v>
      </c>
      <c r="S537" s="93">
        <f t="shared" si="125"/>
        <v>0.25</v>
      </c>
      <c r="T537" s="93">
        <f t="shared" si="125"/>
        <v>0.25</v>
      </c>
      <c r="U537" s="93">
        <f t="shared" si="125"/>
        <v>0.25</v>
      </c>
      <c r="V537" s="93">
        <f t="shared" si="125"/>
        <v>0.25</v>
      </c>
      <c r="W537" s="93">
        <f t="shared" si="125"/>
        <v>0.25</v>
      </c>
      <c r="X537" s="93">
        <f t="shared" si="125"/>
        <v>0.25</v>
      </c>
      <c r="Y537" s="93">
        <f t="shared" si="125"/>
        <v>0.25</v>
      </c>
      <c r="Z537" s="93">
        <f t="shared" si="125"/>
        <v>0.25</v>
      </c>
      <c r="AA537" s="93">
        <f t="shared" si="125"/>
        <v>0.25</v>
      </c>
      <c r="AB537" s="93" t="str">
        <f t="shared" si="125"/>
        <v/>
      </c>
      <c r="AC537" s="93" t="str">
        <f t="shared" si="125"/>
        <v/>
      </c>
      <c r="AD537" s="93" t="str">
        <f t="shared" si="125"/>
        <v/>
      </c>
      <c r="AE537" s="93" t="str">
        <f t="shared" si="125"/>
        <v/>
      </c>
      <c r="AF537" s="93" t="str">
        <f t="shared" si="125"/>
        <v/>
      </c>
      <c r="AG537" s="93" t="str">
        <f t="shared" si="125"/>
        <v/>
      </c>
      <c r="AH537" s="93" t="str">
        <f t="shared" si="125"/>
        <v/>
      </c>
      <c r="AI537" s="93" t="str">
        <f t="shared" si="125"/>
        <v/>
      </c>
      <c r="AJ537" s="93" t="str">
        <f t="shared" si="125"/>
        <v/>
      </c>
      <c r="AK537" s="93" t="str">
        <f t="shared" si="125"/>
        <v/>
      </c>
      <c r="AL537" s="100"/>
      <c r="AM537" s="12"/>
      <c r="AN537" s="3"/>
      <c r="AO537" s="3"/>
      <c r="AP537" s="3"/>
    </row>
    <row r="538" spans="1:42" ht="12" customHeight="1" outlineLevel="1" x14ac:dyDescent="0.25">
      <c r="A538" s="1"/>
      <c r="B538" s="2"/>
      <c r="C538" s="13"/>
      <c r="D538" s="13"/>
      <c r="E538" s="13"/>
      <c r="F538" s="30"/>
      <c r="H538" s="23" t="s">
        <v>150</v>
      </c>
      <c r="I538" s="4" t="s">
        <v>131</v>
      </c>
      <c r="J538" s="93">
        <f t="shared" ref="J538:AK538" si="126">IF($I538="agflow","",IF(J367&gt;0,IF($I538="lime",0.25,1),""))</f>
        <v>0.25</v>
      </c>
      <c r="K538" s="93">
        <f t="shared" si="126"/>
        <v>0.25</v>
      </c>
      <c r="L538" s="93">
        <f t="shared" si="126"/>
        <v>0.25</v>
      </c>
      <c r="M538" s="93">
        <f t="shared" si="126"/>
        <v>0.25</v>
      </c>
      <c r="N538" s="93">
        <f t="shared" si="126"/>
        <v>0.25</v>
      </c>
      <c r="O538" s="93">
        <f t="shared" si="126"/>
        <v>0.25</v>
      </c>
      <c r="P538" s="93">
        <f t="shared" si="126"/>
        <v>0.25</v>
      </c>
      <c r="Q538" s="93">
        <f t="shared" si="126"/>
        <v>0.25</v>
      </c>
      <c r="R538" s="93">
        <f t="shared" si="126"/>
        <v>0.25</v>
      </c>
      <c r="S538" s="93">
        <f t="shared" si="126"/>
        <v>0.25</v>
      </c>
      <c r="T538" s="93">
        <f t="shared" si="126"/>
        <v>0.25</v>
      </c>
      <c r="U538" s="93">
        <f t="shared" si="126"/>
        <v>0.25</v>
      </c>
      <c r="V538" s="93">
        <f t="shared" si="126"/>
        <v>0.25</v>
      </c>
      <c r="W538" s="93">
        <f t="shared" si="126"/>
        <v>0.25</v>
      </c>
      <c r="X538" s="93">
        <f t="shared" si="126"/>
        <v>0.25</v>
      </c>
      <c r="Y538" s="93">
        <f t="shared" si="126"/>
        <v>0.25</v>
      </c>
      <c r="Z538" s="93">
        <f t="shared" si="126"/>
        <v>0.25</v>
      </c>
      <c r="AA538" s="93">
        <f t="shared" si="126"/>
        <v>0.25</v>
      </c>
      <c r="AB538" s="93" t="str">
        <f t="shared" si="126"/>
        <v/>
      </c>
      <c r="AC538" s="93" t="str">
        <f t="shared" si="126"/>
        <v/>
      </c>
      <c r="AD538" s="93" t="str">
        <f t="shared" si="126"/>
        <v/>
      </c>
      <c r="AE538" s="93" t="str">
        <f t="shared" si="126"/>
        <v/>
      </c>
      <c r="AF538" s="93" t="str">
        <f t="shared" si="126"/>
        <v/>
      </c>
      <c r="AG538" s="93" t="str">
        <f t="shared" si="126"/>
        <v/>
      </c>
      <c r="AH538" s="93" t="str">
        <f t="shared" si="126"/>
        <v/>
      </c>
      <c r="AI538" s="93" t="str">
        <f t="shared" si="126"/>
        <v/>
      </c>
      <c r="AJ538" s="93" t="str">
        <f t="shared" si="126"/>
        <v/>
      </c>
      <c r="AK538" s="93" t="str">
        <f t="shared" si="126"/>
        <v/>
      </c>
      <c r="AL538" s="100"/>
      <c r="AM538" s="12"/>
      <c r="AN538" s="3"/>
      <c r="AO538" s="3"/>
      <c r="AP538" s="3"/>
    </row>
    <row r="539" spans="1:42" ht="12" customHeight="1" outlineLevel="1" x14ac:dyDescent="0.25">
      <c r="A539" s="1"/>
      <c r="B539" s="2"/>
      <c r="C539" s="13"/>
      <c r="D539" s="13"/>
      <c r="E539" s="13"/>
      <c r="F539" s="30"/>
      <c r="H539" s="23" t="s">
        <v>151</v>
      </c>
      <c r="I539" s="4" t="s">
        <v>131</v>
      </c>
      <c r="J539" s="93">
        <f t="shared" ref="J539:AK539" si="127">IF($I539="agflow","",IF(J368&gt;0,IF($I539="lime",0.25,1),""))</f>
        <v>0.25</v>
      </c>
      <c r="K539" s="93">
        <f t="shared" si="127"/>
        <v>0.25</v>
      </c>
      <c r="L539" s="93">
        <f t="shared" si="127"/>
        <v>0.25</v>
      </c>
      <c r="M539" s="93">
        <f t="shared" si="127"/>
        <v>0.25</v>
      </c>
      <c r="N539" s="93">
        <f t="shared" si="127"/>
        <v>0.25</v>
      </c>
      <c r="O539" s="93">
        <f t="shared" si="127"/>
        <v>0.25</v>
      </c>
      <c r="P539" s="93">
        <f t="shared" si="127"/>
        <v>0.25</v>
      </c>
      <c r="Q539" s="93">
        <f t="shared" si="127"/>
        <v>0.25</v>
      </c>
      <c r="R539" s="93">
        <f t="shared" si="127"/>
        <v>0.25</v>
      </c>
      <c r="S539" s="93">
        <f t="shared" si="127"/>
        <v>0.25</v>
      </c>
      <c r="T539" s="93">
        <f t="shared" si="127"/>
        <v>0.25</v>
      </c>
      <c r="U539" s="93">
        <f t="shared" si="127"/>
        <v>0.25</v>
      </c>
      <c r="V539" s="93">
        <f t="shared" si="127"/>
        <v>0.25</v>
      </c>
      <c r="W539" s="93">
        <f t="shared" si="127"/>
        <v>0.25</v>
      </c>
      <c r="X539" s="93">
        <f t="shared" si="127"/>
        <v>0.25</v>
      </c>
      <c r="Y539" s="93">
        <f t="shared" si="127"/>
        <v>0.25</v>
      </c>
      <c r="Z539" s="93">
        <f t="shared" si="127"/>
        <v>0.25</v>
      </c>
      <c r="AA539" s="93">
        <f t="shared" si="127"/>
        <v>0.25</v>
      </c>
      <c r="AB539" s="93" t="str">
        <f t="shared" si="127"/>
        <v/>
      </c>
      <c r="AC539" s="93" t="str">
        <f t="shared" si="127"/>
        <v/>
      </c>
      <c r="AD539" s="93" t="str">
        <f t="shared" si="127"/>
        <v/>
      </c>
      <c r="AE539" s="93" t="str">
        <f t="shared" si="127"/>
        <v/>
      </c>
      <c r="AF539" s="93" t="str">
        <f t="shared" si="127"/>
        <v/>
      </c>
      <c r="AG539" s="93" t="str">
        <f t="shared" si="127"/>
        <v/>
      </c>
      <c r="AH539" s="93" t="str">
        <f t="shared" si="127"/>
        <v/>
      </c>
      <c r="AI539" s="93" t="str">
        <f t="shared" si="127"/>
        <v/>
      </c>
      <c r="AJ539" s="93" t="str">
        <f t="shared" si="127"/>
        <v/>
      </c>
      <c r="AK539" s="93" t="str">
        <f t="shared" si="127"/>
        <v/>
      </c>
      <c r="AL539" s="100"/>
      <c r="AM539" s="12"/>
      <c r="AN539" s="3"/>
      <c r="AO539" s="3"/>
      <c r="AP539" s="3"/>
    </row>
    <row r="540" spans="1:42" ht="12" customHeight="1" outlineLevel="1" x14ac:dyDescent="0.25">
      <c r="A540" s="1"/>
      <c r="B540" s="2"/>
      <c r="C540" s="13"/>
      <c r="D540" s="13"/>
      <c r="E540" s="13"/>
      <c r="F540" s="30"/>
      <c r="H540" s="23" t="s">
        <v>152</v>
      </c>
      <c r="I540" s="4" t="s">
        <v>131</v>
      </c>
      <c r="J540" s="93">
        <f t="shared" ref="J540:AK540" si="128">IF($I540="agflow","",IF(J369&gt;0,IF($I540="lime",0.25,1),""))</f>
        <v>0.25</v>
      </c>
      <c r="K540" s="93">
        <f t="shared" si="128"/>
        <v>0.25</v>
      </c>
      <c r="L540" s="93">
        <f t="shared" si="128"/>
        <v>0.25</v>
      </c>
      <c r="M540" s="93">
        <f t="shared" si="128"/>
        <v>0.25</v>
      </c>
      <c r="N540" s="93">
        <f t="shared" si="128"/>
        <v>0.25</v>
      </c>
      <c r="O540" s="93">
        <f t="shared" si="128"/>
        <v>0.25</v>
      </c>
      <c r="P540" s="93">
        <f t="shared" si="128"/>
        <v>0.25</v>
      </c>
      <c r="Q540" s="93">
        <f t="shared" si="128"/>
        <v>0.25</v>
      </c>
      <c r="R540" s="93">
        <f t="shared" si="128"/>
        <v>0.25</v>
      </c>
      <c r="S540" s="93">
        <f t="shared" si="128"/>
        <v>0.25</v>
      </c>
      <c r="T540" s="93">
        <f t="shared" si="128"/>
        <v>0.25</v>
      </c>
      <c r="U540" s="93">
        <f t="shared" si="128"/>
        <v>0.25</v>
      </c>
      <c r="V540" s="93">
        <f t="shared" si="128"/>
        <v>0.25</v>
      </c>
      <c r="W540" s="93">
        <f t="shared" si="128"/>
        <v>0.25</v>
      </c>
      <c r="X540" s="93">
        <f t="shared" si="128"/>
        <v>0.25</v>
      </c>
      <c r="Y540" s="93">
        <f t="shared" si="128"/>
        <v>0.25</v>
      </c>
      <c r="Z540" s="93">
        <f t="shared" si="128"/>
        <v>0.25</v>
      </c>
      <c r="AA540" s="93">
        <f t="shared" si="128"/>
        <v>0.25</v>
      </c>
      <c r="AB540" s="93" t="str">
        <f t="shared" si="128"/>
        <v/>
      </c>
      <c r="AC540" s="93" t="str">
        <f t="shared" si="128"/>
        <v/>
      </c>
      <c r="AD540" s="93" t="str">
        <f t="shared" si="128"/>
        <v/>
      </c>
      <c r="AE540" s="93" t="str">
        <f t="shared" si="128"/>
        <v/>
      </c>
      <c r="AF540" s="93" t="str">
        <f t="shared" si="128"/>
        <v/>
      </c>
      <c r="AG540" s="93" t="str">
        <f t="shared" si="128"/>
        <v/>
      </c>
      <c r="AH540" s="93" t="str">
        <f t="shared" si="128"/>
        <v/>
      </c>
      <c r="AI540" s="93" t="str">
        <f t="shared" si="128"/>
        <v/>
      </c>
      <c r="AJ540" s="93" t="str">
        <f t="shared" si="128"/>
        <v/>
      </c>
      <c r="AK540" s="93" t="str">
        <f t="shared" si="128"/>
        <v/>
      </c>
      <c r="AL540" s="100"/>
      <c r="AM540" s="12"/>
      <c r="AN540" s="3"/>
      <c r="AO540" s="3"/>
      <c r="AP540" s="3"/>
    </row>
    <row r="541" spans="1:42" ht="12" customHeight="1" outlineLevel="1" x14ac:dyDescent="0.25">
      <c r="A541" s="1"/>
      <c r="B541" s="2"/>
      <c r="C541" s="13"/>
      <c r="D541" s="13"/>
      <c r="E541" s="13"/>
      <c r="F541" s="30"/>
      <c r="H541" s="23" t="s">
        <v>157</v>
      </c>
      <c r="I541" s="4" t="s">
        <v>131</v>
      </c>
      <c r="J541" s="93">
        <f t="shared" ref="J541:AK541" si="129">IF($I541="agflow","",IF(J370&gt;0,IF($I541="lime",0.25,1),""))</f>
        <v>0.25</v>
      </c>
      <c r="K541" s="93">
        <f t="shared" si="129"/>
        <v>0.25</v>
      </c>
      <c r="L541" s="93">
        <f t="shared" si="129"/>
        <v>0.25</v>
      </c>
      <c r="M541" s="93">
        <f t="shared" si="129"/>
        <v>0.25</v>
      </c>
      <c r="N541" s="93">
        <f t="shared" si="129"/>
        <v>0.25</v>
      </c>
      <c r="O541" s="93">
        <f t="shared" si="129"/>
        <v>0.25</v>
      </c>
      <c r="P541" s="93">
        <f t="shared" si="129"/>
        <v>0.25</v>
      </c>
      <c r="Q541" s="93">
        <f t="shared" si="129"/>
        <v>0.25</v>
      </c>
      <c r="R541" s="93">
        <f t="shared" si="129"/>
        <v>0.25</v>
      </c>
      <c r="S541" s="93">
        <f t="shared" si="129"/>
        <v>0.25</v>
      </c>
      <c r="T541" s="93">
        <f t="shared" si="129"/>
        <v>0.25</v>
      </c>
      <c r="U541" s="93">
        <f t="shared" si="129"/>
        <v>0.25</v>
      </c>
      <c r="V541" s="93">
        <f t="shared" si="129"/>
        <v>0.25</v>
      </c>
      <c r="W541" s="93">
        <f t="shared" si="129"/>
        <v>0.25</v>
      </c>
      <c r="X541" s="93">
        <f t="shared" si="129"/>
        <v>0.25</v>
      </c>
      <c r="Y541" s="93">
        <f t="shared" si="129"/>
        <v>0.25</v>
      </c>
      <c r="Z541" s="93">
        <f t="shared" si="129"/>
        <v>0.25</v>
      </c>
      <c r="AA541" s="93">
        <f t="shared" si="129"/>
        <v>0.25</v>
      </c>
      <c r="AB541" s="93" t="str">
        <f t="shared" si="129"/>
        <v/>
      </c>
      <c r="AC541" s="93" t="str">
        <f t="shared" si="129"/>
        <v/>
      </c>
      <c r="AD541" s="93" t="str">
        <f t="shared" si="129"/>
        <v/>
      </c>
      <c r="AE541" s="93" t="str">
        <f t="shared" si="129"/>
        <v/>
      </c>
      <c r="AF541" s="93" t="str">
        <f t="shared" si="129"/>
        <v/>
      </c>
      <c r="AG541" s="93" t="str">
        <f t="shared" si="129"/>
        <v/>
      </c>
      <c r="AH541" s="93" t="str">
        <f t="shared" si="129"/>
        <v/>
      </c>
      <c r="AI541" s="93" t="str">
        <f t="shared" si="129"/>
        <v/>
      </c>
      <c r="AJ541" s="93" t="str">
        <f t="shared" si="129"/>
        <v/>
      </c>
      <c r="AK541" s="93" t="str">
        <f t="shared" si="129"/>
        <v/>
      </c>
      <c r="AL541" s="100"/>
      <c r="AM541" s="12"/>
      <c r="AN541" s="3"/>
      <c r="AO541" s="3"/>
      <c r="AP541" s="3"/>
    </row>
    <row r="542" spans="1:42" ht="12" customHeight="1" outlineLevel="1" x14ac:dyDescent="0.25">
      <c r="A542" s="1"/>
      <c r="B542" s="2"/>
      <c r="C542" s="13"/>
      <c r="D542" s="13"/>
      <c r="E542" s="13"/>
      <c r="F542" s="30"/>
      <c r="H542" s="23" t="s">
        <v>158</v>
      </c>
      <c r="I542" s="4" t="s">
        <v>131</v>
      </c>
      <c r="J542" s="93">
        <f t="shared" ref="J542:AK542" si="130">IF($I542="agflow","",IF(J371&gt;0,IF($I542="lime",0.25,1),""))</f>
        <v>0.25</v>
      </c>
      <c r="K542" s="93">
        <f t="shared" si="130"/>
        <v>0.25</v>
      </c>
      <c r="L542" s="93">
        <f t="shared" si="130"/>
        <v>0.25</v>
      </c>
      <c r="M542" s="93">
        <f t="shared" si="130"/>
        <v>0.25</v>
      </c>
      <c r="N542" s="93">
        <f t="shared" si="130"/>
        <v>0.25</v>
      </c>
      <c r="O542" s="93">
        <f t="shared" si="130"/>
        <v>0.25</v>
      </c>
      <c r="P542" s="93">
        <f t="shared" si="130"/>
        <v>0.25</v>
      </c>
      <c r="Q542" s="93">
        <f t="shared" si="130"/>
        <v>0.25</v>
      </c>
      <c r="R542" s="93">
        <f t="shared" si="130"/>
        <v>0.25</v>
      </c>
      <c r="S542" s="93">
        <f t="shared" si="130"/>
        <v>0.25</v>
      </c>
      <c r="T542" s="93">
        <f t="shared" si="130"/>
        <v>0.25</v>
      </c>
      <c r="U542" s="93">
        <f t="shared" si="130"/>
        <v>0.25</v>
      </c>
      <c r="V542" s="93">
        <f t="shared" si="130"/>
        <v>0.25</v>
      </c>
      <c r="W542" s="93">
        <f t="shared" si="130"/>
        <v>0.25</v>
      </c>
      <c r="X542" s="93">
        <f t="shared" si="130"/>
        <v>0.25</v>
      </c>
      <c r="Y542" s="93">
        <f t="shared" si="130"/>
        <v>0.25</v>
      </c>
      <c r="Z542" s="93">
        <f t="shared" si="130"/>
        <v>0.25</v>
      </c>
      <c r="AA542" s="93">
        <f t="shared" si="130"/>
        <v>0.25</v>
      </c>
      <c r="AB542" s="93" t="str">
        <f t="shared" si="130"/>
        <v/>
      </c>
      <c r="AC542" s="93" t="str">
        <f t="shared" si="130"/>
        <v/>
      </c>
      <c r="AD542" s="93" t="str">
        <f t="shared" si="130"/>
        <v/>
      </c>
      <c r="AE542" s="93" t="str">
        <f t="shared" si="130"/>
        <v/>
      </c>
      <c r="AF542" s="93" t="str">
        <f t="shared" si="130"/>
        <v/>
      </c>
      <c r="AG542" s="93" t="str">
        <f t="shared" si="130"/>
        <v/>
      </c>
      <c r="AH542" s="93" t="str">
        <f t="shared" si="130"/>
        <v/>
      </c>
      <c r="AI542" s="93" t="str">
        <f t="shared" si="130"/>
        <v/>
      </c>
      <c r="AJ542" s="93" t="str">
        <f t="shared" si="130"/>
        <v/>
      </c>
      <c r="AK542" s="93" t="str">
        <f t="shared" si="130"/>
        <v/>
      </c>
      <c r="AL542" s="100"/>
      <c r="AM542" s="12"/>
      <c r="AN542" s="3"/>
      <c r="AO542" s="3"/>
      <c r="AP542" s="3"/>
    </row>
    <row r="543" spans="1:42" ht="12" customHeight="1" outlineLevel="1" x14ac:dyDescent="0.25">
      <c r="A543" s="1"/>
      <c r="B543" s="2"/>
      <c r="C543" s="13"/>
      <c r="D543" s="13"/>
      <c r="E543" s="13"/>
      <c r="F543" s="30"/>
      <c r="H543" s="23" t="s">
        <v>159</v>
      </c>
      <c r="I543" s="4" t="s">
        <v>131</v>
      </c>
      <c r="J543" s="93">
        <f t="shared" ref="J543:AK543" si="131">IF($I543="agflow","",IF(J372&gt;0,IF($I543="lime",0.25,1),""))</f>
        <v>0.25</v>
      </c>
      <c r="K543" s="93">
        <f t="shared" si="131"/>
        <v>0.25</v>
      </c>
      <c r="L543" s="93">
        <f t="shared" si="131"/>
        <v>0.25</v>
      </c>
      <c r="M543" s="93">
        <f t="shared" si="131"/>
        <v>0.25</v>
      </c>
      <c r="N543" s="93">
        <f t="shared" si="131"/>
        <v>0.25</v>
      </c>
      <c r="O543" s="93">
        <f t="shared" si="131"/>
        <v>0.25</v>
      </c>
      <c r="P543" s="93">
        <f t="shared" si="131"/>
        <v>0.25</v>
      </c>
      <c r="Q543" s="93">
        <f t="shared" si="131"/>
        <v>0.25</v>
      </c>
      <c r="R543" s="93">
        <f t="shared" si="131"/>
        <v>0.25</v>
      </c>
      <c r="S543" s="93">
        <f t="shared" si="131"/>
        <v>0.25</v>
      </c>
      <c r="T543" s="93">
        <f t="shared" si="131"/>
        <v>0.25</v>
      </c>
      <c r="U543" s="93">
        <f t="shared" si="131"/>
        <v>0.25</v>
      </c>
      <c r="V543" s="93">
        <f t="shared" si="131"/>
        <v>0.25</v>
      </c>
      <c r="W543" s="93">
        <f t="shared" si="131"/>
        <v>0.25</v>
      </c>
      <c r="X543" s="93">
        <f t="shared" si="131"/>
        <v>0.25</v>
      </c>
      <c r="Y543" s="93">
        <f t="shared" si="131"/>
        <v>0.25</v>
      </c>
      <c r="Z543" s="93">
        <f t="shared" si="131"/>
        <v>0.25</v>
      </c>
      <c r="AA543" s="93">
        <f t="shared" si="131"/>
        <v>0.25</v>
      </c>
      <c r="AB543" s="93" t="str">
        <f t="shared" si="131"/>
        <v/>
      </c>
      <c r="AC543" s="93" t="str">
        <f t="shared" si="131"/>
        <v/>
      </c>
      <c r="AD543" s="93" t="str">
        <f t="shared" si="131"/>
        <v/>
      </c>
      <c r="AE543" s="93" t="str">
        <f t="shared" si="131"/>
        <v/>
      </c>
      <c r="AF543" s="93" t="str">
        <f t="shared" si="131"/>
        <v/>
      </c>
      <c r="AG543" s="93" t="str">
        <f t="shared" si="131"/>
        <v/>
      </c>
      <c r="AH543" s="93" t="str">
        <f t="shared" si="131"/>
        <v/>
      </c>
      <c r="AI543" s="93" t="str">
        <f t="shared" si="131"/>
        <v/>
      </c>
      <c r="AJ543" s="93" t="str">
        <f t="shared" si="131"/>
        <v/>
      </c>
      <c r="AK543" s="93" t="str">
        <f t="shared" si="131"/>
        <v/>
      </c>
      <c r="AL543" s="100"/>
      <c r="AM543" s="12"/>
      <c r="AN543" s="3"/>
      <c r="AO543" s="3"/>
      <c r="AP543" s="3"/>
    </row>
    <row r="544" spans="1:42" ht="12" customHeight="1" outlineLevel="1" x14ac:dyDescent="0.25">
      <c r="A544" s="1"/>
      <c r="B544" s="2"/>
      <c r="C544" s="13"/>
      <c r="D544" s="13"/>
      <c r="E544" s="13"/>
      <c r="F544" s="30"/>
      <c r="H544" s="23" t="s">
        <v>460</v>
      </c>
      <c r="I544" s="4" t="s">
        <v>131</v>
      </c>
      <c r="J544" s="93">
        <f t="shared" ref="J544:AK544" si="132">IF($I544="agflow","",IF(J373&gt;0,IF($I544="lime",0.25,1),""))</f>
        <v>0.25</v>
      </c>
      <c r="K544" s="93">
        <f t="shared" si="132"/>
        <v>0.25</v>
      </c>
      <c r="L544" s="93">
        <f t="shared" si="132"/>
        <v>0.25</v>
      </c>
      <c r="M544" s="93">
        <f t="shared" si="132"/>
        <v>0.25</v>
      </c>
      <c r="N544" s="93">
        <f t="shared" si="132"/>
        <v>0.25</v>
      </c>
      <c r="O544" s="93">
        <f t="shared" si="132"/>
        <v>0.25</v>
      </c>
      <c r="P544" s="93">
        <f t="shared" si="132"/>
        <v>0.25</v>
      </c>
      <c r="Q544" s="93">
        <f t="shared" si="132"/>
        <v>0.25</v>
      </c>
      <c r="R544" s="93">
        <f t="shared" si="132"/>
        <v>0.25</v>
      </c>
      <c r="S544" s="93">
        <f t="shared" si="132"/>
        <v>0.25</v>
      </c>
      <c r="T544" s="93">
        <f t="shared" si="132"/>
        <v>0.25</v>
      </c>
      <c r="U544" s="93">
        <f t="shared" si="132"/>
        <v>0.25</v>
      </c>
      <c r="V544" s="93">
        <f t="shared" si="132"/>
        <v>0.25</v>
      </c>
      <c r="W544" s="93">
        <f t="shared" si="132"/>
        <v>0.25</v>
      </c>
      <c r="X544" s="93">
        <f t="shared" si="132"/>
        <v>0.25</v>
      </c>
      <c r="Y544" s="93">
        <f t="shared" si="132"/>
        <v>0.25</v>
      </c>
      <c r="Z544" s="93">
        <f t="shared" si="132"/>
        <v>0.25</v>
      </c>
      <c r="AA544" s="93">
        <f t="shared" si="132"/>
        <v>0.25</v>
      </c>
      <c r="AB544" s="93" t="str">
        <f t="shared" si="132"/>
        <v/>
      </c>
      <c r="AC544" s="93" t="str">
        <f t="shared" si="132"/>
        <v/>
      </c>
      <c r="AD544" s="93" t="str">
        <f t="shared" si="132"/>
        <v/>
      </c>
      <c r="AE544" s="93" t="str">
        <f t="shared" si="132"/>
        <v/>
      </c>
      <c r="AF544" s="93" t="str">
        <f t="shared" si="132"/>
        <v/>
      </c>
      <c r="AG544" s="93" t="str">
        <f t="shared" si="132"/>
        <v/>
      </c>
      <c r="AH544" s="93" t="str">
        <f t="shared" si="132"/>
        <v/>
      </c>
      <c r="AI544" s="93" t="str">
        <f t="shared" si="132"/>
        <v/>
      </c>
      <c r="AJ544" s="93" t="str">
        <f t="shared" si="132"/>
        <v/>
      </c>
      <c r="AK544" s="93" t="str">
        <f t="shared" si="132"/>
        <v/>
      </c>
      <c r="AL544" s="100"/>
      <c r="AM544" s="12"/>
      <c r="AN544" s="3"/>
      <c r="AO544" s="3"/>
      <c r="AP544" s="3"/>
    </row>
    <row r="545" spans="1:42" ht="12" customHeight="1" outlineLevel="1" x14ac:dyDescent="0.25">
      <c r="A545" s="1"/>
      <c r="B545" s="2"/>
      <c r="C545" s="13"/>
      <c r="D545" s="13"/>
      <c r="E545" s="13"/>
      <c r="F545" s="30"/>
      <c r="H545" s="23" t="s">
        <v>161</v>
      </c>
      <c r="I545" s="4" t="s">
        <v>131</v>
      </c>
      <c r="J545" s="93">
        <f t="shared" ref="J545:AK545" si="133">IF($I545="agflow","",IF(J374&gt;0,IF($I545="lime",0.25,1),""))</f>
        <v>0.25</v>
      </c>
      <c r="K545" s="93">
        <f t="shared" si="133"/>
        <v>0.25</v>
      </c>
      <c r="L545" s="93">
        <f t="shared" si="133"/>
        <v>0.25</v>
      </c>
      <c r="M545" s="93">
        <f t="shared" si="133"/>
        <v>0.25</v>
      </c>
      <c r="N545" s="93">
        <f t="shared" si="133"/>
        <v>0.25</v>
      </c>
      <c r="O545" s="93">
        <f t="shared" si="133"/>
        <v>0.25</v>
      </c>
      <c r="P545" s="93">
        <f t="shared" si="133"/>
        <v>0.25</v>
      </c>
      <c r="Q545" s="93">
        <f t="shared" si="133"/>
        <v>0.25</v>
      </c>
      <c r="R545" s="93">
        <f t="shared" si="133"/>
        <v>0.25</v>
      </c>
      <c r="S545" s="93">
        <f t="shared" si="133"/>
        <v>0.25</v>
      </c>
      <c r="T545" s="93">
        <f t="shared" si="133"/>
        <v>0.25</v>
      </c>
      <c r="U545" s="93">
        <f t="shared" si="133"/>
        <v>0.25</v>
      </c>
      <c r="V545" s="93">
        <f t="shared" si="133"/>
        <v>0.25</v>
      </c>
      <c r="W545" s="93">
        <f t="shared" si="133"/>
        <v>0.25</v>
      </c>
      <c r="X545" s="93">
        <f t="shared" si="133"/>
        <v>0.25</v>
      </c>
      <c r="Y545" s="93">
        <f t="shared" si="133"/>
        <v>0.25</v>
      </c>
      <c r="Z545" s="93">
        <f t="shared" si="133"/>
        <v>0.25</v>
      </c>
      <c r="AA545" s="93">
        <f t="shared" si="133"/>
        <v>0.25</v>
      </c>
      <c r="AB545" s="93" t="str">
        <f t="shared" si="133"/>
        <v/>
      </c>
      <c r="AC545" s="93" t="str">
        <f t="shared" si="133"/>
        <v/>
      </c>
      <c r="AD545" s="93" t="str">
        <f t="shared" si="133"/>
        <v/>
      </c>
      <c r="AE545" s="93" t="str">
        <f t="shared" si="133"/>
        <v/>
      </c>
      <c r="AF545" s="93" t="str">
        <f t="shared" si="133"/>
        <v/>
      </c>
      <c r="AG545" s="93" t="str">
        <f t="shared" si="133"/>
        <v/>
      </c>
      <c r="AH545" s="93" t="str">
        <f t="shared" si="133"/>
        <v/>
      </c>
      <c r="AI545" s="93" t="str">
        <f t="shared" si="133"/>
        <v/>
      </c>
      <c r="AJ545" s="93" t="str">
        <f t="shared" si="133"/>
        <v/>
      </c>
      <c r="AK545" s="93" t="str">
        <f t="shared" si="133"/>
        <v/>
      </c>
      <c r="AL545" s="100"/>
      <c r="AM545" s="12"/>
      <c r="AN545" s="3"/>
      <c r="AO545" s="3"/>
      <c r="AP545" s="3"/>
    </row>
    <row r="546" spans="1:42" ht="12" customHeight="1" outlineLevel="1" x14ac:dyDescent="0.25">
      <c r="A546" s="1"/>
      <c r="B546" s="2"/>
      <c r="C546" s="13"/>
      <c r="D546" s="13"/>
      <c r="E546" s="13"/>
      <c r="F546" s="30"/>
      <c r="H546" s="23" t="s">
        <v>162</v>
      </c>
      <c r="I546" s="4" t="s">
        <v>131</v>
      </c>
      <c r="J546" s="93">
        <f t="shared" ref="J546:AK546" si="134">IF($I546="agflow","",IF(J375&gt;0,IF($I546="lime",0.25,1),""))</f>
        <v>0.25</v>
      </c>
      <c r="K546" s="93">
        <f t="shared" si="134"/>
        <v>0.25</v>
      </c>
      <c r="L546" s="93">
        <f t="shared" si="134"/>
        <v>0.25</v>
      </c>
      <c r="M546" s="93">
        <f t="shared" si="134"/>
        <v>0.25</v>
      </c>
      <c r="N546" s="93">
        <f t="shared" si="134"/>
        <v>0.25</v>
      </c>
      <c r="O546" s="93">
        <f t="shared" si="134"/>
        <v>0.25</v>
      </c>
      <c r="P546" s="93">
        <f t="shared" si="134"/>
        <v>0.25</v>
      </c>
      <c r="Q546" s="93">
        <f t="shared" si="134"/>
        <v>0.25</v>
      </c>
      <c r="R546" s="93">
        <f t="shared" si="134"/>
        <v>0.25</v>
      </c>
      <c r="S546" s="93">
        <f t="shared" si="134"/>
        <v>0.25</v>
      </c>
      <c r="T546" s="93">
        <f t="shared" si="134"/>
        <v>0.25</v>
      </c>
      <c r="U546" s="93">
        <f t="shared" si="134"/>
        <v>0.25</v>
      </c>
      <c r="V546" s="93">
        <f t="shared" si="134"/>
        <v>0.25</v>
      </c>
      <c r="W546" s="93">
        <f t="shared" si="134"/>
        <v>0.25</v>
      </c>
      <c r="X546" s="93">
        <f t="shared" si="134"/>
        <v>0.25</v>
      </c>
      <c r="Y546" s="93">
        <f t="shared" si="134"/>
        <v>0.25</v>
      </c>
      <c r="Z546" s="93">
        <f t="shared" si="134"/>
        <v>0.25</v>
      </c>
      <c r="AA546" s="93">
        <f t="shared" si="134"/>
        <v>0.25</v>
      </c>
      <c r="AB546" s="93" t="str">
        <f t="shared" si="134"/>
        <v/>
      </c>
      <c r="AC546" s="93" t="str">
        <f t="shared" si="134"/>
        <v/>
      </c>
      <c r="AD546" s="93" t="str">
        <f t="shared" si="134"/>
        <v/>
      </c>
      <c r="AE546" s="93" t="str">
        <f t="shared" si="134"/>
        <v/>
      </c>
      <c r="AF546" s="93" t="str">
        <f t="shared" si="134"/>
        <v/>
      </c>
      <c r="AG546" s="93" t="str">
        <f t="shared" si="134"/>
        <v/>
      </c>
      <c r="AH546" s="93" t="str">
        <f t="shared" si="134"/>
        <v/>
      </c>
      <c r="AI546" s="93" t="str">
        <f t="shared" si="134"/>
        <v/>
      </c>
      <c r="AJ546" s="93" t="str">
        <f t="shared" si="134"/>
        <v/>
      </c>
      <c r="AK546" s="93" t="str">
        <f t="shared" si="134"/>
        <v/>
      </c>
      <c r="AL546" s="100"/>
      <c r="AM546" s="12"/>
      <c r="AN546" s="3"/>
      <c r="AO546" s="3"/>
      <c r="AP546" s="3"/>
    </row>
    <row r="547" spans="1:42" ht="12" customHeight="1" outlineLevel="1" x14ac:dyDescent="0.25">
      <c r="A547" s="1"/>
      <c r="B547" s="2"/>
      <c r="C547" s="13"/>
      <c r="D547" s="13"/>
      <c r="E547" s="13"/>
      <c r="F547" s="30"/>
      <c r="H547" s="23" t="s">
        <v>163</v>
      </c>
      <c r="I547" s="4" t="s">
        <v>131</v>
      </c>
      <c r="J547" s="93">
        <f t="shared" ref="J547:AK547" si="135">IF($I547="agflow","",IF(J376&gt;0,IF($I547="lime",0.25,1),""))</f>
        <v>0.25</v>
      </c>
      <c r="K547" s="93">
        <f t="shared" si="135"/>
        <v>0.25</v>
      </c>
      <c r="L547" s="93">
        <f t="shared" si="135"/>
        <v>0.25</v>
      </c>
      <c r="M547" s="93">
        <f t="shared" si="135"/>
        <v>0.25</v>
      </c>
      <c r="N547" s="93">
        <f t="shared" si="135"/>
        <v>0.25</v>
      </c>
      <c r="O547" s="93">
        <f t="shared" si="135"/>
        <v>0.25</v>
      </c>
      <c r="P547" s="93">
        <f t="shared" si="135"/>
        <v>0.25</v>
      </c>
      <c r="Q547" s="93">
        <f t="shared" si="135"/>
        <v>0.25</v>
      </c>
      <c r="R547" s="93">
        <f t="shared" si="135"/>
        <v>0.25</v>
      </c>
      <c r="S547" s="93">
        <f t="shared" si="135"/>
        <v>0.25</v>
      </c>
      <c r="T547" s="93">
        <f t="shared" si="135"/>
        <v>0.25</v>
      </c>
      <c r="U547" s="93">
        <f t="shared" si="135"/>
        <v>0.25</v>
      </c>
      <c r="V547" s="93">
        <f t="shared" si="135"/>
        <v>0.25</v>
      </c>
      <c r="W547" s="93">
        <f t="shared" si="135"/>
        <v>0.25</v>
      </c>
      <c r="X547" s="93">
        <f t="shared" si="135"/>
        <v>0.25</v>
      </c>
      <c r="Y547" s="93">
        <f t="shared" si="135"/>
        <v>0.25</v>
      </c>
      <c r="Z547" s="93">
        <f t="shared" si="135"/>
        <v>0.25</v>
      </c>
      <c r="AA547" s="93">
        <f t="shared" si="135"/>
        <v>0.25</v>
      </c>
      <c r="AB547" s="93" t="str">
        <f t="shared" si="135"/>
        <v/>
      </c>
      <c r="AC547" s="93" t="str">
        <f t="shared" si="135"/>
        <v/>
      </c>
      <c r="AD547" s="93" t="str">
        <f t="shared" si="135"/>
        <v/>
      </c>
      <c r="AE547" s="93" t="str">
        <f t="shared" si="135"/>
        <v/>
      </c>
      <c r="AF547" s="93" t="str">
        <f t="shared" si="135"/>
        <v/>
      </c>
      <c r="AG547" s="93" t="str">
        <f t="shared" si="135"/>
        <v/>
      </c>
      <c r="AH547" s="93" t="str">
        <f t="shared" si="135"/>
        <v/>
      </c>
      <c r="AI547" s="93" t="str">
        <f t="shared" si="135"/>
        <v/>
      </c>
      <c r="AJ547" s="93" t="str">
        <f t="shared" si="135"/>
        <v/>
      </c>
      <c r="AK547" s="93" t="str">
        <f t="shared" si="135"/>
        <v/>
      </c>
      <c r="AL547" s="100"/>
      <c r="AM547" s="12"/>
      <c r="AN547" s="3"/>
      <c r="AO547" s="3"/>
      <c r="AP547" s="3"/>
    </row>
    <row r="548" spans="1:42" ht="12" customHeight="1" outlineLevel="1" x14ac:dyDescent="0.25">
      <c r="A548" s="1"/>
      <c r="B548" s="2"/>
      <c r="C548" s="13"/>
      <c r="D548" s="13"/>
      <c r="E548" s="13"/>
      <c r="F548" s="30"/>
      <c r="H548" s="23" t="s">
        <v>164</v>
      </c>
      <c r="I548" s="4" t="s">
        <v>131</v>
      </c>
      <c r="J548" s="93">
        <f t="shared" ref="J548:AK548" si="136">IF($I548="agflow","",IF(J377&gt;0,IF($I548="lime",0.25,1),""))</f>
        <v>0.25</v>
      </c>
      <c r="K548" s="93">
        <f t="shared" si="136"/>
        <v>0.25</v>
      </c>
      <c r="L548" s="93">
        <f t="shared" si="136"/>
        <v>0.25</v>
      </c>
      <c r="M548" s="93">
        <f t="shared" si="136"/>
        <v>0.25</v>
      </c>
      <c r="N548" s="93">
        <f t="shared" si="136"/>
        <v>0.25</v>
      </c>
      <c r="O548" s="93">
        <f t="shared" si="136"/>
        <v>0.25</v>
      </c>
      <c r="P548" s="93">
        <f t="shared" si="136"/>
        <v>0.25</v>
      </c>
      <c r="Q548" s="93">
        <f t="shared" si="136"/>
        <v>0.25</v>
      </c>
      <c r="R548" s="93">
        <f t="shared" si="136"/>
        <v>0.25</v>
      </c>
      <c r="S548" s="93">
        <f t="shared" si="136"/>
        <v>0.25</v>
      </c>
      <c r="T548" s="93">
        <f t="shared" si="136"/>
        <v>0.25</v>
      </c>
      <c r="U548" s="93">
        <f t="shared" si="136"/>
        <v>0.25</v>
      </c>
      <c r="V548" s="93">
        <f t="shared" si="136"/>
        <v>0.25</v>
      </c>
      <c r="W548" s="93">
        <f t="shared" si="136"/>
        <v>0.25</v>
      </c>
      <c r="X548" s="93">
        <f t="shared" si="136"/>
        <v>0.25</v>
      </c>
      <c r="Y548" s="93">
        <f t="shared" si="136"/>
        <v>0.25</v>
      </c>
      <c r="Z548" s="93">
        <f t="shared" si="136"/>
        <v>0.25</v>
      </c>
      <c r="AA548" s="93">
        <f t="shared" si="136"/>
        <v>0.25</v>
      </c>
      <c r="AB548" s="93" t="str">
        <f t="shared" si="136"/>
        <v/>
      </c>
      <c r="AC548" s="93" t="str">
        <f t="shared" si="136"/>
        <v/>
      </c>
      <c r="AD548" s="93" t="str">
        <f t="shared" si="136"/>
        <v/>
      </c>
      <c r="AE548" s="93" t="str">
        <f t="shared" si="136"/>
        <v/>
      </c>
      <c r="AF548" s="93" t="str">
        <f t="shared" si="136"/>
        <v/>
      </c>
      <c r="AG548" s="93" t="str">
        <f t="shared" si="136"/>
        <v/>
      </c>
      <c r="AH548" s="93" t="str">
        <f t="shared" si="136"/>
        <v/>
      </c>
      <c r="AI548" s="93" t="str">
        <f t="shared" si="136"/>
        <v/>
      </c>
      <c r="AJ548" s="93" t="str">
        <f t="shared" si="136"/>
        <v/>
      </c>
      <c r="AK548" s="93" t="str">
        <f t="shared" si="136"/>
        <v/>
      </c>
      <c r="AL548" s="100"/>
      <c r="AM548" s="12"/>
      <c r="AN548" s="3"/>
      <c r="AO548" s="3"/>
      <c r="AP548" s="3"/>
    </row>
    <row r="549" spans="1:42" ht="12" customHeight="1" outlineLevel="1" x14ac:dyDescent="0.25">
      <c r="A549" s="1"/>
      <c r="B549" s="2"/>
      <c r="C549" s="13"/>
      <c r="D549" s="13"/>
      <c r="E549" s="13"/>
      <c r="F549" s="30"/>
      <c r="H549" s="23" t="s">
        <v>165</v>
      </c>
      <c r="I549" s="4" t="s">
        <v>131</v>
      </c>
      <c r="J549" s="93">
        <f t="shared" ref="J549:AK549" si="137">IF($I549="agflow","",IF(J378&gt;0,IF($I549="lime",0.25,1),""))</f>
        <v>0.25</v>
      </c>
      <c r="K549" s="93">
        <f t="shared" si="137"/>
        <v>0.25</v>
      </c>
      <c r="L549" s="93">
        <f t="shared" si="137"/>
        <v>0.25</v>
      </c>
      <c r="M549" s="93">
        <f t="shared" si="137"/>
        <v>0.25</v>
      </c>
      <c r="N549" s="93">
        <f t="shared" si="137"/>
        <v>0.25</v>
      </c>
      <c r="O549" s="93">
        <f t="shared" si="137"/>
        <v>0.25</v>
      </c>
      <c r="P549" s="93">
        <f t="shared" si="137"/>
        <v>0.25</v>
      </c>
      <c r="Q549" s="93">
        <f t="shared" si="137"/>
        <v>0.25</v>
      </c>
      <c r="R549" s="93">
        <f t="shared" si="137"/>
        <v>0.25</v>
      </c>
      <c r="S549" s="93">
        <f t="shared" si="137"/>
        <v>0.25</v>
      </c>
      <c r="T549" s="93">
        <f t="shared" si="137"/>
        <v>0.25</v>
      </c>
      <c r="U549" s="93">
        <f t="shared" si="137"/>
        <v>0.25</v>
      </c>
      <c r="V549" s="93">
        <f t="shared" si="137"/>
        <v>0.25</v>
      </c>
      <c r="W549" s="93">
        <f t="shared" si="137"/>
        <v>0.25</v>
      </c>
      <c r="X549" s="93">
        <f t="shared" si="137"/>
        <v>0.25</v>
      </c>
      <c r="Y549" s="93">
        <f t="shared" si="137"/>
        <v>0.25</v>
      </c>
      <c r="Z549" s="93">
        <f t="shared" si="137"/>
        <v>0.25</v>
      </c>
      <c r="AA549" s="93">
        <f t="shared" si="137"/>
        <v>0.25</v>
      </c>
      <c r="AB549" s="93" t="str">
        <f t="shared" si="137"/>
        <v/>
      </c>
      <c r="AC549" s="93" t="str">
        <f t="shared" si="137"/>
        <v/>
      </c>
      <c r="AD549" s="93" t="str">
        <f t="shared" si="137"/>
        <v/>
      </c>
      <c r="AE549" s="93" t="str">
        <f t="shared" si="137"/>
        <v/>
      </c>
      <c r="AF549" s="93" t="str">
        <f t="shared" si="137"/>
        <v/>
      </c>
      <c r="AG549" s="93" t="str">
        <f t="shared" si="137"/>
        <v/>
      </c>
      <c r="AH549" s="93" t="str">
        <f t="shared" si="137"/>
        <v/>
      </c>
      <c r="AI549" s="93" t="str">
        <f t="shared" si="137"/>
        <v/>
      </c>
      <c r="AJ549" s="93" t="str">
        <f t="shared" si="137"/>
        <v/>
      </c>
      <c r="AK549" s="93" t="str">
        <f t="shared" si="137"/>
        <v/>
      </c>
      <c r="AL549" s="100"/>
      <c r="AM549" s="12"/>
      <c r="AN549" s="3"/>
      <c r="AO549" s="3"/>
      <c r="AP549" s="3"/>
    </row>
    <row r="550" spans="1:42" ht="12" customHeight="1" outlineLevel="1" x14ac:dyDescent="0.25">
      <c r="A550" s="1"/>
      <c r="B550" s="2"/>
      <c r="C550" s="13"/>
      <c r="D550" s="13"/>
      <c r="E550" s="13"/>
      <c r="F550" s="30"/>
      <c r="H550" s="23" t="s">
        <v>468</v>
      </c>
      <c r="I550" s="4" t="s">
        <v>131</v>
      </c>
      <c r="J550" s="93">
        <f t="shared" ref="J550:AK550" si="138">IF($I550="agflow","",IF(J379&gt;0,IF($I550="lime",0.25,1),""))</f>
        <v>0.25</v>
      </c>
      <c r="K550" s="93">
        <f t="shared" si="138"/>
        <v>0.25</v>
      </c>
      <c r="L550" s="93">
        <f t="shared" si="138"/>
        <v>0.25</v>
      </c>
      <c r="M550" s="93">
        <f t="shared" si="138"/>
        <v>0.25</v>
      </c>
      <c r="N550" s="93">
        <f t="shared" si="138"/>
        <v>0.25</v>
      </c>
      <c r="O550" s="93">
        <f t="shared" si="138"/>
        <v>0.25</v>
      </c>
      <c r="P550" s="93">
        <f t="shared" si="138"/>
        <v>0.25</v>
      </c>
      <c r="Q550" s="93">
        <f t="shared" si="138"/>
        <v>0.25</v>
      </c>
      <c r="R550" s="93">
        <f t="shared" si="138"/>
        <v>0.25</v>
      </c>
      <c r="S550" s="93">
        <f t="shared" si="138"/>
        <v>0.25</v>
      </c>
      <c r="T550" s="93">
        <f t="shared" si="138"/>
        <v>0.25</v>
      </c>
      <c r="U550" s="93">
        <f t="shared" si="138"/>
        <v>0.25</v>
      </c>
      <c r="V550" s="93">
        <f t="shared" si="138"/>
        <v>0.25</v>
      </c>
      <c r="W550" s="93">
        <f t="shared" si="138"/>
        <v>0.25</v>
      </c>
      <c r="X550" s="93">
        <f t="shared" si="138"/>
        <v>0.25</v>
      </c>
      <c r="Y550" s="93">
        <f t="shared" si="138"/>
        <v>0.25</v>
      </c>
      <c r="Z550" s="93">
        <f t="shared" si="138"/>
        <v>0.25</v>
      </c>
      <c r="AA550" s="93">
        <f t="shared" si="138"/>
        <v>0.25</v>
      </c>
      <c r="AB550" s="93" t="str">
        <f t="shared" si="138"/>
        <v/>
      </c>
      <c r="AC550" s="93" t="str">
        <f t="shared" si="138"/>
        <v/>
      </c>
      <c r="AD550" s="93" t="str">
        <f t="shared" si="138"/>
        <v/>
      </c>
      <c r="AE550" s="93" t="str">
        <f t="shared" si="138"/>
        <v/>
      </c>
      <c r="AF550" s="93" t="str">
        <f t="shared" si="138"/>
        <v/>
      </c>
      <c r="AG550" s="93" t="str">
        <f t="shared" si="138"/>
        <v/>
      </c>
      <c r="AH550" s="93" t="str">
        <f t="shared" si="138"/>
        <v/>
      </c>
      <c r="AI550" s="93" t="str">
        <f t="shared" si="138"/>
        <v/>
      </c>
      <c r="AJ550" s="93" t="str">
        <f t="shared" si="138"/>
        <v/>
      </c>
      <c r="AK550" s="93" t="str">
        <f t="shared" si="138"/>
        <v/>
      </c>
      <c r="AL550" s="100"/>
      <c r="AM550" s="12"/>
      <c r="AN550" s="3"/>
      <c r="AO550" s="3"/>
      <c r="AP550" s="3"/>
    </row>
    <row r="551" spans="1:42" ht="12" customHeight="1" outlineLevel="1" x14ac:dyDescent="0.25">
      <c r="A551" s="1"/>
      <c r="B551" s="2"/>
      <c r="C551" s="13"/>
      <c r="D551" s="13"/>
      <c r="E551" s="13"/>
      <c r="F551" s="30"/>
      <c r="H551" s="23" t="s">
        <v>166</v>
      </c>
      <c r="I551" s="4" t="s">
        <v>131</v>
      </c>
      <c r="J551" s="93">
        <f t="shared" ref="J551:AK551" si="139">IF($I551="agflow","",IF(J380&gt;0,IF($I551="lime",0.25,1),""))</f>
        <v>0.25</v>
      </c>
      <c r="K551" s="93">
        <f t="shared" si="139"/>
        <v>0.25</v>
      </c>
      <c r="L551" s="93">
        <f t="shared" si="139"/>
        <v>0.25</v>
      </c>
      <c r="M551" s="93">
        <f t="shared" si="139"/>
        <v>0.25</v>
      </c>
      <c r="N551" s="93">
        <f t="shared" si="139"/>
        <v>0.25</v>
      </c>
      <c r="O551" s="93">
        <f t="shared" si="139"/>
        <v>0.25</v>
      </c>
      <c r="P551" s="93">
        <f t="shared" si="139"/>
        <v>0.25</v>
      </c>
      <c r="Q551" s="93">
        <f t="shared" si="139"/>
        <v>0.25</v>
      </c>
      <c r="R551" s="93">
        <f t="shared" si="139"/>
        <v>0.25</v>
      </c>
      <c r="S551" s="93">
        <f t="shared" si="139"/>
        <v>0.25</v>
      </c>
      <c r="T551" s="93">
        <f t="shared" si="139"/>
        <v>0.25</v>
      </c>
      <c r="U551" s="93">
        <f t="shared" si="139"/>
        <v>0.25</v>
      </c>
      <c r="V551" s="93">
        <f t="shared" si="139"/>
        <v>0.25</v>
      </c>
      <c r="W551" s="93">
        <f t="shared" si="139"/>
        <v>0.25</v>
      </c>
      <c r="X551" s="93">
        <f t="shared" si="139"/>
        <v>0.25</v>
      </c>
      <c r="Y551" s="93">
        <f t="shared" si="139"/>
        <v>0.25</v>
      </c>
      <c r="Z551" s="93">
        <f t="shared" si="139"/>
        <v>0.25</v>
      </c>
      <c r="AA551" s="93">
        <f t="shared" si="139"/>
        <v>0.25</v>
      </c>
      <c r="AB551" s="93" t="str">
        <f t="shared" si="139"/>
        <v/>
      </c>
      <c r="AC551" s="93" t="str">
        <f t="shared" si="139"/>
        <v/>
      </c>
      <c r="AD551" s="93" t="str">
        <f t="shared" si="139"/>
        <v/>
      </c>
      <c r="AE551" s="93" t="str">
        <f t="shared" si="139"/>
        <v/>
      </c>
      <c r="AF551" s="93" t="str">
        <f t="shared" si="139"/>
        <v/>
      </c>
      <c r="AG551" s="93" t="str">
        <f t="shared" si="139"/>
        <v/>
      </c>
      <c r="AH551" s="93" t="str">
        <f t="shared" si="139"/>
        <v/>
      </c>
      <c r="AI551" s="93" t="str">
        <f t="shared" si="139"/>
        <v/>
      </c>
      <c r="AJ551" s="93" t="str">
        <f t="shared" si="139"/>
        <v/>
      </c>
      <c r="AK551" s="93" t="str">
        <f t="shared" si="139"/>
        <v/>
      </c>
      <c r="AL551" s="100"/>
      <c r="AM551" s="12"/>
      <c r="AN551" s="3"/>
      <c r="AO551" s="3"/>
      <c r="AP551" s="3"/>
    </row>
    <row r="552" spans="1:42" ht="12" customHeight="1" outlineLevel="1" x14ac:dyDescent="0.25">
      <c r="A552" s="1"/>
      <c r="B552" s="2"/>
      <c r="C552" s="13"/>
      <c r="D552" s="13"/>
      <c r="E552" s="13"/>
      <c r="F552" s="30"/>
      <c r="H552" s="23" t="s">
        <v>461</v>
      </c>
      <c r="I552" s="4" t="s">
        <v>131</v>
      </c>
      <c r="J552" s="93">
        <f t="shared" ref="J552:AK552" si="140">IF($I552="agflow","",IF(J381&gt;0,IF($I552="lime",0.25,1),""))</f>
        <v>0.25</v>
      </c>
      <c r="K552" s="93">
        <f t="shared" si="140"/>
        <v>0.25</v>
      </c>
      <c r="L552" s="93">
        <f t="shared" si="140"/>
        <v>0.25</v>
      </c>
      <c r="M552" s="93">
        <f t="shared" si="140"/>
        <v>0.25</v>
      </c>
      <c r="N552" s="93">
        <f t="shared" si="140"/>
        <v>0.25</v>
      </c>
      <c r="O552" s="93">
        <f t="shared" si="140"/>
        <v>0.25</v>
      </c>
      <c r="P552" s="93">
        <f t="shared" si="140"/>
        <v>0.25</v>
      </c>
      <c r="Q552" s="93">
        <f t="shared" si="140"/>
        <v>0.25</v>
      </c>
      <c r="R552" s="93">
        <f t="shared" si="140"/>
        <v>0.25</v>
      </c>
      <c r="S552" s="93">
        <f t="shared" si="140"/>
        <v>0.25</v>
      </c>
      <c r="T552" s="93">
        <f t="shared" si="140"/>
        <v>0.25</v>
      </c>
      <c r="U552" s="93">
        <f t="shared" si="140"/>
        <v>0.25</v>
      </c>
      <c r="V552" s="93">
        <f t="shared" si="140"/>
        <v>0.25</v>
      </c>
      <c r="W552" s="93">
        <f t="shared" si="140"/>
        <v>0.25</v>
      </c>
      <c r="X552" s="93">
        <f t="shared" si="140"/>
        <v>0.25</v>
      </c>
      <c r="Y552" s="93">
        <f t="shared" si="140"/>
        <v>0.25</v>
      </c>
      <c r="Z552" s="93">
        <f t="shared" si="140"/>
        <v>0.25</v>
      </c>
      <c r="AA552" s="93">
        <f t="shared" si="140"/>
        <v>0.25</v>
      </c>
      <c r="AB552" s="93" t="str">
        <f t="shared" si="140"/>
        <v/>
      </c>
      <c r="AC552" s="93" t="str">
        <f t="shared" si="140"/>
        <v/>
      </c>
      <c r="AD552" s="93" t="str">
        <f t="shared" si="140"/>
        <v/>
      </c>
      <c r="AE552" s="93" t="str">
        <f t="shared" si="140"/>
        <v/>
      </c>
      <c r="AF552" s="93" t="str">
        <f t="shared" si="140"/>
        <v/>
      </c>
      <c r="AG552" s="93" t="str">
        <f t="shared" si="140"/>
        <v/>
      </c>
      <c r="AH552" s="93" t="str">
        <f t="shared" si="140"/>
        <v/>
      </c>
      <c r="AI552" s="93" t="str">
        <f t="shared" si="140"/>
        <v/>
      </c>
      <c r="AJ552" s="93" t="str">
        <f t="shared" si="140"/>
        <v/>
      </c>
      <c r="AK552" s="93" t="str">
        <f t="shared" si="140"/>
        <v/>
      </c>
      <c r="AL552" s="100"/>
      <c r="AM552" s="12"/>
      <c r="AN552" s="3"/>
      <c r="AO552" s="3"/>
      <c r="AP552" s="3"/>
    </row>
    <row r="553" spans="1:42" ht="12" customHeight="1" outlineLevel="1" x14ac:dyDescent="0.25">
      <c r="A553" s="1"/>
      <c r="B553" s="2"/>
      <c r="C553" s="13"/>
      <c r="D553" s="13"/>
      <c r="E553" s="13"/>
      <c r="F553" s="30"/>
      <c r="H553" s="23" t="s">
        <v>167</v>
      </c>
      <c r="I553" s="4" t="s">
        <v>131</v>
      </c>
      <c r="J553" s="93">
        <f t="shared" ref="J553:AK553" si="141">IF($I553="agflow","",IF(J382&gt;0,IF($I553="lime",0.25,1),""))</f>
        <v>0.25</v>
      </c>
      <c r="K553" s="93">
        <f t="shared" si="141"/>
        <v>0.25</v>
      </c>
      <c r="L553" s="93">
        <f t="shared" si="141"/>
        <v>0.25</v>
      </c>
      <c r="M553" s="93">
        <f t="shared" si="141"/>
        <v>0.25</v>
      </c>
      <c r="N553" s="93">
        <f t="shared" si="141"/>
        <v>0.25</v>
      </c>
      <c r="O553" s="93">
        <f t="shared" si="141"/>
        <v>0.25</v>
      </c>
      <c r="P553" s="93">
        <f t="shared" si="141"/>
        <v>0.25</v>
      </c>
      <c r="Q553" s="93">
        <f t="shared" si="141"/>
        <v>0.25</v>
      </c>
      <c r="R553" s="93">
        <f t="shared" si="141"/>
        <v>0.25</v>
      </c>
      <c r="S553" s="93">
        <f t="shared" si="141"/>
        <v>0.25</v>
      </c>
      <c r="T553" s="93">
        <f t="shared" si="141"/>
        <v>0.25</v>
      </c>
      <c r="U553" s="93">
        <f t="shared" si="141"/>
        <v>0.25</v>
      </c>
      <c r="V553" s="93">
        <f t="shared" si="141"/>
        <v>0.25</v>
      </c>
      <c r="W553" s="93">
        <f t="shared" si="141"/>
        <v>0.25</v>
      </c>
      <c r="X553" s="93">
        <f t="shared" si="141"/>
        <v>0.25</v>
      </c>
      <c r="Y553" s="93">
        <f t="shared" si="141"/>
        <v>0.25</v>
      </c>
      <c r="Z553" s="93">
        <f t="shared" si="141"/>
        <v>0.25</v>
      </c>
      <c r="AA553" s="93">
        <f t="shared" si="141"/>
        <v>0.25</v>
      </c>
      <c r="AB553" s="93" t="str">
        <f t="shared" si="141"/>
        <v/>
      </c>
      <c r="AC553" s="93" t="str">
        <f t="shared" si="141"/>
        <v/>
      </c>
      <c r="AD553" s="93" t="str">
        <f t="shared" si="141"/>
        <v/>
      </c>
      <c r="AE553" s="93" t="str">
        <f t="shared" si="141"/>
        <v/>
      </c>
      <c r="AF553" s="93" t="str">
        <f t="shared" si="141"/>
        <v/>
      </c>
      <c r="AG553" s="93" t="str">
        <f t="shared" si="141"/>
        <v/>
      </c>
      <c r="AH553" s="93" t="str">
        <f t="shared" si="141"/>
        <v/>
      </c>
      <c r="AI553" s="93" t="str">
        <f t="shared" si="141"/>
        <v/>
      </c>
      <c r="AJ553" s="93" t="str">
        <f t="shared" si="141"/>
        <v/>
      </c>
      <c r="AK553" s="93" t="str">
        <f t="shared" si="141"/>
        <v/>
      </c>
      <c r="AL553" s="100"/>
      <c r="AM553" s="12"/>
      <c r="AN553" s="3"/>
      <c r="AO553" s="3"/>
      <c r="AP553" s="3"/>
    </row>
    <row r="554" spans="1:42" ht="12" customHeight="1" outlineLevel="1" x14ac:dyDescent="0.25">
      <c r="A554" s="1"/>
      <c r="B554" s="2"/>
      <c r="C554" s="13"/>
      <c r="D554" s="13"/>
      <c r="E554" s="13"/>
      <c r="F554" s="30"/>
      <c r="H554" s="23" t="s">
        <v>168</v>
      </c>
      <c r="I554" s="4" t="s">
        <v>131</v>
      </c>
      <c r="J554" s="93">
        <f t="shared" ref="J554:AK554" si="142">IF($I554="agflow","",IF(J383&gt;0,IF($I554="lime",0.25,1),""))</f>
        <v>0.25</v>
      </c>
      <c r="K554" s="93">
        <f t="shared" si="142"/>
        <v>0.25</v>
      </c>
      <c r="L554" s="93">
        <f t="shared" si="142"/>
        <v>0.25</v>
      </c>
      <c r="M554" s="93">
        <f t="shared" si="142"/>
        <v>0.25</v>
      </c>
      <c r="N554" s="93">
        <f t="shared" si="142"/>
        <v>0.25</v>
      </c>
      <c r="O554" s="93">
        <f t="shared" si="142"/>
        <v>0.25</v>
      </c>
      <c r="P554" s="93">
        <f t="shared" si="142"/>
        <v>0.25</v>
      </c>
      <c r="Q554" s="93">
        <f t="shared" si="142"/>
        <v>0.25</v>
      </c>
      <c r="R554" s="93">
        <f t="shared" si="142"/>
        <v>0.25</v>
      </c>
      <c r="S554" s="93">
        <f t="shared" si="142"/>
        <v>0.25</v>
      </c>
      <c r="T554" s="93">
        <f t="shared" si="142"/>
        <v>0.25</v>
      </c>
      <c r="U554" s="93">
        <f t="shared" si="142"/>
        <v>0.25</v>
      </c>
      <c r="V554" s="93">
        <f t="shared" si="142"/>
        <v>0.25</v>
      </c>
      <c r="W554" s="93">
        <f t="shared" si="142"/>
        <v>0.25</v>
      </c>
      <c r="X554" s="93">
        <f t="shared" si="142"/>
        <v>0.25</v>
      </c>
      <c r="Y554" s="93">
        <f t="shared" si="142"/>
        <v>0.25</v>
      </c>
      <c r="Z554" s="93">
        <f t="shared" si="142"/>
        <v>0.25</v>
      </c>
      <c r="AA554" s="93">
        <f t="shared" si="142"/>
        <v>0.25</v>
      </c>
      <c r="AB554" s="93" t="str">
        <f t="shared" si="142"/>
        <v/>
      </c>
      <c r="AC554" s="93" t="str">
        <f t="shared" si="142"/>
        <v/>
      </c>
      <c r="AD554" s="93" t="str">
        <f t="shared" si="142"/>
        <v/>
      </c>
      <c r="AE554" s="93" t="str">
        <f t="shared" si="142"/>
        <v/>
      </c>
      <c r="AF554" s="93" t="str">
        <f t="shared" si="142"/>
        <v/>
      </c>
      <c r="AG554" s="93" t="str">
        <f t="shared" si="142"/>
        <v/>
      </c>
      <c r="AH554" s="93" t="str">
        <f t="shared" si="142"/>
        <v/>
      </c>
      <c r="AI554" s="93" t="str">
        <f t="shared" si="142"/>
        <v/>
      </c>
      <c r="AJ554" s="93" t="str">
        <f t="shared" si="142"/>
        <v/>
      </c>
      <c r="AK554" s="93" t="str">
        <f t="shared" si="142"/>
        <v/>
      </c>
      <c r="AL554" s="100"/>
      <c r="AM554" s="12"/>
      <c r="AN554" s="3"/>
      <c r="AO554" s="3"/>
      <c r="AP554" s="3"/>
    </row>
    <row r="555" spans="1:42" ht="12" customHeight="1" outlineLevel="1" x14ac:dyDescent="0.25">
      <c r="A555" s="1"/>
      <c r="B555" s="2"/>
      <c r="C555" s="13"/>
      <c r="D555" s="13"/>
      <c r="E555" s="13"/>
      <c r="F555" s="30"/>
      <c r="H555" s="23" t="s">
        <v>169</v>
      </c>
      <c r="I555" s="4" t="s">
        <v>131</v>
      </c>
      <c r="J555" s="93">
        <f t="shared" ref="J555:AK555" si="143">IF($I555="agflow","",IF(J384&gt;0,IF($I555="lime",0.25,1),""))</f>
        <v>0.25</v>
      </c>
      <c r="K555" s="93">
        <f t="shared" si="143"/>
        <v>0.25</v>
      </c>
      <c r="L555" s="93">
        <f t="shared" si="143"/>
        <v>0.25</v>
      </c>
      <c r="M555" s="93">
        <f t="shared" si="143"/>
        <v>0.25</v>
      </c>
      <c r="N555" s="93">
        <f t="shared" si="143"/>
        <v>0.25</v>
      </c>
      <c r="O555" s="93">
        <f t="shared" si="143"/>
        <v>0.25</v>
      </c>
      <c r="P555" s="93">
        <f t="shared" si="143"/>
        <v>0.25</v>
      </c>
      <c r="Q555" s="93">
        <f t="shared" si="143"/>
        <v>0.25</v>
      </c>
      <c r="R555" s="93">
        <f t="shared" si="143"/>
        <v>0.25</v>
      </c>
      <c r="S555" s="93">
        <f t="shared" si="143"/>
        <v>0.25</v>
      </c>
      <c r="T555" s="93">
        <f t="shared" si="143"/>
        <v>0.25</v>
      </c>
      <c r="U555" s="93">
        <f t="shared" si="143"/>
        <v>0.25</v>
      </c>
      <c r="V555" s="93">
        <f t="shared" si="143"/>
        <v>0.25</v>
      </c>
      <c r="W555" s="93">
        <f t="shared" si="143"/>
        <v>0.25</v>
      </c>
      <c r="X555" s="93">
        <f t="shared" si="143"/>
        <v>0.25</v>
      </c>
      <c r="Y555" s="93">
        <f t="shared" si="143"/>
        <v>0.25</v>
      </c>
      <c r="Z555" s="93">
        <f t="shared" si="143"/>
        <v>0.25</v>
      </c>
      <c r="AA555" s="93">
        <f t="shared" si="143"/>
        <v>0.25</v>
      </c>
      <c r="AB555" s="93" t="str">
        <f t="shared" si="143"/>
        <v/>
      </c>
      <c r="AC555" s="93" t="str">
        <f t="shared" si="143"/>
        <v/>
      </c>
      <c r="AD555" s="93" t="str">
        <f t="shared" si="143"/>
        <v/>
      </c>
      <c r="AE555" s="93" t="str">
        <f t="shared" si="143"/>
        <v/>
      </c>
      <c r="AF555" s="93" t="str">
        <f t="shared" si="143"/>
        <v/>
      </c>
      <c r="AG555" s="93" t="str">
        <f t="shared" si="143"/>
        <v/>
      </c>
      <c r="AH555" s="93" t="str">
        <f t="shared" si="143"/>
        <v/>
      </c>
      <c r="AI555" s="93" t="str">
        <f t="shared" si="143"/>
        <v/>
      </c>
      <c r="AJ555" s="93" t="str">
        <f t="shared" si="143"/>
        <v/>
      </c>
      <c r="AK555" s="93" t="str">
        <f t="shared" si="143"/>
        <v/>
      </c>
      <c r="AL555" s="100"/>
      <c r="AM555" s="12"/>
      <c r="AN555" s="3"/>
      <c r="AO555" s="3"/>
      <c r="AP555" s="3"/>
    </row>
    <row r="556" spans="1:42" ht="12" customHeight="1" outlineLevel="1" x14ac:dyDescent="0.25">
      <c r="A556" s="1"/>
      <c r="B556" s="2"/>
      <c r="C556" s="13"/>
      <c r="D556" s="13"/>
      <c r="E556" s="13"/>
      <c r="F556" s="30"/>
      <c r="H556" s="23" t="s">
        <v>467</v>
      </c>
      <c r="I556" s="4" t="s">
        <v>131</v>
      </c>
      <c r="J556" s="93">
        <f t="shared" ref="J556:AK556" si="144">IF($I556="agflow","",IF(J385&gt;0,IF($I556="lime",0.25,1),""))</f>
        <v>0.25</v>
      </c>
      <c r="K556" s="93">
        <f t="shared" si="144"/>
        <v>0.25</v>
      </c>
      <c r="L556" s="93">
        <f t="shared" si="144"/>
        <v>0.25</v>
      </c>
      <c r="M556" s="93">
        <f t="shared" si="144"/>
        <v>0.25</v>
      </c>
      <c r="N556" s="93">
        <f t="shared" si="144"/>
        <v>0.25</v>
      </c>
      <c r="O556" s="93">
        <f t="shared" si="144"/>
        <v>0.25</v>
      </c>
      <c r="P556" s="93">
        <f t="shared" si="144"/>
        <v>0.25</v>
      </c>
      <c r="Q556" s="93">
        <f t="shared" si="144"/>
        <v>0.25</v>
      </c>
      <c r="R556" s="93">
        <f t="shared" si="144"/>
        <v>0.25</v>
      </c>
      <c r="S556" s="93">
        <f t="shared" si="144"/>
        <v>0.25</v>
      </c>
      <c r="T556" s="93">
        <f t="shared" si="144"/>
        <v>0.25</v>
      </c>
      <c r="U556" s="93">
        <f t="shared" si="144"/>
        <v>0.25</v>
      </c>
      <c r="V556" s="93">
        <f t="shared" si="144"/>
        <v>0.25</v>
      </c>
      <c r="W556" s="93">
        <f t="shared" si="144"/>
        <v>0.25</v>
      </c>
      <c r="X556" s="93">
        <f t="shared" si="144"/>
        <v>0.25</v>
      </c>
      <c r="Y556" s="93">
        <f t="shared" si="144"/>
        <v>0.25</v>
      </c>
      <c r="Z556" s="93">
        <f t="shared" si="144"/>
        <v>0.25</v>
      </c>
      <c r="AA556" s="93">
        <f t="shared" si="144"/>
        <v>0.25</v>
      </c>
      <c r="AB556" s="93" t="str">
        <f t="shared" si="144"/>
        <v/>
      </c>
      <c r="AC556" s="93" t="str">
        <f t="shared" si="144"/>
        <v/>
      </c>
      <c r="AD556" s="93" t="str">
        <f t="shared" si="144"/>
        <v/>
      </c>
      <c r="AE556" s="93" t="str">
        <f t="shared" si="144"/>
        <v/>
      </c>
      <c r="AF556" s="93" t="str">
        <f t="shared" si="144"/>
        <v/>
      </c>
      <c r="AG556" s="93" t="str">
        <f t="shared" si="144"/>
        <v/>
      </c>
      <c r="AH556" s="93" t="str">
        <f t="shared" si="144"/>
        <v/>
      </c>
      <c r="AI556" s="93" t="str">
        <f t="shared" si="144"/>
        <v/>
      </c>
      <c r="AJ556" s="93" t="str">
        <f t="shared" si="144"/>
        <v/>
      </c>
      <c r="AK556" s="93" t="str">
        <f t="shared" si="144"/>
        <v/>
      </c>
      <c r="AL556" s="100"/>
      <c r="AM556" s="12"/>
      <c r="AN556" s="3"/>
      <c r="AO556" s="3"/>
      <c r="AP556" s="3"/>
    </row>
    <row r="557" spans="1:42" ht="12" customHeight="1" outlineLevel="1" x14ac:dyDescent="0.25">
      <c r="A557" s="1"/>
      <c r="B557" s="2"/>
      <c r="C557" s="13"/>
      <c r="D557" s="13"/>
      <c r="E557" s="13"/>
      <c r="F557" s="30"/>
      <c r="H557" s="23" t="s">
        <v>170</v>
      </c>
      <c r="I557" s="4" t="s">
        <v>131</v>
      </c>
      <c r="J557" s="93">
        <f t="shared" ref="J557:AK557" si="145">IF($I557="agflow","",IF(J386&gt;0,IF($I557="lime",0.25,1),""))</f>
        <v>0.25</v>
      </c>
      <c r="K557" s="93">
        <f t="shared" si="145"/>
        <v>0.25</v>
      </c>
      <c r="L557" s="93">
        <f t="shared" si="145"/>
        <v>0.25</v>
      </c>
      <c r="M557" s="93">
        <f t="shared" si="145"/>
        <v>0.25</v>
      </c>
      <c r="N557" s="93">
        <f t="shared" si="145"/>
        <v>0.25</v>
      </c>
      <c r="O557" s="93">
        <f t="shared" si="145"/>
        <v>0.25</v>
      </c>
      <c r="P557" s="93">
        <f t="shared" si="145"/>
        <v>0.25</v>
      </c>
      <c r="Q557" s="93">
        <f t="shared" si="145"/>
        <v>0.25</v>
      </c>
      <c r="R557" s="93">
        <f t="shared" si="145"/>
        <v>0.25</v>
      </c>
      <c r="S557" s="93">
        <f t="shared" si="145"/>
        <v>0.25</v>
      </c>
      <c r="T557" s="93">
        <f t="shared" si="145"/>
        <v>0.25</v>
      </c>
      <c r="U557" s="93">
        <f t="shared" si="145"/>
        <v>0.25</v>
      </c>
      <c r="V557" s="93">
        <f t="shared" si="145"/>
        <v>0.25</v>
      </c>
      <c r="W557" s="93">
        <f t="shared" si="145"/>
        <v>0.25</v>
      </c>
      <c r="X557" s="93">
        <f t="shared" si="145"/>
        <v>0.25</v>
      </c>
      <c r="Y557" s="93">
        <f t="shared" si="145"/>
        <v>0.25</v>
      </c>
      <c r="Z557" s="93">
        <f t="shared" si="145"/>
        <v>0.25</v>
      </c>
      <c r="AA557" s="93">
        <f t="shared" si="145"/>
        <v>0.25</v>
      </c>
      <c r="AB557" s="93" t="str">
        <f t="shared" si="145"/>
        <v/>
      </c>
      <c r="AC557" s="93" t="str">
        <f t="shared" si="145"/>
        <v/>
      </c>
      <c r="AD557" s="93" t="str">
        <f t="shared" si="145"/>
        <v/>
      </c>
      <c r="AE557" s="93" t="str">
        <f t="shared" si="145"/>
        <v/>
      </c>
      <c r="AF557" s="93" t="str">
        <f t="shared" si="145"/>
        <v/>
      </c>
      <c r="AG557" s="93" t="str">
        <f t="shared" si="145"/>
        <v/>
      </c>
      <c r="AH557" s="93" t="str">
        <f t="shared" si="145"/>
        <v/>
      </c>
      <c r="AI557" s="93" t="str">
        <f t="shared" si="145"/>
        <v/>
      </c>
      <c r="AJ557" s="93" t="str">
        <f t="shared" si="145"/>
        <v/>
      </c>
      <c r="AK557" s="93" t="str">
        <f t="shared" si="145"/>
        <v/>
      </c>
      <c r="AL557" s="100"/>
      <c r="AM557" s="12"/>
      <c r="AN557" s="3"/>
      <c r="AO557" s="3"/>
      <c r="AP557" s="3"/>
    </row>
    <row r="558" spans="1:42" ht="12" customHeight="1" outlineLevel="1" x14ac:dyDescent="0.25">
      <c r="A558" s="1"/>
      <c r="B558" s="2"/>
      <c r="C558" s="13"/>
      <c r="D558" s="13"/>
      <c r="E558" s="13"/>
      <c r="F558" s="30"/>
      <c r="H558" s="23" t="s">
        <v>462</v>
      </c>
      <c r="I558" s="4" t="s">
        <v>131</v>
      </c>
      <c r="J558" s="93">
        <f t="shared" ref="J558:AK558" si="146">IF($I558="agflow","",IF(J387&gt;0,IF($I558="lime",0.25,1),""))</f>
        <v>0.25</v>
      </c>
      <c r="K558" s="93">
        <f t="shared" si="146"/>
        <v>0.25</v>
      </c>
      <c r="L558" s="93">
        <f t="shared" si="146"/>
        <v>0.25</v>
      </c>
      <c r="M558" s="93">
        <f t="shared" si="146"/>
        <v>0.25</v>
      </c>
      <c r="N558" s="93">
        <f t="shared" si="146"/>
        <v>0.25</v>
      </c>
      <c r="O558" s="93">
        <f t="shared" si="146"/>
        <v>0.25</v>
      </c>
      <c r="P558" s="93">
        <f t="shared" si="146"/>
        <v>0.25</v>
      </c>
      <c r="Q558" s="93">
        <f t="shared" si="146"/>
        <v>0.25</v>
      </c>
      <c r="R558" s="93">
        <f t="shared" si="146"/>
        <v>0.25</v>
      </c>
      <c r="S558" s="93">
        <f t="shared" si="146"/>
        <v>0.25</v>
      </c>
      <c r="T558" s="93">
        <f t="shared" si="146"/>
        <v>0.25</v>
      </c>
      <c r="U558" s="93">
        <f t="shared" si="146"/>
        <v>0.25</v>
      </c>
      <c r="V558" s="93">
        <f t="shared" si="146"/>
        <v>0.25</v>
      </c>
      <c r="W558" s="93">
        <f t="shared" si="146"/>
        <v>0.25</v>
      </c>
      <c r="X558" s="93">
        <f t="shared" si="146"/>
        <v>0.25</v>
      </c>
      <c r="Y558" s="93">
        <f t="shared" si="146"/>
        <v>0.25</v>
      </c>
      <c r="Z558" s="93">
        <f t="shared" si="146"/>
        <v>0.25</v>
      </c>
      <c r="AA558" s="93">
        <f t="shared" si="146"/>
        <v>0.25</v>
      </c>
      <c r="AB558" s="93" t="str">
        <f t="shared" si="146"/>
        <v/>
      </c>
      <c r="AC558" s="93" t="str">
        <f t="shared" si="146"/>
        <v/>
      </c>
      <c r="AD558" s="93" t="str">
        <f t="shared" si="146"/>
        <v/>
      </c>
      <c r="AE558" s="93" t="str">
        <f t="shared" si="146"/>
        <v/>
      </c>
      <c r="AF558" s="93" t="str">
        <f t="shared" si="146"/>
        <v/>
      </c>
      <c r="AG558" s="93" t="str">
        <f t="shared" si="146"/>
        <v/>
      </c>
      <c r="AH558" s="93" t="str">
        <f t="shared" si="146"/>
        <v/>
      </c>
      <c r="AI558" s="93" t="str">
        <f t="shared" si="146"/>
        <v/>
      </c>
      <c r="AJ558" s="93" t="str">
        <f t="shared" si="146"/>
        <v/>
      </c>
      <c r="AK558" s="93" t="str">
        <f t="shared" si="146"/>
        <v/>
      </c>
      <c r="AL558" s="100"/>
      <c r="AM558" s="12"/>
      <c r="AN558" s="3"/>
      <c r="AO558" s="3"/>
      <c r="AP558" s="3"/>
    </row>
    <row r="559" spans="1:42" ht="12" customHeight="1" outlineLevel="1" x14ac:dyDescent="0.25">
      <c r="A559" s="1"/>
      <c r="B559" s="2"/>
      <c r="C559" s="13"/>
      <c r="D559" s="13"/>
      <c r="E559" s="13"/>
      <c r="F559" s="30"/>
      <c r="H559" s="23" t="s">
        <v>171</v>
      </c>
      <c r="I559" s="4" t="s">
        <v>131</v>
      </c>
      <c r="J559" s="93">
        <f t="shared" ref="J559:AK559" si="147">IF($I559="agflow","",IF(J388&gt;0,IF($I559="lime",0.25,1),""))</f>
        <v>0.25</v>
      </c>
      <c r="K559" s="93">
        <f t="shared" si="147"/>
        <v>0.25</v>
      </c>
      <c r="L559" s="93">
        <f t="shared" si="147"/>
        <v>0.25</v>
      </c>
      <c r="M559" s="93">
        <f t="shared" si="147"/>
        <v>0.25</v>
      </c>
      <c r="N559" s="93">
        <f t="shared" si="147"/>
        <v>0.25</v>
      </c>
      <c r="O559" s="93">
        <f t="shared" si="147"/>
        <v>0.25</v>
      </c>
      <c r="P559" s="93">
        <f t="shared" si="147"/>
        <v>0.25</v>
      </c>
      <c r="Q559" s="93">
        <f t="shared" si="147"/>
        <v>0.25</v>
      </c>
      <c r="R559" s="93">
        <f t="shared" si="147"/>
        <v>0.25</v>
      </c>
      <c r="S559" s="93">
        <f t="shared" si="147"/>
        <v>0.25</v>
      </c>
      <c r="T559" s="93">
        <f t="shared" si="147"/>
        <v>0.25</v>
      </c>
      <c r="U559" s="93">
        <f t="shared" si="147"/>
        <v>0.25</v>
      </c>
      <c r="V559" s="93">
        <f t="shared" si="147"/>
        <v>0.25</v>
      </c>
      <c r="W559" s="93">
        <f t="shared" si="147"/>
        <v>0.25</v>
      </c>
      <c r="X559" s="93">
        <f t="shared" si="147"/>
        <v>0.25</v>
      </c>
      <c r="Y559" s="93">
        <f t="shared" si="147"/>
        <v>0.25</v>
      </c>
      <c r="Z559" s="93">
        <f t="shared" si="147"/>
        <v>0.25</v>
      </c>
      <c r="AA559" s="93">
        <f t="shared" si="147"/>
        <v>0.25</v>
      </c>
      <c r="AB559" s="93" t="str">
        <f t="shared" si="147"/>
        <v/>
      </c>
      <c r="AC559" s="93" t="str">
        <f t="shared" si="147"/>
        <v/>
      </c>
      <c r="AD559" s="93" t="str">
        <f t="shared" si="147"/>
        <v/>
      </c>
      <c r="AE559" s="93" t="str">
        <f t="shared" si="147"/>
        <v/>
      </c>
      <c r="AF559" s="93" t="str">
        <f t="shared" si="147"/>
        <v/>
      </c>
      <c r="AG559" s="93" t="str">
        <f t="shared" si="147"/>
        <v/>
      </c>
      <c r="AH559" s="93" t="str">
        <f t="shared" si="147"/>
        <v/>
      </c>
      <c r="AI559" s="93" t="str">
        <f t="shared" si="147"/>
        <v/>
      </c>
      <c r="AJ559" s="93" t="str">
        <f t="shared" si="147"/>
        <v/>
      </c>
      <c r="AK559" s="93" t="str">
        <f t="shared" si="147"/>
        <v/>
      </c>
      <c r="AL559" s="100"/>
      <c r="AM559" s="12"/>
      <c r="AN559" s="3"/>
      <c r="AO559" s="3"/>
      <c r="AP559" s="3"/>
    </row>
    <row r="560" spans="1:42" ht="12" customHeight="1" outlineLevel="1" x14ac:dyDescent="0.25">
      <c r="A560" s="1"/>
      <c r="B560" s="2"/>
      <c r="C560" s="13"/>
      <c r="D560" s="13"/>
      <c r="E560" s="13"/>
      <c r="F560" s="30"/>
      <c r="H560" s="23" t="s">
        <v>172</v>
      </c>
      <c r="I560" s="4" t="s">
        <v>131</v>
      </c>
      <c r="J560" s="93">
        <f t="shared" ref="J560:AK560" si="148">IF($I560="agflow","",IF(J389&gt;0,IF($I560="lime",0.25,1),""))</f>
        <v>0.25</v>
      </c>
      <c r="K560" s="93">
        <f t="shared" si="148"/>
        <v>0.25</v>
      </c>
      <c r="L560" s="93">
        <f t="shared" si="148"/>
        <v>0.25</v>
      </c>
      <c r="M560" s="93">
        <f t="shared" si="148"/>
        <v>0.25</v>
      </c>
      <c r="N560" s="93">
        <f t="shared" si="148"/>
        <v>0.25</v>
      </c>
      <c r="O560" s="93">
        <f t="shared" si="148"/>
        <v>0.25</v>
      </c>
      <c r="P560" s="93">
        <f t="shared" si="148"/>
        <v>0.25</v>
      </c>
      <c r="Q560" s="93">
        <f t="shared" si="148"/>
        <v>0.25</v>
      </c>
      <c r="R560" s="93">
        <f t="shared" si="148"/>
        <v>0.25</v>
      </c>
      <c r="S560" s="93">
        <f t="shared" si="148"/>
        <v>0.25</v>
      </c>
      <c r="T560" s="93">
        <f t="shared" si="148"/>
        <v>0.25</v>
      </c>
      <c r="U560" s="93">
        <f t="shared" si="148"/>
        <v>0.25</v>
      </c>
      <c r="V560" s="93">
        <f t="shared" si="148"/>
        <v>0.25</v>
      </c>
      <c r="W560" s="93">
        <f t="shared" si="148"/>
        <v>0.25</v>
      </c>
      <c r="X560" s="93">
        <f t="shared" si="148"/>
        <v>0.25</v>
      </c>
      <c r="Y560" s="93">
        <f t="shared" si="148"/>
        <v>0.25</v>
      </c>
      <c r="Z560" s="93">
        <f t="shared" si="148"/>
        <v>0.25</v>
      </c>
      <c r="AA560" s="93">
        <f t="shared" si="148"/>
        <v>0.25</v>
      </c>
      <c r="AB560" s="93" t="str">
        <f t="shared" si="148"/>
        <v/>
      </c>
      <c r="AC560" s="93" t="str">
        <f t="shared" si="148"/>
        <v/>
      </c>
      <c r="AD560" s="93" t="str">
        <f t="shared" si="148"/>
        <v/>
      </c>
      <c r="AE560" s="93" t="str">
        <f t="shared" si="148"/>
        <v/>
      </c>
      <c r="AF560" s="93" t="str">
        <f t="shared" si="148"/>
        <v/>
      </c>
      <c r="AG560" s="93" t="str">
        <f t="shared" si="148"/>
        <v/>
      </c>
      <c r="AH560" s="93" t="str">
        <f t="shared" si="148"/>
        <v/>
      </c>
      <c r="AI560" s="93" t="str">
        <f t="shared" si="148"/>
        <v/>
      </c>
      <c r="AJ560" s="93" t="str">
        <f t="shared" si="148"/>
        <v/>
      </c>
      <c r="AK560" s="93" t="str">
        <f t="shared" si="148"/>
        <v/>
      </c>
      <c r="AL560" s="100"/>
      <c r="AM560" s="12"/>
      <c r="AN560" s="3"/>
      <c r="AO560" s="3"/>
      <c r="AP560" s="3"/>
    </row>
    <row r="561" spans="1:42" ht="12" customHeight="1" outlineLevel="1" x14ac:dyDescent="0.25">
      <c r="A561" s="1"/>
      <c r="B561" s="2"/>
      <c r="C561" s="13"/>
      <c r="D561" s="13"/>
      <c r="E561" s="13"/>
      <c r="F561" s="30"/>
      <c r="H561" s="23" t="s">
        <v>173</v>
      </c>
      <c r="I561" s="4" t="s">
        <v>131</v>
      </c>
      <c r="J561" s="93">
        <f t="shared" ref="J561:AK561" si="149">IF($I561="agflow","",IF(J390&gt;0,IF($I561="lime",0.25,1),""))</f>
        <v>0.25</v>
      </c>
      <c r="K561" s="93">
        <f t="shared" si="149"/>
        <v>0.25</v>
      </c>
      <c r="L561" s="93">
        <f t="shared" si="149"/>
        <v>0.25</v>
      </c>
      <c r="M561" s="93">
        <f t="shared" si="149"/>
        <v>0.25</v>
      </c>
      <c r="N561" s="93">
        <f t="shared" si="149"/>
        <v>0.25</v>
      </c>
      <c r="O561" s="93">
        <f t="shared" si="149"/>
        <v>0.25</v>
      </c>
      <c r="P561" s="93">
        <f t="shared" si="149"/>
        <v>0.25</v>
      </c>
      <c r="Q561" s="93">
        <f t="shared" si="149"/>
        <v>0.25</v>
      </c>
      <c r="R561" s="93">
        <f t="shared" si="149"/>
        <v>0.25</v>
      </c>
      <c r="S561" s="93">
        <f t="shared" si="149"/>
        <v>0.25</v>
      </c>
      <c r="T561" s="93">
        <f t="shared" si="149"/>
        <v>0.25</v>
      </c>
      <c r="U561" s="93">
        <f t="shared" si="149"/>
        <v>0.25</v>
      </c>
      <c r="V561" s="93">
        <f t="shared" si="149"/>
        <v>0.25</v>
      </c>
      <c r="W561" s="93">
        <f t="shared" si="149"/>
        <v>0.25</v>
      </c>
      <c r="X561" s="93">
        <f t="shared" si="149"/>
        <v>0.25</v>
      </c>
      <c r="Y561" s="93">
        <f t="shared" si="149"/>
        <v>0.25</v>
      </c>
      <c r="Z561" s="93">
        <f t="shared" si="149"/>
        <v>0.25</v>
      </c>
      <c r="AA561" s="93">
        <f t="shared" si="149"/>
        <v>0.25</v>
      </c>
      <c r="AB561" s="93" t="str">
        <f t="shared" si="149"/>
        <v/>
      </c>
      <c r="AC561" s="93" t="str">
        <f t="shared" si="149"/>
        <v/>
      </c>
      <c r="AD561" s="93" t="str">
        <f t="shared" si="149"/>
        <v/>
      </c>
      <c r="AE561" s="93" t="str">
        <f t="shared" si="149"/>
        <v/>
      </c>
      <c r="AF561" s="93" t="str">
        <f t="shared" si="149"/>
        <v/>
      </c>
      <c r="AG561" s="93" t="str">
        <f t="shared" si="149"/>
        <v/>
      </c>
      <c r="AH561" s="93" t="str">
        <f t="shared" si="149"/>
        <v/>
      </c>
      <c r="AI561" s="93" t="str">
        <f t="shared" si="149"/>
        <v/>
      </c>
      <c r="AJ561" s="93" t="str">
        <f t="shared" si="149"/>
        <v/>
      </c>
      <c r="AK561" s="93" t="str">
        <f t="shared" si="149"/>
        <v/>
      </c>
      <c r="AL561" s="100"/>
      <c r="AM561" s="12"/>
      <c r="AN561" s="3"/>
      <c r="AO561" s="3"/>
      <c r="AP561" s="3"/>
    </row>
    <row r="562" spans="1:42" ht="12" customHeight="1" outlineLevel="1" x14ac:dyDescent="0.25">
      <c r="A562" s="1"/>
      <c r="B562" s="2"/>
      <c r="C562" s="13"/>
      <c r="D562" s="13"/>
      <c r="E562" s="13"/>
      <c r="F562" s="30"/>
      <c r="H562" s="23" t="s">
        <v>140</v>
      </c>
      <c r="I562" s="4" t="s">
        <v>131</v>
      </c>
      <c r="J562" s="93">
        <f t="shared" ref="J562:AK562" si="150">IF($I562="agflow","",IF(J391&gt;0,IF($I562="lime",0.25,1),""))</f>
        <v>0.25</v>
      </c>
      <c r="K562" s="93">
        <f t="shared" si="150"/>
        <v>0.25</v>
      </c>
      <c r="L562" s="93">
        <f t="shared" si="150"/>
        <v>0.25</v>
      </c>
      <c r="M562" s="93">
        <f t="shared" si="150"/>
        <v>0.25</v>
      </c>
      <c r="N562" s="93">
        <f t="shared" si="150"/>
        <v>0.25</v>
      </c>
      <c r="O562" s="93">
        <f t="shared" si="150"/>
        <v>0.25</v>
      </c>
      <c r="P562" s="93">
        <f t="shared" si="150"/>
        <v>0.25</v>
      </c>
      <c r="Q562" s="93">
        <f t="shared" si="150"/>
        <v>0.25</v>
      </c>
      <c r="R562" s="93">
        <f t="shared" si="150"/>
        <v>0.25</v>
      </c>
      <c r="S562" s="93">
        <f t="shared" si="150"/>
        <v>0.25</v>
      </c>
      <c r="T562" s="93">
        <f t="shared" si="150"/>
        <v>0.25</v>
      </c>
      <c r="U562" s="93">
        <f t="shared" si="150"/>
        <v>0.25</v>
      </c>
      <c r="V562" s="93">
        <f t="shared" si="150"/>
        <v>0.25</v>
      </c>
      <c r="W562" s="93">
        <f t="shared" si="150"/>
        <v>0.25</v>
      </c>
      <c r="X562" s="93">
        <f t="shared" si="150"/>
        <v>0.25</v>
      </c>
      <c r="Y562" s="93">
        <f t="shared" si="150"/>
        <v>0.25</v>
      </c>
      <c r="Z562" s="93">
        <f t="shared" si="150"/>
        <v>0.25</v>
      </c>
      <c r="AA562" s="93">
        <f t="shared" si="150"/>
        <v>0.25</v>
      </c>
      <c r="AB562" s="93" t="str">
        <f t="shared" si="150"/>
        <v/>
      </c>
      <c r="AC562" s="93" t="str">
        <f t="shared" si="150"/>
        <v/>
      </c>
      <c r="AD562" s="93" t="str">
        <f t="shared" si="150"/>
        <v/>
      </c>
      <c r="AE562" s="93" t="str">
        <f t="shared" si="150"/>
        <v/>
      </c>
      <c r="AF562" s="93" t="str">
        <f t="shared" si="150"/>
        <v/>
      </c>
      <c r="AG562" s="93" t="str">
        <f t="shared" si="150"/>
        <v/>
      </c>
      <c r="AH562" s="93" t="str">
        <f t="shared" si="150"/>
        <v/>
      </c>
      <c r="AI562" s="93" t="str">
        <f t="shared" si="150"/>
        <v/>
      </c>
      <c r="AJ562" s="93" t="str">
        <f t="shared" si="150"/>
        <v/>
      </c>
      <c r="AK562" s="93" t="str">
        <f t="shared" si="150"/>
        <v/>
      </c>
      <c r="AL562" s="100"/>
      <c r="AM562" s="12"/>
      <c r="AN562" s="3"/>
      <c r="AO562" s="3"/>
      <c r="AP562" s="3"/>
    </row>
    <row r="563" spans="1:42" ht="12" customHeight="1" outlineLevel="1" x14ac:dyDescent="0.25">
      <c r="A563" s="1"/>
      <c r="B563" s="2"/>
      <c r="C563" s="13"/>
      <c r="D563" s="13"/>
      <c r="E563" s="13"/>
      <c r="F563" s="30"/>
      <c r="H563" s="23" t="s">
        <v>463</v>
      </c>
      <c r="I563" s="4" t="s">
        <v>131</v>
      </c>
      <c r="J563" s="93">
        <f t="shared" ref="J563:AK563" si="151">IF($I563="agflow","",IF(J392&gt;0,IF($I563="lime",0.25,1),""))</f>
        <v>0.25</v>
      </c>
      <c r="K563" s="93">
        <f t="shared" si="151"/>
        <v>0.25</v>
      </c>
      <c r="L563" s="93">
        <f t="shared" si="151"/>
        <v>0.25</v>
      </c>
      <c r="M563" s="93">
        <f t="shared" si="151"/>
        <v>0.25</v>
      </c>
      <c r="N563" s="93">
        <f t="shared" si="151"/>
        <v>0.25</v>
      </c>
      <c r="O563" s="93">
        <f t="shared" si="151"/>
        <v>0.25</v>
      </c>
      <c r="P563" s="93">
        <f t="shared" si="151"/>
        <v>0.25</v>
      </c>
      <c r="Q563" s="93">
        <f t="shared" si="151"/>
        <v>0.25</v>
      </c>
      <c r="R563" s="93">
        <f t="shared" si="151"/>
        <v>0.25</v>
      </c>
      <c r="S563" s="93">
        <f t="shared" si="151"/>
        <v>0.25</v>
      </c>
      <c r="T563" s="93">
        <f t="shared" si="151"/>
        <v>0.25</v>
      </c>
      <c r="U563" s="93">
        <f t="shared" si="151"/>
        <v>0.25</v>
      </c>
      <c r="V563" s="93">
        <f t="shared" si="151"/>
        <v>0.25</v>
      </c>
      <c r="W563" s="93">
        <f t="shared" si="151"/>
        <v>0.25</v>
      </c>
      <c r="X563" s="93">
        <f t="shared" si="151"/>
        <v>0.25</v>
      </c>
      <c r="Y563" s="93">
        <f t="shared" si="151"/>
        <v>0.25</v>
      </c>
      <c r="Z563" s="93">
        <f t="shared" si="151"/>
        <v>0.25</v>
      </c>
      <c r="AA563" s="93">
        <f t="shared" si="151"/>
        <v>0.25</v>
      </c>
      <c r="AB563" s="93" t="str">
        <f t="shared" si="151"/>
        <v/>
      </c>
      <c r="AC563" s="93" t="str">
        <f t="shared" si="151"/>
        <v/>
      </c>
      <c r="AD563" s="93" t="str">
        <f t="shared" si="151"/>
        <v/>
      </c>
      <c r="AE563" s="93" t="str">
        <f t="shared" si="151"/>
        <v/>
      </c>
      <c r="AF563" s="93" t="str">
        <f t="shared" si="151"/>
        <v/>
      </c>
      <c r="AG563" s="93" t="str">
        <f t="shared" si="151"/>
        <v/>
      </c>
      <c r="AH563" s="93" t="str">
        <f t="shared" si="151"/>
        <v/>
      </c>
      <c r="AI563" s="93" t="str">
        <f t="shared" si="151"/>
        <v/>
      </c>
      <c r="AJ563" s="93" t="str">
        <f t="shared" si="151"/>
        <v/>
      </c>
      <c r="AK563" s="93" t="str">
        <f t="shared" si="151"/>
        <v/>
      </c>
      <c r="AL563" s="100"/>
      <c r="AM563" s="12"/>
      <c r="AN563" s="3"/>
      <c r="AO563" s="3"/>
      <c r="AP563" s="3"/>
    </row>
    <row r="564" spans="1:42" ht="12" customHeight="1" outlineLevel="1" x14ac:dyDescent="0.25">
      <c r="A564" s="1"/>
      <c r="B564" s="2"/>
      <c r="C564" s="13"/>
      <c r="D564" s="13"/>
      <c r="E564" s="13"/>
      <c r="F564" s="30"/>
      <c r="H564" s="23" t="s">
        <v>154</v>
      </c>
      <c r="I564" s="4" t="s">
        <v>131</v>
      </c>
      <c r="J564" s="93">
        <f t="shared" ref="J564:AK564" si="152">IF($I564="agflow","",IF(J393&gt;0,IF($I564="lime",0.25,1),""))</f>
        <v>0.25</v>
      </c>
      <c r="K564" s="93">
        <f t="shared" si="152"/>
        <v>0.25</v>
      </c>
      <c r="L564" s="93">
        <f t="shared" si="152"/>
        <v>0.25</v>
      </c>
      <c r="M564" s="93">
        <f t="shared" si="152"/>
        <v>0.25</v>
      </c>
      <c r="N564" s="93">
        <f t="shared" si="152"/>
        <v>0.25</v>
      </c>
      <c r="O564" s="93">
        <f t="shared" si="152"/>
        <v>0.25</v>
      </c>
      <c r="P564" s="93">
        <f t="shared" si="152"/>
        <v>0.25</v>
      </c>
      <c r="Q564" s="93">
        <f t="shared" si="152"/>
        <v>0.25</v>
      </c>
      <c r="R564" s="93">
        <f t="shared" si="152"/>
        <v>0.25</v>
      </c>
      <c r="S564" s="93">
        <f t="shared" si="152"/>
        <v>0.25</v>
      </c>
      <c r="T564" s="93">
        <f t="shared" si="152"/>
        <v>0.25</v>
      </c>
      <c r="U564" s="93">
        <f t="shared" si="152"/>
        <v>0.25</v>
      </c>
      <c r="V564" s="93">
        <f t="shared" si="152"/>
        <v>0.25</v>
      </c>
      <c r="W564" s="93">
        <f t="shared" si="152"/>
        <v>0.25</v>
      </c>
      <c r="X564" s="93">
        <f t="shared" si="152"/>
        <v>0.25</v>
      </c>
      <c r="Y564" s="93">
        <f t="shared" si="152"/>
        <v>0.25</v>
      </c>
      <c r="Z564" s="93">
        <f t="shared" si="152"/>
        <v>0.25</v>
      </c>
      <c r="AA564" s="93">
        <f t="shared" si="152"/>
        <v>0.25</v>
      </c>
      <c r="AB564" s="93" t="str">
        <f t="shared" si="152"/>
        <v/>
      </c>
      <c r="AC564" s="93" t="str">
        <f t="shared" si="152"/>
        <v/>
      </c>
      <c r="AD564" s="93" t="str">
        <f t="shared" si="152"/>
        <v/>
      </c>
      <c r="AE564" s="93" t="str">
        <f t="shared" si="152"/>
        <v/>
      </c>
      <c r="AF564" s="93" t="str">
        <f t="shared" si="152"/>
        <v/>
      </c>
      <c r="AG564" s="93" t="str">
        <f t="shared" si="152"/>
        <v/>
      </c>
      <c r="AH564" s="93" t="str">
        <f t="shared" si="152"/>
        <v/>
      </c>
      <c r="AI564" s="93" t="str">
        <f t="shared" si="152"/>
        <v/>
      </c>
      <c r="AJ564" s="93" t="str">
        <f t="shared" si="152"/>
        <v/>
      </c>
      <c r="AK564" s="93" t="str">
        <f t="shared" si="152"/>
        <v/>
      </c>
      <c r="AL564" s="100"/>
      <c r="AM564" s="12"/>
      <c r="AN564" s="3"/>
      <c r="AO564" s="3"/>
      <c r="AP564" s="3"/>
    </row>
    <row r="565" spans="1:42" ht="12" customHeight="1" outlineLevel="1" x14ac:dyDescent="0.25">
      <c r="A565" s="1"/>
      <c r="B565" s="2"/>
      <c r="C565" s="13"/>
      <c r="D565" s="13"/>
      <c r="E565" s="13"/>
      <c r="F565" s="30"/>
      <c r="H565" s="23" t="s">
        <v>464</v>
      </c>
      <c r="I565" s="4" t="s">
        <v>131</v>
      </c>
      <c r="J565" s="93">
        <f t="shared" ref="J565:AK565" si="153">IF($I565="agflow","",IF(J394&gt;0,IF($I565="lime",0.25,1),""))</f>
        <v>0.25</v>
      </c>
      <c r="K565" s="93">
        <f t="shared" si="153"/>
        <v>0.25</v>
      </c>
      <c r="L565" s="93">
        <f t="shared" si="153"/>
        <v>0.25</v>
      </c>
      <c r="M565" s="93">
        <f t="shared" si="153"/>
        <v>0.25</v>
      </c>
      <c r="N565" s="93">
        <f t="shared" si="153"/>
        <v>0.25</v>
      </c>
      <c r="O565" s="93">
        <f t="shared" si="153"/>
        <v>0.25</v>
      </c>
      <c r="P565" s="93">
        <f t="shared" si="153"/>
        <v>0.25</v>
      </c>
      <c r="Q565" s="93">
        <f t="shared" si="153"/>
        <v>0.25</v>
      </c>
      <c r="R565" s="93">
        <f t="shared" si="153"/>
        <v>0.25</v>
      </c>
      <c r="S565" s="93">
        <f t="shared" si="153"/>
        <v>0.25</v>
      </c>
      <c r="T565" s="93">
        <f t="shared" si="153"/>
        <v>0.25</v>
      </c>
      <c r="U565" s="93">
        <f t="shared" si="153"/>
        <v>0.25</v>
      </c>
      <c r="V565" s="93">
        <f t="shared" si="153"/>
        <v>0.25</v>
      </c>
      <c r="W565" s="93">
        <f t="shared" si="153"/>
        <v>0.25</v>
      </c>
      <c r="X565" s="93">
        <f t="shared" si="153"/>
        <v>0.25</v>
      </c>
      <c r="Y565" s="93">
        <f t="shared" si="153"/>
        <v>0.25</v>
      </c>
      <c r="Z565" s="93">
        <f t="shared" si="153"/>
        <v>0.25</v>
      </c>
      <c r="AA565" s="93">
        <f t="shared" si="153"/>
        <v>0.25</v>
      </c>
      <c r="AB565" s="93" t="str">
        <f t="shared" si="153"/>
        <v/>
      </c>
      <c r="AC565" s="93" t="str">
        <f t="shared" si="153"/>
        <v/>
      </c>
      <c r="AD565" s="93" t="str">
        <f t="shared" si="153"/>
        <v/>
      </c>
      <c r="AE565" s="93" t="str">
        <f t="shared" si="153"/>
        <v/>
      </c>
      <c r="AF565" s="93" t="str">
        <f t="shared" si="153"/>
        <v/>
      </c>
      <c r="AG565" s="93" t="str">
        <f t="shared" si="153"/>
        <v/>
      </c>
      <c r="AH565" s="93" t="str">
        <f t="shared" si="153"/>
        <v/>
      </c>
      <c r="AI565" s="93" t="str">
        <f t="shared" si="153"/>
        <v/>
      </c>
      <c r="AJ565" s="93" t="str">
        <f t="shared" si="153"/>
        <v/>
      </c>
      <c r="AK565" s="93" t="str">
        <f t="shared" si="153"/>
        <v/>
      </c>
      <c r="AL565" s="100"/>
      <c r="AM565" s="12"/>
      <c r="AN565" s="3"/>
      <c r="AO565" s="3"/>
      <c r="AP565" s="3"/>
    </row>
    <row r="566" spans="1:42" ht="12" customHeight="1" outlineLevel="1" x14ac:dyDescent="0.25">
      <c r="A566" s="1"/>
      <c r="B566" s="2"/>
      <c r="C566" s="13"/>
      <c r="D566" s="13"/>
      <c r="E566" s="13"/>
      <c r="F566" s="30"/>
      <c r="H566" s="23" t="s">
        <v>465</v>
      </c>
      <c r="I566" s="4" t="s">
        <v>131</v>
      </c>
      <c r="J566" s="93">
        <f t="shared" ref="J566:AK566" si="154">IF($I566="agflow","",IF(J395&gt;0,IF($I566="lime",0.25,1),""))</f>
        <v>0.25</v>
      </c>
      <c r="K566" s="93">
        <f t="shared" si="154"/>
        <v>0.25</v>
      </c>
      <c r="L566" s="93">
        <f t="shared" si="154"/>
        <v>0.25</v>
      </c>
      <c r="M566" s="93">
        <f t="shared" si="154"/>
        <v>0.25</v>
      </c>
      <c r="N566" s="93">
        <f t="shared" si="154"/>
        <v>0.25</v>
      </c>
      <c r="O566" s="93">
        <f t="shared" si="154"/>
        <v>0.25</v>
      </c>
      <c r="P566" s="93">
        <f t="shared" si="154"/>
        <v>0.25</v>
      </c>
      <c r="Q566" s="93">
        <f t="shared" si="154"/>
        <v>0.25</v>
      </c>
      <c r="R566" s="93">
        <f t="shared" si="154"/>
        <v>0.25</v>
      </c>
      <c r="S566" s="93">
        <f t="shared" si="154"/>
        <v>0.25</v>
      </c>
      <c r="T566" s="93">
        <f t="shared" si="154"/>
        <v>0.25</v>
      </c>
      <c r="U566" s="93">
        <f t="shared" si="154"/>
        <v>0.25</v>
      </c>
      <c r="V566" s="93">
        <f t="shared" si="154"/>
        <v>0.25</v>
      </c>
      <c r="W566" s="93">
        <f t="shared" si="154"/>
        <v>0.25</v>
      </c>
      <c r="X566" s="93">
        <f t="shared" si="154"/>
        <v>0.25</v>
      </c>
      <c r="Y566" s="93">
        <f t="shared" si="154"/>
        <v>0.25</v>
      </c>
      <c r="Z566" s="93">
        <f t="shared" si="154"/>
        <v>0.25</v>
      </c>
      <c r="AA566" s="93">
        <f t="shared" si="154"/>
        <v>0.25</v>
      </c>
      <c r="AB566" s="93" t="str">
        <f t="shared" si="154"/>
        <v/>
      </c>
      <c r="AC566" s="93" t="str">
        <f t="shared" si="154"/>
        <v/>
      </c>
      <c r="AD566" s="93" t="str">
        <f t="shared" si="154"/>
        <v/>
      </c>
      <c r="AE566" s="93" t="str">
        <f t="shared" si="154"/>
        <v/>
      </c>
      <c r="AF566" s="93" t="str">
        <f t="shared" si="154"/>
        <v/>
      </c>
      <c r="AG566" s="93" t="str">
        <f t="shared" si="154"/>
        <v/>
      </c>
      <c r="AH566" s="93" t="str">
        <f t="shared" si="154"/>
        <v/>
      </c>
      <c r="AI566" s="93" t="str">
        <f t="shared" si="154"/>
        <v/>
      </c>
      <c r="AJ566" s="93" t="str">
        <f t="shared" si="154"/>
        <v/>
      </c>
      <c r="AK566" s="93" t="str">
        <f t="shared" si="154"/>
        <v/>
      </c>
      <c r="AL566" s="100"/>
      <c r="AM566" s="12"/>
      <c r="AN566" s="3"/>
      <c r="AO566" s="3"/>
      <c r="AP566" s="3"/>
    </row>
    <row r="567" spans="1:42" ht="12" customHeight="1" outlineLevel="1" x14ac:dyDescent="0.25">
      <c r="A567" s="1"/>
      <c r="B567" s="2"/>
      <c r="C567" s="13"/>
      <c r="D567" s="13"/>
      <c r="E567" s="13"/>
      <c r="F567" s="30"/>
      <c r="H567" s="23" t="s">
        <v>466</v>
      </c>
      <c r="I567" s="4" t="s">
        <v>131</v>
      </c>
      <c r="J567" s="93">
        <f t="shared" ref="J567:AK567" si="155">IF($I567="agflow","",IF(J396&gt;0,IF($I567="lime",0.25,1),""))</f>
        <v>0.25</v>
      </c>
      <c r="K567" s="93">
        <f t="shared" si="155"/>
        <v>0.25</v>
      </c>
      <c r="L567" s="93">
        <f t="shared" si="155"/>
        <v>0.25</v>
      </c>
      <c r="M567" s="93">
        <f t="shared" si="155"/>
        <v>0.25</v>
      </c>
      <c r="N567" s="93">
        <f t="shared" si="155"/>
        <v>0.25</v>
      </c>
      <c r="O567" s="93">
        <f t="shared" si="155"/>
        <v>0.25</v>
      </c>
      <c r="P567" s="93">
        <f t="shared" si="155"/>
        <v>0.25</v>
      </c>
      <c r="Q567" s="93">
        <f t="shared" si="155"/>
        <v>0.25</v>
      </c>
      <c r="R567" s="93">
        <f t="shared" si="155"/>
        <v>0.25</v>
      </c>
      <c r="S567" s="93">
        <f t="shared" si="155"/>
        <v>0.25</v>
      </c>
      <c r="T567" s="93">
        <f t="shared" si="155"/>
        <v>0.25</v>
      </c>
      <c r="U567" s="93">
        <f t="shared" si="155"/>
        <v>0.25</v>
      </c>
      <c r="V567" s="93">
        <f t="shared" si="155"/>
        <v>0.25</v>
      </c>
      <c r="W567" s="93">
        <f t="shared" si="155"/>
        <v>0.25</v>
      </c>
      <c r="X567" s="93">
        <f t="shared" si="155"/>
        <v>0.25</v>
      </c>
      <c r="Y567" s="93">
        <f t="shared" si="155"/>
        <v>0.25</v>
      </c>
      <c r="Z567" s="93">
        <f t="shared" si="155"/>
        <v>0.25</v>
      </c>
      <c r="AA567" s="93">
        <f t="shared" si="155"/>
        <v>0.25</v>
      </c>
      <c r="AB567" s="93" t="str">
        <f t="shared" si="155"/>
        <v/>
      </c>
      <c r="AC567" s="93" t="str">
        <f t="shared" si="155"/>
        <v/>
      </c>
      <c r="AD567" s="93" t="str">
        <f t="shared" si="155"/>
        <v/>
      </c>
      <c r="AE567" s="93" t="str">
        <f t="shared" si="155"/>
        <v/>
      </c>
      <c r="AF567" s="93" t="str">
        <f t="shared" si="155"/>
        <v/>
      </c>
      <c r="AG567" s="93" t="str">
        <f t="shared" si="155"/>
        <v/>
      </c>
      <c r="AH567" s="93" t="str">
        <f t="shared" si="155"/>
        <v/>
      </c>
      <c r="AI567" s="93" t="str">
        <f t="shared" si="155"/>
        <v/>
      </c>
      <c r="AJ567" s="93" t="str">
        <f t="shared" si="155"/>
        <v/>
      </c>
      <c r="AK567" s="93" t="str">
        <f t="shared" si="155"/>
        <v/>
      </c>
      <c r="AL567" s="100"/>
      <c r="AM567" s="12"/>
      <c r="AN567" s="3"/>
      <c r="AO567" s="3"/>
      <c r="AP567" s="3"/>
    </row>
    <row r="568" spans="1:42" ht="12" customHeight="1" outlineLevel="1" x14ac:dyDescent="0.25">
      <c r="A568" s="1"/>
      <c r="B568" s="2"/>
      <c r="C568" s="13"/>
      <c r="D568" s="13"/>
      <c r="E568" s="13"/>
      <c r="F568" s="30"/>
      <c r="H568" s="23"/>
      <c r="I568" s="23"/>
      <c r="J568" s="104"/>
      <c r="K568" s="104"/>
      <c r="L568" s="104"/>
      <c r="M568" s="104"/>
      <c r="N568" s="104"/>
      <c r="O568" s="104"/>
      <c r="P568" s="103"/>
      <c r="Q568" s="103"/>
      <c r="R568" s="103"/>
      <c r="S568" s="103"/>
      <c r="T568" s="103"/>
      <c r="U568" s="103"/>
      <c r="V568" s="103"/>
      <c r="W568" s="103"/>
      <c r="X568" s="103"/>
      <c r="Y568" s="103"/>
      <c r="Z568" s="103"/>
      <c r="AA568" s="103"/>
      <c r="AB568" s="103"/>
      <c r="AC568" s="103"/>
      <c r="AD568" s="103"/>
      <c r="AE568" s="103"/>
      <c r="AF568" s="103"/>
      <c r="AG568" s="103"/>
      <c r="AH568" s="103"/>
      <c r="AI568" s="103"/>
      <c r="AJ568" s="103"/>
      <c r="AK568" s="103"/>
      <c r="AL568" s="100"/>
      <c r="AM568" s="12"/>
      <c r="AN568" s="3"/>
      <c r="AO568" s="3"/>
      <c r="AP568" s="3"/>
    </row>
    <row r="569" spans="1:42" ht="12" customHeight="1" outlineLevel="1" x14ac:dyDescent="0.25">
      <c r="A569" s="1"/>
      <c r="B569" s="2"/>
      <c r="C569" s="13"/>
      <c r="D569" s="13"/>
      <c r="E569" s="13"/>
      <c r="F569" s="30"/>
      <c r="G569" s="31"/>
      <c r="H569" s="31"/>
      <c r="I569" s="31"/>
      <c r="J569" s="104"/>
      <c r="K569" s="104"/>
      <c r="L569" s="104"/>
      <c r="M569" s="104"/>
      <c r="N569" s="104"/>
      <c r="O569" s="104"/>
      <c r="P569" s="103"/>
      <c r="Q569" s="103"/>
      <c r="R569" s="103"/>
      <c r="S569" s="103"/>
      <c r="T569" s="103"/>
      <c r="U569" s="103"/>
      <c r="V569" s="103"/>
      <c r="W569" s="103"/>
      <c r="X569" s="103"/>
      <c r="Y569" s="103"/>
      <c r="Z569" s="103"/>
      <c r="AA569" s="103"/>
      <c r="AB569" s="103"/>
      <c r="AC569" s="103"/>
      <c r="AD569" s="103"/>
      <c r="AE569" s="103"/>
      <c r="AF569" s="103"/>
      <c r="AG569" s="103"/>
      <c r="AH569" s="103"/>
      <c r="AI569" s="103"/>
      <c r="AJ569" s="103"/>
      <c r="AK569" s="103"/>
      <c r="AL569" s="100"/>
      <c r="AM569" s="12"/>
      <c r="AN569" s="3"/>
      <c r="AO569" s="3"/>
      <c r="AP569" s="3"/>
    </row>
    <row r="570" spans="1:42" ht="5.0999999999999996" customHeight="1" outlineLevel="1" x14ac:dyDescent="0.25">
      <c r="A570" s="1"/>
      <c r="B570" s="2"/>
      <c r="C570" s="13"/>
      <c r="D570" s="13"/>
      <c r="E570" s="13"/>
      <c r="F570" s="34"/>
      <c r="G570" s="35"/>
      <c r="H570" s="35"/>
      <c r="I570" s="35"/>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26"/>
      <c r="AM570" s="12"/>
      <c r="AN570" s="3"/>
      <c r="AO570" s="3"/>
      <c r="AP570" s="3"/>
    </row>
    <row r="571" spans="1:42" ht="24.9" customHeight="1" outlineLevel="1" x14ac:dyDescent="0.25">
      <c r="A571" s="1"/>
      <c r="B571" s="2"/>
      <c r="C571" s="37"/>
      <c r="D571" s="37"/>
      <c r="E571" s="37"/>
      <c r="F571" s="37"/>
      <c r="G571" s="38" t="str">
        <f>G404</f>
        <v>fert application passes</v>
      </c>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9" t="s">
        <v>24</v>
      </c>
      <c r="AN571" s="3"/>
      <c r="AO571" s="3"/>
      <c r="AP571" s="3"/>
    </row>
    <row r="572" spans="1:42" ht="12" customHeight="1" outlineLevel="1" x14ac:dyDescent="0.25">
      <c r="A572" s="1"/>
      <c r="B572" s="2"/>
      <c r="C572" s="2"/>
      <c r="D572" s="2"/>
      <c r="E572" s="2"/>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 customHeight="1" outlineLevel="1" x14ac:dyDescent="0.25">
      <c r="A573" s="1"/>
      <c r="B573" s="2"/>
      <c r="C573" s="2"/>
      <c r="D573" s="2"/>
      <c r="E573" s="2"/>
      <c r="F573" s="2"/>
      <c r="G573" s="2"/>
      <c r="H573" s="3"/>
      <c r="I573" s="3"/>
      <c r="J573" s="3"/>
      <c r="K573" s="3"/>
      <c r="L573" s="3"/>
      <c r="M573" s="3"/>
      <c r="N573" s="3"/>
      <c r="O573" s="3"/>
      <c r="P573" s="3"/>
      <c r="Q573" s="3"/>
      <c r="R573" s="3"/>
      <c r="S573" s="3"/>
      <c r="T573" s="3"/>
      <c r="U573" s="3"/>
      <c r="V573" s="3"/>
      <c r="W573" s="3"/>
      <c r="X573" s="2"/>
      <c r="Y573" s="2"/>
      <c r="Z573" s="2"/>
    </row>
    <row r="574" spans="1:42" ht="5.0999999999999996" customHeight="1" outlineLevel="1" thickBot="1" x14ac:dyDescent="0.3">
      <c r="A574" s="1"/>
      <c r="B574" s="2"/>
      <c r="C574" s="2"/>
      <c r="D574" s="2"/>
      <c r="E574" s="2"/>
      <c r="F574" s="2"/>
      <c r="G574" s="2"/>
      <c r="H574" s="3"/>
      <c r="I574" s="3"/>
      <c r="J574" s="3"/>
      <c r="K574" s="3"/>
      <c r="L574" s="3"/>
      <c r="M574" s="3"/>
      <c r="N574" s="3"/>
      <c r="O574" s="3"/>
      <c r="P574" s="3"/>
      <c r="Q574" s="3"/>
      <c r="R574" s="3"/>
      <c r="S574" s="3"/>
      <c r="T574" s="3"/>
      <c r="U574" s="3"/>
      <c r="V574" s="3"/>
      <c r="W574" s="3"/>
      <c r="X574" s="2"/>
      <c r="Y574" s="2"/>
      <c r="Z574" s="2"/>
    </row>
    <row r="575" spans="1:42" ht="5.0999999999999996" customHeight="1" outlineLevel="1" x14ac:dyDescent="0.25">
      <c r="A575" s="1"/>
      <c r="B575" s="2"/>
      <c r="C575" s="5" t="s">
        <v>0</v>
      </c>
      <c r="D575" s="5"/>
      <c r="E575" s="5"/>
      <c r="F575" s="5"/>
      <c r="G575" s="5"/>
      <c r="H575" s="5"/>
      <c r="I575" s="5"/>
      <c r="J575" s="5"/>
      <c r="K575" s="6"/>
      <c r="L575" s="6"/>
      <c r="M575" s="6"/>
      <c r="N575" s="6"/>
      <c r="O575" s="6"/>
      <c r="P575" s="6"/>
      <c r="Q575" s="6"/>
      <c r="R575" s="6"/>
      <c r="S575" s="6"/>
      <c r="T575" s="6"/>
      <c r="U575" s="6"/>
      <c r="V575" s="6"/>
      <c r="W575" s="7"/>
      <c r="X575" s="3"/>
      <c r="Y575" s="3"/>
      <c r="Z575" s="3"/>
    </row>
    <row r="576" spans="1:42" ht="12" customHeight="1" outlineLevel="1" x14ac:dyDescent="0.25">
      <c r="A576" s="1"/>
      <c r="B576" s="2"/>
      <c r="C576" s="8"/>
      <c r="D576" s="8"/>
      <c r="E576" s="8" t="s">
        <v>1</v>
      </c>
      <c r="F576" s="9"/>
      <c r="G576" s="10" t="s">
        <v>34</v>
      </c>
      <c r="H576" s="9"/>
      <c r="I576" s="9"/>
      <c r="J576" s="9"/>
      <c r="K576" s="9"/>
      <c r="L576" s="9"/>
      <c r="M576" s="9"/>
      <c r="N576" s="9"/>
      <c r="O576" s="9"/>
      <c r="P576" s="9"/>
      <c r="Q576" s="9"/>
      <c r="R576" s="9"/>
      <c r="S576" s="11"/>
      <c r="T576" s="9"/>
      <c r="U576" s="11"/>
      <c r="V576" s="11"/>
      <c r="W576" s="12"/>
      <c r="X576" s="3"/>
      <c r="Y576" s="3"/>
      <c r="Z576" s="3"/>
    </row>
    <row r="577" spans="1:26" ht="12" customHeight="1" outlineLevel="1" x14ac:dyDescent="0.25">
      <c r="A577" s="1"/>
      <c r="B577" s="2"/>
      <c r="C577" s="8"/>
      <c r="D577" s="8"/>
      <c r="E577" s="13"/>
      <c r="F577" s="9"/>
      <c r="G577" s="14"/>
      <c r="H577" s="9" t="s">
        <v>26</v>
      </c>
      <c r="I577" s="9"/>
      <c r="J577" s="9"/>
      <c r="K577" s="9"/>
      <c r="L577" s="9"/>
      <c r="M577" s="9"/>
      <c r="N577" s="9"/>
      <c r="O577" s="9"/>
      <c r="P577" s="9"/>
      <c r="Q577" s="9"/>
      <c r="R577" s="9"/>
      <c r="S577" s="11"/>
      <c r="T577" s="15"/>
      <c r="U577" s="11"/>
      <c r="V577" s="11"/>
      <c r="W577" s="12"/>
      <c r="X577" s="3"/>
      <c r="Y577" s="3"/>
      <c r="Z577" s="3"/>
    </row>
    <row r="578" spans="1:26" ht="12" customHeight="1" outlineLevel="1" x14ac:dyDescent="0.25">
      <c r="A578" s="1"/>
      <c r="B578" s="2"/>
      <c r="C578" s="13"/>
      <c r="D578" s="8"/>
      <c r="E578" s="13"/>
      <c r="F578" s="9"/>
      <c r="G578" s="9" t="s">
        <v>2</v>
      </c>
      <c r="H578" s="45" t="s">
        <v>35</v>
      </c>
      <c r="I578" s="9"/>
      <c r="J578" s="9"/>
      <c r="K578" s="9"/>
      <c r="L578" s="9"/>
      <c r="M578" s="9"/>
      <c r="N578" s="9"/>
      <c r="O578" s="9"/>
      <c r="P578" s="9"/>
      <c r="Q578" s="9"/>
      <c r="R578" s="9"/>
      <c r="S578" s="11"/>
      <c r="T578" s="15"/>
      <c r="U578" s="11"/>
      <c r="V578" s="11"/>
      <c r="W578" s="12"/>
      <c r="X578" s="3"/>
      <c r="Y578" s="3"/>
      <c r="Z578" s="3"/>
    </row>
    <row r="579" spans="1:26" ht="12" customHeight="1" outlineLevel="1" x14ac:dyDescent="0.25">
      <c r="A579" s="1"/>
      <c r="B579" s="2"/>
      <c r="C579" s="16">
        <v>0</v>
      </c>
      <c r="D579" s="8"/>
      <c r="E579" s="13"/>
      <c r="F579" s="9"/>
      <c r="G579" s="17"/>
      <c r="H579" s="9"/>
      <c r="I579" s="9"/>
      <c r="J579" s="9"/>
      <c r="K579" s="9"/>
      <c r="L579" s="9"/>
      <c r="M579" s="9"/>
      <c r="N579" s="9"/>
      <c r="O579" s="9"/>
      <c r="P579" s="9"/>
      <c r="Q579" s="9"/>
      <c r="R579" s="9"/>
      <c r="S579" s="11"/>
      <c r="T579" s="15"/>
      <c r="U579" s="11"/>
      <c r="V579" s="11"/>
      <c r="W579" s="12"/>
      <c r="X579" s="3"/>
      <c r="Y579" s="3"/>
      <c r="Z579" s="3"/>
    </row>
    <row r="580" spans="1:26" ht="12" customHeight="1" outlineLevel="1" x14ac:dyDescent="0.25">
      <c r="A580" s="1"/>
      <c r="B580" s="2"/>
      <c r="C580" s="13"/>
      <c r="D580" s="13"/>
      <c r="E580" s="13"/>
      <c r="F580" s="13"/>
      <c r="G580" s="13"/>
      <c r="H580" s="13"/>
      <c r="I580" s="13"/>
      <c r="J580" s="18"/>
      <c r="K580" s="18"/>
      <c r="L580" s="18"/>
      <c r="M580" s="18"/>
      <c r="N580" s="18"/>
      <c r="O580" s="18"/>
      <c r="P580" s="18"/>
      <c r="Q580" s="18"/>
      <c r="R580" s="18"/>
      <c r="S580" s="18"/>
      <c r="T580" s="18"/>
      <c r="U580" s="18"/>
      <c r="V580" s="18"/>
      <c r="W580" s="12"/>
      <c r="X580" s="3"/>
      <c r="Y580" s="3"/>
      <c r="Z580" s="3"/>
    </row>
    <row r="581" spans="1:26" ht="12" customHeight="1" outlineLevel="1" x14ac:dyDescent="0.25">
      <c r="A581" s="1"/>
      <c r="B581" s="2"/>
      <c r="C581" s="13"/>
      <c r="D581" s="13"/>
      <c r="E581" s="13"/>
      <c r="F581" s="13"/>
      <c r="G581" s="13"/>
      <c r="H581" s="13"/>
      <c r="I581" s="13"/>
      <c r="J581" s="13"/>
      <c r="K581" s="13"/>
      <c r="L581" s="13"/>
      <c r="M581" s="13"/>
      <c r="N581" s="13"/>
      <c r="O581" s="13"/>
      <c r="P581" s="13"/>
      <c r="Q581" s="18"/>
      <c r="R581" s="18"/>
      <c r="S581" s="18"/>
      <c r="T581" s="18"/>
      <c r="U581" s="18"/>
      <c r="V581" s="18"/>
      <c r="W581" s="12"/>
      <c r="X581" s="3"/>
      <c r="Y581" s="3"/>
      <c r="Z581" s="3"/>
    </row>
    <row r="582" spans="1:26" ht="12" customHeight="1" outlineLevel="1" x14ac:dyDescent="0.25">
      <c r="A582" s="1"/>
      <c r="B582" s="2"/>
      <c r="C582" s="13"/>
      <c r="D582" s="13"/>
      <c r="E582" s="13"/>
      <c r="F582" s="13"/>
      <c r="G582" s="13"/>
      <c r="H582" s="13"/>
      <c r="I582" s="13"/>
      <c r="J582" s="13"/>
      <c r="K582" s="13"/>
      <c r="L582" s="13"/>
      <c r="M582" s="13"/>
      <c r="N582" s="13"/>
      <c r="O582" s="13"/>
      <c r="P582" s="13"/>
      <c r="Q582" s="20"/>
      <c r="R582" s="20"/>
      <c r="S582" s="18"/>
      <c r="T582" s="18"/>
      <c r="U582" s="18"/>
      <c r="V582" s="18"/>
      <c r="W582" s="12"/>
      <c r="X582" s="3"/>
      <c r="Y582" s="3"/>
      <c r="Z582" s="3"/>
    </row>
    <row r="583" spans="1:26" ht="12" customHeight="1" outlineLevel="1" x14ac:dyDescent="0.25">
      <c r="A583" s="1"/>
      <c r="B583" s="2"/>
      <c r="C583" s="13"/>
      <c r="D583" s="13"/>
      <c r="E583" s="13"/>
      <c r="F583" s="13"/>
      <c r="G583" s="13"/>
      <c r="H583" s="13" t="s">
        <v>36</v>
      </c>
      <c r="I583" s="13"/>
      <c r="J583" s="19" t="s">
        <v>118</v>
      </c>
      <c r="K583" s="19" t="s">
        <v>119</v>
      </c>
      <c r="L583" s="19" t="s">
        <v>120</v>
      </c>
      <c r="M583" s="19" t="s">
        <v>121</v>
      </c>
      <c r="N583" s="19" t="s">
        <v>122</v>
      </c>
      <c r="O583" s="19"/>
      <c r="P583" s="20"/>
      <c r="Q583" s="20"/>
      <c r="R583" s="20"/>
      <c r="S583" s="18"/>
      <c r="T583" s="18"/>
      <c r="U583" s="18"/>
      <c r="V583" s="18"/>
      <c r="W583" s="12"/>
      <c r="X583" s="3"/>
      <c r="Y583" s="3"/>
      <c r="Z583" s="3"/>
    </row>
    <row r="584" spans="1:26" ht="13.2" outlineLevel="1" x14ac:dyDescent="0.25">
      <c r="A584" s="1"/>
      <c r="B584" s="2"/>
      <c r="C584" s="13"/>
      <c r="D584" s="13"/>
      <c r="E584" s="13"/>
      <c r="F584" s="22"/>
      <c r="H584" s="46" t="b">
        <v>1</v>
      </c>
      <c r="I584" s="23" t="s">
        <v>125</v>
      </c>
      <c r="J584" s="47"/>
      <c r="K584" s="47">
        <v>0.62</v>
      </c>
      <c r="L584" s="47">
        <v>0.77</v>
      </c>
      <c r="M584" s="47">
        <v>1</v>
      </c>
      <c r="N584" s="47">
        <v>1</v>
      </c>
      <c r="O584" s="111"/>
      <c r="P584" s="111"/>
      <c r="Q584" s="102"/>
      <c r="R584" s="102"/>
      <c r="S584" s="102"/>
      <c r="T584" s="102"/>
      <c r="U584" s="102"/>
      <c r="V584" s="100"/>
      <c r="W584" s="12"/>
      <c r="X584" s="3"/>
      <c r="Y584" s="3"/>
      <c r="Z584" s="3"/>
    </row>
    <row r="585" spans="1:26" ht="13.2" outlineLevel="1" x14ac:dyDescent="0.25">
      <c r="A585" s="1"/>
      <c r="B585" s="2"/>
      <c r="C585" s="13"/>
      <c r="D585" s="13"/>
      <c r="E585" s="13"/>
      <c r="F585" s="22"/>
      <c r="H585" s="46" t="b">
        <v>1</v>
      </c>
      <c r="I585" s="23" t="s">
        <v>126</v>
      </c>
      <c r="J585" s="47"/>
      <c r="K585" s="47">
        <v>0.62</v>
      </c>
      <c r="L585" s="47">
        <v>0.77</v>
      </c>
      <c r="M585" s="47">
        <v>1</v>
      </c>
      <c r="N585" s="47">
        <v>1</v>
      </c>
      <c r="O585" s="111"/>
      <c r="P585" s="111"/>
      <c r="Q585" s="102"/>
      <c r="R585" s="102"/>
      <c r="S585" s="102"/>
      <c r="T585" s="102"/>
      <c r="U585" s="102"/>
      <c r="V585" s="100"/>
      <c r="W585" s="12"/>
      <c r="X585" s="3"/>
      <c r="Y585" s="3"/>
      <c r="Z585" s="3"/>
    </row>
    <row r="586" spans="1:26" ht="12" customHeight="1" outlineLevel="1" x14ac:dyDescent="0.25">
      <c r="A586" s="1"/>
      <c r="B586" s="2"/>
      <c r="C586" s="13"/>
      <c r="D586" s="13"/>
      <c r="E586" s="13"/>
      <c r="F586" s="22"/>
      <c r="H586" s="46" t="b">
        <v>1</v>
      </c>
      <c r="I586" s="23" t="s">
        <v>127</v>
      </c>
      <c r="J586" s="47"/>
      <c r="K586" s="47">
        <v>0.62</v>
      </c>
      <c r="L586" s="47">
        <v>0.77</v>
      </c>
      <c r="M586" s="47">
        <v>1</v>
      </c>
      <c r="N586" s="47">
        <v>1</v>
      </c>
      <c r="O586" s="111"/>
      <c r="P586" s="111"/>
      <c r="Q586" s="99"/>
      <c r="R586" s="99"/>
      <c r="S586" s="99"/>
      <c r="T586" s="99"/>
      <c r="U586" s="99"/>
      <c r="V586" s="100"/>
      <c r="W586" s="12"/>
      <c r="X586" s="3"/>
      <c r="Y586" s="3"/>
      <c r="Z586" s="3"/>
    </row>
    <row r="587" spans="1:26" ht="12" customHeight="1" outlineLevel="1" x14ac:dyDescent="0.25">
      <c r="A587" s="1"/>
      <c r="B587" s="2"/>
      <c r="C587" s="13"/>
      <c r="D587" s="13"/>
      <c r="E587" s="13"/>
      <c r="F587" s="30"/>
      <c r="H587" s="46" t="b">
        <v>1</v>
      </c>
      <c r="I587" s="27" t="s">
        <v>128</v>
      </c>
      <c r="J587" s="47"/>
      <c r="K587" s="47">
        <v>0.62</v>
      </c>
      <c r="L587" s="47">
        <v>0.77</v>
      </c>
      <c r="M587" s="47">
        <v>1</v>
      </c>
      <c r="N587" s="47">
        <v>1</v>
      </c>
      <c r="O587" s="111"/>
      <c r="P587" s="111"/>
      <c r="Q587" s="99"/>
      <c r="R587" s="99"/>
      <c r="S587" s="99"/>
      <c r="T587" s="99"/>
      <c r="U587" s="99"/>
      <c r="V587" s="100"/>
      <c r="W587" s="12"/>
      <c r="X587" s="3"/>
      <c r="Y587" s="3"/>
      <c r="Z587" s="3"/>
    </row>
    <row r="588" spans="1:26" ht="12" customHeight="1" outlineLevel="1" x14ac:dyDescent="0.25">
      <c r="A588" s="1"/>
      <c r="B588" s="2"/>
      <c r="C588" s="13"/>
      <c r="D588" s="13"/>
      <c r="E588" s="13"/>
      <c r="F588" s="30"/>
      <c r="H588" s="48" t="b">
        <v>0</v>
      </c>
      <c r="I588" s="31" t="s">
        <v>129</v>
      </c>
      <c r="J588" s="47">
        <v>0.42</v>
      </c>
      <c r="K588" s="47">
        <v>0.83</v>
      </c>
      <c r="L588" s="47">
        <v>0.83</v>
      </c>
      <c r="M588" s="47">
        <v>1</v>
      </c>
      <c r="N588" s="47">
        <v>1</v>
      </c>
      <c r="O588" s="111"/>
      <c r="P588" s="111"/>
      <c r="Q588" s="99"/>
      <c r="R588" s="99"/>
      <c r="S588" s="99"/>
      <c r="T588" s="99"/>
      <c r="U588" s="99"/>
      <c r="V588" s="100"/>
      <c r="W588" s="12"/>
      <c r="X588" s="3"/>
      <c r="Y588" s="3"/>
      <c r="Z588" s="3"/>
    </row>
    <row r="589" spans="1:26" ht="12" customHeight="1" outlineLevel="1" x14ac:dyDescent="0.25">
      <c r="A589" s="1"/>
      <c r="B589" s="2"/>
      <c r="C589" s="13"/>
      <c r="D589" s="13"/>
      <c r="E589" s="13"/>
      <c r="F589" s="30"/>
      <c r="H589" s="48" t="b">
        <v>0</v>
      </c>
      <c r="I589" s="35" t="s">
        <v>130</v>
      </c>
      <c r="J589" s="49">
        <v>0.67</v>
      </c>
      <c r="K589" s="49">
        <v>1</v>
      </c>
      <c r="L589" s="49">
        <v>0.83</v>
      </c>
      <c r="M589" s="49"/>
      <c r="N589" s="49"/>
      <c r="O589" s="115"/>
      <c r="P589" s="115"/>
      <c r="Q589" s="101"/>
      <c r="R589" s="101"/>
      <c r="S589" s="101"/>
      <c r="T589" s="101"/>
      <c r="U589" s="101"/>
      <c r="V589" s="100"/>
      <c r="W589" s="12"/>
      <c r="X589" s="3"/>
      <c r="Y589" s="3"/>
      <c r="Z589" s="3"/>
    </row>
    <row r="590" spans="1:26" ht="12" customHeight="1" outlineLevel="1" x14ac:dyDescent="0.25">
      <c r="A590" s="1"/>
      <c r="B590" s="2"/>
      <c r="C590" s="13"/>
      <c r="D590" s="13"/>
      <c r="E590" s="13"/>
      <c r="F590" s="30"/>
      <c r="H590" s="48" t="b">
        <v>0</v>
      </c>
      <c r="I590" s="35" t="s">
        <v>131</v>
      </c>
      <c r="J590" s="49">
        <v>0.7</v>
      </c>
      <c r="K590" s="49">
        <v>1</v>
      </c>
      <c r="L590" s="49">
        <v>1</v>
      </c>
      <c r="M590" s="49">
        <v>1</v>
      </c>
      <c r="N590" s="49">
        <v>1</v>
      </c>
      <c r="O590" s="115"/>
      <c r="P590" s="115"/>
      <c r="Q590" s="101"/>
      <c r="R590" s="101"/>
      <c r="S590" s="101"/>
      <c r="T590" s="101"/>
      <c r="U590" s="101"/>
      <c r="V590" s="100"/>
      <c r="W590" s="12"/>
      <c r="X590" s="3"/>
      <c r="Y590" s="3"/>
      <c r="Z590" s="3"/>
    </row>
    <row r="591" spans="1:26" ht="5.0999999999999996" customHeight="1" outlineLevel="1" x14ac:dyDescent="0.25">
      <c r="A591" s="1"/>
      <c r="B591" s="2"/>
      <c r="C591" s="13"/>
      <c r="D591" s="13"/>
      <c r="E591" s="13"/>
      <c r="F591" s="34"/>
      <c r="G591" s="35"/>
      <c r="H591" s="35"/>
      <c r="I591" s="35"/>
      <c r="J591" s="36"/>
      <c r="K591" s="36"/>
      <c r="L591" s="36"/>
      <c r="M591" s="36"/>
      <c r="N591" s="36"/>
      <c r="O591" s="36"/>
      <c r="P591" s="36"/>
      <c r="Q591" s="36"/>
      <c r="R591" s="36"/>
      <c r="S591" s="36"/>
      <c r="T591" s="36"/>
      <c r="U591" s="36"/>
      <c r="V591" s="26"/>
      <c r="W591" s="12"/>
      <c r="X591" s="3"/>
      <c r="Y591" s="3"/>
      <c r="Z591" s="3"/>
    </row>
    <row r="592" spans="1:26" ht="24.9" customHeight="1" outlineLevel="1" x14ac:dyDescent="0.25">
      <c r="A592" s="1"/>
      <c r="B592" s="2"/>
      <c r="C592" s="37"/>
      <c r="D592" s="37"/>
      <c r="E592" s="37"/>
      <c r="F592" s="37"/>
      <c r="G592" s="38" t="str">
        <f>G576</f>
        <v>Fert by Soil</v>
      </c>
      <c r="H592" s="37"/>
      <c r="I592" s="37"/>
      <c r="J592" s="37"/>
      <c r="K592" s="37"/>
      <c r="L592" s="37"/>
      <c r="M592" s="37"/>
      <c r="N592" s="37"/>
      <c r="O592" s="37"/>
      <c r="P592" s="37"/>
      <c r="Q592" s="37"/>
      <c r="R592" s="37"/>
      <c r="S592" s="37"/>
      <c r="T592" s="37"/>
      <c r="U592" s="37"/>
      <c r="V592" s="37"/>
      <c r="W592" s="39" t="s">
        <v>24</v>
      </c>
      <c r="X592" s="3"/>
      <c r="Y592" s="3"/>
      <c r="Z592" s="3"/>
    </row>
    <row r="593" spans="1:42" ht="12" customHeight="1" outlineLevel="1" x14ac:dyDescent="0.25">
      <c r="A593" s="1"/>
      <c r="B593" s="2"/>
      <c r="C593" s="2"/>
      <c r="D593" s="2"/>
      <c r="E593" s="2"/>
      <c r="F593" s="3"/>
      <c r="G593" s="3"/>
      <c r="H593" s="3"/>
      <c r="I593" s="3"/>
      <c r="J593" s="3"/>
      <c r="K593" s="3"/>
      <c r="L593" s="3"/>
      <c r="M593" s="3"/>
      <c r="N593" s="3"/>
      <c r="O593" s="3"/>
      <c r="P593" s="3"/>
      <c r="Q593" s="3"/>
      <c r="R593" s="3"/>
      <c r="S593" s="3"/>
      <c r="T593" s="3"/>
      <c r="U593" s="3"/>
      <c r="V593" s="3"/>
      <c r="W593" s="3"/>
      <c r="X593" s="3"/>
      <c r="Y593" s="3"/>
      <c r="Z593" s="3"/>
    </row>
    <row r="594" spans="1:42" ht="12" customHeight="1" outlineLevel="1" x14ac:dyDescent="0.25">
      <c r="A594" s="1"/>
      <c r="B594" s="2"/>
      <c r="C594" s="2"/>
      <c r="D594" s="2"/>
      <c r="E594" s="2"/>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5.0999999999999996" customHeight="1" outlineLevel="1" thickBot="1" x14ac:dyDescent="0.3">
      <c r="A595" s="1"/>
      <c r="B595" s="2"/>
      <c r="C595" s="2"/>
      <c r="D595" s="2"/>
      <c r="E595" s="2"/>
      <c r="F595" s="2"/>
      <c r="G595" s="2"/>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2"/>
      <c r="AO595" s="2"/>
      <c r="AP595" s="2"/>
    </row>
    <row r="596" spans="1:42" ht="5.0999999999999996" customHeight="1" outlineLevel="1" x14ac:dyDescent="0.25">
      <c r="A596" s="1"/>
      <c r="B596" s="2"/>
      <c r="C596" s="5" t="s">
        <v>0</v>
      </c>
      <c r="D596" s="5"/>
      <c r="E596" s="5"/>
      <c r="F596" s="5"/>
      <c r="G596" s="5"/>
      <c r="H596" s="5"/>
      <c r="I596" s="5"/>
      <c r="J596" s="5"/>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7"/>
      <c r="AN596" s="3"/>
      <c r="AO596" s="3"/>
      <c r="AP596" s="3"/>
    </row>
    <row r="597" spans="1:42" ht="12" customHeight="1" outlineLevel="1" x14ac:dyDescent="0.25">
      <c r="A597" s="1"/>
      <c r="B597" s="2"/>
      <c r="C597" s="8"/>
      <c r="D597" s="8"/>
      <c r="E597" s="8" t="s">
        <v>1</v>
      </c>
      <c r="F597" s="9"/>
      <c r="G597" s="10" t="s">
        <v>469</v>
      </c>
      <c r="H597" s="9" t="s">
        <v>477</v>
      </c>
      <c r="I597" s="9"/>
      <c r="J597" s="9"/>
      <c r="K597" s="9"/>
      <c r="L597" s="9"/>
      <c r="M597" s="9"/>
      <c r="N597" s="9"/>
      <c r="O597" s="9"/>
      <c r="P597" s="9"/>
      <c r="Q597" s="9"/>
      <c r="R597" s="9"/>
      <c r="S597" s="9"/>
      <c r="T597" s="11"/>
      <c r="U597" s="9"/>
      <c r="V597" s="9"/>
      <c r="W597" s="9"/>
      <c r="X597" s="9"/>
      <c r="Y597" s="9"/>
      <c r="Z597" s="9"/>
      <c r="AA597" s="9"/>
      <c r="AB597" s="9"/>
      <c r="AC597" s="9"/>
      <c r="AD597" s="9"/>
      <c r="AE597" s="9"/>
      <c r="AF597" s="9"/>
      <c r="AG597" s="9"/>
      <c r="AH597" s="9"/>
      <c r="AI597" s="9"/>
      <c r="AJ597" s="9"/>
      <c r="AK597" s="9"/>
      <c r="AL597" s="11"/>
      <c r="AM597" s="12"/>
      <c r="AN597" s="3"/>
      <c r="AO597" s="3"/>
      <c r="AP597" s="3"/>
    </row>
    <row r="598" spans="1:42" ht="12" customHeight="1" outlineLevel="1" x14ac:dyDescent="0.25">
      <c r="A598" s="1"/>
      <c r="B598" s="2"/>
      <c r="C598" s="8"/>
      <c r="D598" s="8"/>
      <c r="E598" s="13"/>
      <c r="F598" s="9"/>
      <c r="G598" s="14"/>
      <c r="H598" s="9" t="s">
        <v>479</v>
      </c>
      <c r="I598" s="9"/>
      <c r="J598" s="9"/>
      <c r="K598" s="9"/>
      <c r="L598" s="9"/>
      <c r="M598" s="9"/>
      <c r="N598" s="9"/>
      <c r="O598" s="9"/>
      <c r="P598" s="9"/>
      <c r="Q598" s="9"/>
      <c r="R598" s="9"/>
      <c r="S598" s="9"/>
      <c r="T598" s="11"/>
      <c r="U598" s="15"/>
      <c r="V598" s="15"/>
      <c r="W598" s="15"/>
      <c r="X598" s="15"/>
      <c r="Y598" s="15"/>
      <c r="Z598" s="15"/>
      <c r="AA598" s="15"/>
      <c r="AB598" s="15"/>
      <c r="AC598" s="15"/>
      <c r="AD598" s="15"/>
      <c r="AE598" s="15"/>
      <c r="AF598" s="15"/>
      <c r="AG598" s="15"/>
      <c r="AH598" s="15"/>
      <c r="AI598" s="15"/>
      <c r="AJ598" s="15"/>
      <c r="AK598" s="15"/>
      <c r="AL598" s="11"/>
      <c r="AM598" s="12"/>
      <c r="AN598" s="3"/>
      <c r="AO598" s="3"/>
      <c r="AP598" s="3"/>
    </row>
    <row r="599" spans="1:42" ht="12" customHeight="1" outlineLevel="1" x14ac:dyDescent="0.25">
      <c r="A599" s="1"/>
      <c r="B599" s="2"/>
      <c r="C599" s="13"/>
      <c r="D599" s="8"/>
      <c r="E599" s="13"/>
      <c r="F599" s="9"/>
      <c r="G599" s="9"/>
      <c r="H599" s="4" t="s">
        <v>137</v>
      </c>
      <c r="I599" s="9"/>
      <c r="J599" s="9"/>
      <c r="K599" s="9"/>
      <c r="L599" s="9"/>
      <c r="M599" s="9"/>
      <c r="N599" s="9"/>
      <c r="O599" s="9"/>
      <c r="P599" s="9"/>
      <c r="Q599" s="10"/>
      <c r="R599" s="9"/>
      <c r="S599" s="9"/>
      <c r="T599" s="11"/>
      <c r="U599" s="15"/>
      <c r="V599" s="15"/>
      <c r="W599" s="15"/>
      <c r="X599" s="15"/>
      <c r="Y599" s="15"/>
      <c r="Z599" s="15"/>
      <c r="AA599" s="15"/>
      <c r="AB599" s="15"/>
      <c r="AC599" s="15"/>
      <c r="AD599" s="15"/>
      <c r="AE599" s="15"/>
      <c r="AF599" s="15"/>
      <c r="AG599" s="15"/>
      <c r="AH599" s="15"/>
      <c r="AI599" s="15"/>
      <c r="AJ599" s="15"/>
      <c r="AK599" s="15"/>
      <c r="AL599" s="11"/>
      <c r="AM599" s="12"/>
      <c r="AN599" s="3"/>
      <c r="AO599" s="3"/>
      <c r="AP599" s="3"/>
    </row>
    <row r="600" spans="1:42" ht="12" customHeight="1" outlineLevel="1" x14ac:dyDescent="0.25">
      <c r="A600" s="1"/>
      <c r="B600" s="2"/>
      <c r="C600" s="16">
        <v>0</v>
      </c>
      <c r="D600" s="8"/>
      <c r="E600" s="13"/>
      <c r="F600" s="9"/>
      <c r="G600" s="17"/>
      <c r="H600" s="10" t="s">
        <v>132</v>
      </c>
      <c r="I600" s="9"/>
      <c r="J600" s="9"/>
      <c r="K600" s="9"/>
      <c r="L600" s="9"/>
      <c r="M600" s="9"/>
      <c r="N600" s="9"/>
      <c r="O600" s="9"/>
      <c r="P600" s="9"/>
      <c r="Q600" s="9"/>
      <c r="R600" s="9"/>
      <c r="S600" s="9"/>
      <c r="T600" s="11"/>
      <c r="U600" s="15"/>
      <c r="V600" s="15"/>
      <c r="W600" s="15"/>
      <c r="X600" s="15"/>
      <c r="Y600" s="15"/>
      <c r="Z600" s="15"/>
      <c r="AA600" s="15"/>
      <c r="AB600" s="15"/>
      <c r="AC600" s="15"/>
      <c r="AD600" s="15"/>
      <c r="AE600" s="15"/>
      <c r="AF600" s="15"/>
      <c r="AG600" s="15"/>
      <c r="AH600" s="15"/>
      <c r="AI600" s="15"/>
      <c r="AJ600" s="15"/>
      <c r="AK600" s="15"/>
      <c r="AL600" s="11"/>
      <c r="AM600" s="12"/>
      <c r="AN600" s="3"/>
      <c r="AO600" s="3"/>
      <c r="AP600" s="3"/>
    </row>
    <row r="601" spans="1:42" ht="12" customHeight="1" outlineLevel="1" x14ac:dyDescent="0.4">
      <c r="A601" s="1"/>
      <c r="B601" s="2"/>
      <c r="C601" s="13"/>
      <c r="D601" s="13"/>
      <c r="E601" s="13"/>
      <c r="F601" s="13"/>
      <c r="G601" s="13"/>
      <c r="H601" s="13"/>
      <c r="I601" s="13"/>
      <c r="J601" s="18"/>
      <c r="K601" s="330" t="s">
        <v>124</v>
      </c>
      <c r="L601" s="336"/>
      <c r="M601" s="336"/>
      <c r="N601" s="336"/>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2"/>
      <c r="AN601" s="3"/>
      <c r="AO601" s="3"/>
      <c r="AP601" s="3"/>
    </row>
    <row r="602" spans="1:42" ht="12" customHeight="1" outlineLevel="1" x14ac:dyDescent="0.4">
      <c r="A602" s="1"/>
      <c r="B602" s="2"/>
      <c r="C602" s="13"/>
      <c r="D602" s="13"/>
      <c r="E602" s="13"/>
      <c r="F602" s="13"/>
      <c r="G602" s="13"/>
      <c r="H602" s="13"/>
      <c r="I602" s="13"/>
      <c r="J602" s="13"/>
      <c r="K602" s="330"/>
      <c r="L602" s="336"/>
      <c r="M602" s="336"/>
      <c r="N602" s="336"/>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2"/>
      <c r="AN602" s="3"/>
      <c r="AO602" s="3"/>
      <c r="AP602" s="3"/>
    </row>
    <row r="603" spans="1:42" ht="12" customHeight="1" outlineLevel="1" x14ac:dyDescent="0.25">
      <c r="A603" s="1"/>
      <c r="B603" s="2"/>
      <c r="C603" s="13"/>
      <c r="D603" s="13"/>
      <c r="E603" s="13"/>
      <c r="F603" s="13"/>
      <c r="G603" s="13"/>
      <c r="H603" s="13"/>
      <c r="I603" s="13"/>
      <c r="J603" s="95"/>
      <c r="K603" s="95"/>
      <c r="L603" s="95"/>
      <c r="M603" s="95"/>
      <c r="N603" s="95"/>
      <c r="O603" s="95"/>
      <c r="P603" s="95"/>
      <c r="Q603" s="95"/>
      <c r="R603" s="95"/>
      <c r="S603" s="95"/>
      <c r="T603" s="18"/>
      <c r="U603" s="18"/>
      <c r="V603" s="18"/>
      <c r="W603" s="18"/>
      <c r="X603" s="18"/>
      <c r="Y603" s="18"/>
      <c r="Z603" s="18"/>
      <c r="AA603" s="18"/>
      <c r="AB603" s="18"/>
      <c r="AC603" s="18"/>
      <c r="AD603" s="18"/>
      <c r="AE603" s="18"/>
      <c r="AF603" s="18"/>
      <c r="AG603" s="18"/>
      <c r="AH603" s="18"/>
      <c r="AI603" s="18"/>
      <c r="AJ603" s="18"/>
      <c r="AK603" s="18"/>
      <c r="AL603" s="18"/>
      <c r="AM603" s="12"/>
      <c r="AN603" s="3"/>
      <c r="AO603" s="3"/>
      <c r="AP603" s="3"/>
    </row>
    <row r="604" spans="1:42" ht="12" customHeight="1" outlineLevel="1" x14ac:dyDescent="0.25">
      <c r="A604" s="1"/>
      <c r="B604" s="2"/>
      <c r="C604" s="13"/>
      <c r="D604" s="13"/>
      <c r="E604" s="13"/>
      <c r="F604" s="13"/>
      <c r="G604" s="13"/>
      <c r="H604" s="13" t="s">
        <v>470</v>
      </c>
      <c r="I604" s="13" t="s">
        <v>471</v>
      </c>
      <c r="J604" s="95" t="s">
        <v>175</v>
      </c>
      <c r="K604" s="95" t="s">
        <v>176</v>
      </c>
      <c r="L604" s="95" t="s">
        <v>314</v>
      </c>
      <c r="M604" s="95" t="s">
        <v>177</v>
      </c>
      <c r="N604" s="95" t="s">
        <v>23</v>
      </c>
      <c r="O604" s="95" t="s">
        <v>445</v>
      </c>
      <c r="P604" s="95" t="s">
        <v>179</v>
      </c>
      <c r="Q604" s="95" t="s">
        <v>180</v>
      </c>
      <c r="R604" s="95" t="s">
        <v>181</v>
      </c>
      <c r="S604" s="95" t="s">
        <v>182</v>
      </c>
      <c r="T604" s="95" t="s">
        <v>447</v>
      </c>
      <c r="U604" s="95" t="s">
        <v>448</v>
      </c>
      <c r="V604" s="95" t="s">
        <v>449</v>
      </c>
      <c r="W604" s="95" t="s">
        <v>450</v>
      </c>
      <c r="X604" s="95" t="s">
        <v>446</v>
      </c>
      <c r="Y604" s="95" t="s">
        <v>30</v>
      </c>
      <c r="Z604" s="18" t="s">
        <v>31</v>
      </c>
      <c r="AA604" s="18" t="s">
        <v>32</v>
      </c>
      <c r="AB604" s="18" t="s">
        <v>451</v>
      </c>
      <c r="AC604" s="18" t="s">
        <v>452</v>
      </c>
      <c r="AD604" s="18" t="s">
        <v>453</v>
      </c>
      <c r="AE604" s="18" t="s">
        <v>454</v>
      </c>
      <c r="AF604" s="18" t="s">
        <v>455</v>
      </c>
      <c r="AG604" s="18" t="s">
        <v>456</v>
      </c>
      <c r="AH604" s="18" t="s">
        <v>457</v>
      </c>
      <c r="AI604" s="18" t="s">
        <v>458</v>
      </c>
      <c r="AJ604" s="18" t="s">
        <v>4</v>
      </c>
      <c r="AK604" s="18" t="s">
        <v>459</v>
      </c>
      <c r="AL604" s="18"/>
      <c r="AM604" s="12"/>
      <c r="AN604" s="3"/>
      <c r="AO604" s="3"/>
      <c r="AP604" s="3"/>
    </row>
    <row r="605" spans="1:42" ht="13.2" outlineLevel="1" x14ac:dyDescent="0.25">
      <c r="A605" s="1"/>
      <c r="B605" s="2"/>
      <c r="C605" s="13"/>
      <c r="D605" s="13"/>
      <c r="E605" s="13"/>
      <c r="F605" s="22"/>
      <c r="H605" s="23" t="s">
        <v>153</v>
      </c>
      <c r="I605" s="4" t="s">
        <v>472</v>
      </c>
      <c r="J605" s="93"/>
      <c r="K605" s="93">
        <v>56.9</v>
      </c>
      <c r="L605" s="93">
        <v>56.9</v>
      </c>
      <c r="M605" s="93"/>
      <c r="N605" s="93">
        <v>35.049999999999997</v>
      </c>
      <c r="O605" s="93">
        <v>35.049999999999997</v>
      </c>
      <c r="P605" s="93">
        <v>35.049999999999997</v>
      </c>
      <c r="Q605" s="93">
        <v>35.049999999999997</v>
      </c>
      <c r="R605" s="93">
        <v>35.049999999999997</v>
      </c>
      <c r="S605" s="93">
        <v>35.049999999999997</v>
      </c>
      <c r="T605" s="93">
        <v>35.049999999999997</v>
      </c>
      <c r="U605" s="93">
        <v>35.049999999999997</v>
      </c>
      <c r="V605" s="93">
        <v>35.049999999999997</v>
      </c>
      <c r="W605" s="93">
        <v>35.049999999999997</v>
      </c>
      <c r="X605" s="93">
        <v>35.049999999999997</v>
      </c>
      <c r="Y605" s="93">
        <v>35.049999999999997</v>
      </c>
      <c r="Z605" s="93">
        <v>35.049999999999997</v>
      </c>
      <c r="AA605" s="93">
        <v>35.049999999999997</v>
      </c>
      <c r="AB605" s="93"/>
      <c r="AC605" s="93"/>
      <c r="AD605" s="93"/>
      <c r="AE605" s="93"/>
      <c r="AF605" s="93"/>
      <c r="AG605" s="93"/>
      <c r="AH605" s="93"/>
      <c r="AI605" s="93"/>
      <c r="AJ605" s="93"/>
      <c r="AK605" s="93"/>
      <c r="AL605" s="100"/>
      <c r="AM605" s="12"/>
      <c r="AN605" s="3"/>
      <c r="AO605" s="3"/>
      <c r="AP605" s="3"/>
    </row>
    <row r="606" spans="1:42" ht="13.2" outlineLevel="1" x14ac:dyDescent="0.25">
      <c r="A606" s="1"/>
      <c r="B606" s="2"/>
      <c r="C606" s="13"/>
      <c r="D606" s="13"/>
      <c r="E606" s="13"/>
      <c r="F606" s="22"/>
      <c r="H606" s="23" t="s">
        <v>141</v>
      </c>
      <c r="I606" s="4" t="s">
        <v>472</v>
      </c>
      <c r="J606" s="93"/>
      <c r="K606" s="93">
        <v>65.069999999999993</v>
      </c>
      <c r="L606" s="93">
        <v>65.069999999999993</v>
      </c>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100"/>
      <c r="AM606" s="12"/>
      <c r="AN606" s="3"/>
      <c r="AO606" s="3"/>
      <c r="AP606" s="3"/>
    </row>
    <row r="607" spans="1:42" ht="12" customHeight="1" outlineLevel="1" x14ac:dyDescent="0.25">
      <c r="A607" s="1"/>
      <c r="B607" s="2"/>
      <c r="C607" s="13"/>
      <c r="D607" s="13"/>
      <c r="E607" s="13"/>
      <c r="F607" s="22"/>
      <c r="H607" s="23" t="s">
        <v>142</v>
      </c>
      <c r="I607" s="4" t="s">
        <v>472</v>
      </c>
      <c r="J607" s="93">
        <v>64.5</v>
      </c>
      <c r="K607" s="93"/>
      <c r="L607" s="93"/>
      <c r="M607" s="93">
        <v>72.959999999999994</v>
      </c>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100"/>
      <c r="AM607" s="12"/>
      <c r="AN607" s="3"/>
      <c r="AO607" s="3"/>
      <c r="AP607" s="3"/>
    </row>
    <row r="608" spans="1:42" ht="12" customHeight="1" outlineLevel="1" x14ac:dyDescent="0.25">
      <c r="A608" s="1"/>
      <c r="B608" s="2"/>
      <c r="C608" s="13"/>
      <c r="D608" s="13"/>
      <c r="E608" s="13"/>
      <c r="F608" s="30"/>
      <c r="H608" s="23" t="s">
        <v>143</v>
      </c>
      <c r="I608" s="4" t="s">
        <v>472</v>
      </c>
      <c r="J608" s="93"/>
      <c r="K608" s="93">
        <v>59.2</v>
      </c>
      <c r="L608" s="93">
        <v>59.2</v>
      </c>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100"/>
      <c r="AM608" s="12"/>
      <c r="AN608" s="3"/>
      <c r="AO608" s="3"/>
      <c r="AP608" s="3"/>
    </row>
    <row r="609" spans="1:42" ht="12" customHeight="1" outlineLevel="1" x14ac:dyDescent="0.25">
      <c r="A609" s="1"/>
      <c r="B609" s="2"/>
      <c r="C609" s="13"/>
      <c r="D609" s="13"/>
      <c r="E609" s="13"/>
      <c r="F609" s="30"/>
      <c r="H609" s="23" t="s">
        <v>144</v>
      </c>
      <c r="I609" s="4" t="s">
        <v>472</v>
      </c>
      <c r="J609" s="93"/>
      <c r="K609" s="93">
        <v>40.4</v>
      </c>
      <c r="L609" s="93">
        <v>40.4</v>
      </c>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100"/>
      <c r="AM609" s="12"/>
      <c r="AN609" s="3"/>
      <c r="AO609" s="3"/>
      <c r="AP609" s="3"/>
    </row>
    <row r="610" spans="1:42" ht="12" customHeight="1" outlineLevel="1" x14ac:dyDescent="0.25">
      <c r="A610" s="1"/>
      <c r="B610" s="2"/>
      <c r="C610" s="13"/>
      <c r="D610" s="13"/>
      <c r="E610" s="13"/>
      <c r="F610" s="30"/>
      <c r="H610" s="23" t="s">
        <v>145</v>
      </c>
      <c r="I610" s="4" t="s">
        <v>472</v>
      </c>
      <c r="J610" s="93">
        <v>34</v>
      </c>
      <c r="K610" s="93">
        <v>36.5</v>
      </c>
      <c r="L610" s="93">
        <v>36.5</v>
      </c>
      <c r="M610" s="93"/>
      <c r="N610" s="93">
        <v>36.5</v>
      </c>
      <c r="O610" s="93">
        <v>36.5</v>
      </c>
      <c r="P610" s="93">
        <v>36.5</v>
      </c>
      <c r="Q610" s="93">
        <v>36.5</v>
      </c>
      <c r="R610" s="93">
        <v>36.5</v>
      </c>
      <c r="S610" s="93">
        <v>36.5</v>
      </c>
      <c r="T610" s="93">
        <v>36.5</v>
      </c>
      <c r="U610" s="93">
        <v>36.5</v>
      </c>
      <c r="V610" s="93">
        <v>36.5</v>
      </c>
      <c r="W610" s="93">
        <v>36.5</v>
      </c>
      <c r="X610" s="93">
        <v>36.5</v>
      </c>
      <c r="Y610" s="93">
        <v>36.5</v>
      </c>
      <c r="Z610" s="93">
        <v>36.5</v>
      </c>
      <c r="AA610" s="93">
        <v>36.5</v>
      </c>
      <c r="AB610" s="93"/>
      <c r="AC610" s="93"/>
      <c r="AD610" s="93"/>
      <c r="AE610" s="93"/>
      <c r="AF610" s="93"/>
      <c r="AG610" s="93"/>
      <c r="AH610" s="93"/>
      <c r="AI610" s="93"/>
      <c r="AJ610" s="93"/>
      <c r="AK610" s="93"/>
      <c r="AL610" s="100"/>
      <c r="AM610" s="12"/>
      <c r="AN610" s="3"/>
      <c r="AO610" s="3"/>
      <c r="AP610" s="3"/>
    </row>
    <row r="611" spans="1:42" ht="12" customHeight="1" outlineLevel="1" x14ac:dyDescent="0.25">
      <c r="A611" s="1"/>
      <c r="B611" s="2"/>
      <c r="C611" s="13"/>
      <c r="D611" s="13"/>
      <c r="E611" s="13"/>
      <c r="F611" s="30"/>
      <c r="H611" s="23" t="s">
        <v>146</v>
      </c>
      <c r="I611" s="4" t="s">
        <v>472</v>
      </c>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100"/>
      <c r="AM611" s="12"/>
      <c r="AN611" s="3"/>
      <c r="AO611" s="3"/>
      <c r="AP611" s="3"/>
    </row>
    <row r="612" spans="1:42" ht="12" customHeight="1" outlineLevel="1" x14ac:dyDescent="0.25">
      <c r="A612" s="1"/>
      <c r="B612" s="2"/>
      <c r="C612" s="13"/>
      <c r="D612" s="13"/>
      <c r="E612" s="13"/>
      <c r="F612" s="30"/>
      <c r="H612" s="23" t="s">
        <v>147</v>
      </c>
      <c r="I612" s="4" t="s">
        <v>472</v>
      </c>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100"/>
      <c r="AM612" s="12"/>
      <c r="AN612" s="3"/>
      <c r="AO612" s="3"/>
      <c r="AP612" s="3"/>
    </row>
    <row r="613" spans="1:42" ht="12" customHeight="1" outlineLevel="1" x14ac:dyDescent="0.25">
      <c r="A613" s="1"/>
      <c r="B613" s="2"/>
      <c r="C613" s="13"/>
      <c r="D613" s="13"/>
      <c r="E613" s="13"/>
      <c r="F613" s="30"/>
      <c r="H613" s="23" t="s">
        <v>436</v>
      </c>
      <c r="I613" s="4" t="s">
        <v>472</v>
      </c>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100"/>
      <c r="AM613" s="12"/>
      <c r="AN613" s="3"/>
      <c r="AO613" s="3"/>
      <c r="AP613" s="3"/>
    </row>
    <row r="614" spans="1:42" ht="12" customHeight="1" outlineLevel="1" x14ac:dyDescent="0.25">
      <c r="A614" s="1"/>
      <c r="B614" s="2"/>
      <c r="C614" s="13"/>
      <c r="D614" s="13"/>
      <c r="E614" s="13"/>
      <c r="F614" s="30"/>
      <c r="H614" s="120" t="s">
        <v>155</v>
      </c>
      <c r="I614" s="4" t="s">
        <v>472</v>
      </c>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100"/>
      <c r="AM614" s="12"/>
      <c r="AN614" s="3"/>
      <c r="AO614" s="3"/>
      <c r="AP614" s="3"/>
    </row>
    <row r="615" spans="1:42" ht="12" customHeight="1" outlineLevel="1" x14ac:dyDescent="0.25">
      <c r="A615" s="1"/>
      <c r="B615" s="2"/>
      <c r="C615" s="13"/>
      <c r="D615" s="13"/>
      <c r="E615" s="13"/>
      <c r="F615" s="30"/>
      <c r="H615" s="120" t="s">
        <v>156</v>
      </c>
      <c r="I615" s="4" t="s">
        <v>472</v>
      </c>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100"/>
      <c r="AM615" s="12"/>
      <c r="AN615" s="3"/>
      <c r="AO615" s="3"/>
      <c r="AP615" s="3"/>
    </row>
    <row r="616" spans="1:42" ht="12" customHeight="1" outlineLevel="1" x14ac:dyDescent="0.25">
      <c r="A616" s="1"/>
      <c r="B616" s="2"/>
      <c r="C616" s="13"/>
      <c r="D616" s="13"/>
      <c r="E616" s="13"/>
      <c r="F616" s="30"/>
      <c r="H616" s="120" t="s">
        <v>160</v>
      </c>
      <c r="I616" s="4" t="s">
        <v>472</v>
      </c>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100"/>
      <c r="AM616" s="12"/>
      <c r="AN616" s="3"/>
      <c r="AO616" s="3"/>
      <c r="AP616" s="3"/>
    </row>
    <row r="617" spans="1:42" ht="14.4" outlineLevel="1" x14ac:dyDescent="0.3">
      <c r="A617" s="1"/>
      <c r="B617" s="2"/>
      <c r="C617" s="13"/>
      <c r="D617" s="13"/>
      <c r="E617" s="13"/>
      <c r="F617" s="22"/>
      <c r="H617" s="119" t="s">
        <v>148</v>
      </c>
      <c r="I617" s="4" t="s">
        <v>472</v>
      </c>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100"/>
      <c r="AM617" s="12"/>
      <c r="AN617" s="3"/>
      <c r="AO617" s="3"/>
      <c r="AP617" s="3"/>
    </row>
    <row r="618" spans="1:42" ht="14.4" outlineLevel="1" x14ac:dyDescent="0.3">
      <c r="A618" s="1"/>
      <c r="B618" s="2"/>
      <c r="C618" s="13"/>
      <c r="D618" s="13"/>
      <c r="E618" s="13"/>
      <c r="F618" s="22"/>
      <c r="H618" s="119" t="s">
        <v>149</v>
      </c>
      <c r="I618" s="4" t="s">
        <v>472</v>
      </c>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100"/>
      <c r="AM618" s="12"/>
      <c r="AN618" s="3"/>
      <c r="AO618" s="3"/>
      <c r="AP618" s="3"/>
    </row>
    <row r="619" spans="1:42" ht="12" customHeight="1" outlineLevel="1" x14ac:dyDescent="0.3">
      <c r="A619" s="1"/>
      <c r="B619" s="2"/>
      <c r="C619" s="13"/>
      <c r="D619" s="13"/>
      <c r="E619" s="13"/>
      <c r="F619" s="22"/>
      <c r="H619" s="119" t="s">
        <v>150</v>
      </c>
      <c r="I619" s="4" t="s">
        <v>472</v>
      </c>
      <c r="J619" s="93"/>
      <c r="K619" s="97"/>
      <c r="L619" s="97"/>
      <c r="M619" s="76"/>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100"/>
      <c r="AM619" s="12"/>
      <c r="AN619" s="3"/>
      <c r="AO619" s="3"/>
      <c r="AP619" s="3"/>
    </row>
    <row r="620" spans="1:42" ht="12" customHeight="1" outlineLevel="1" x14ac:dyDescent="0.3">
      <c r="A620" s="1"/>
      <c r="B620" s="2"/>
      <c r="C620" s="13"/>
      <c r="D620" s="13"/>
      <c r="E620" s="13"/>
      <c r="F620" s="30"/>
      <c r="H620" s="119" t="s">
        <v>151</v>
      </c>
      <c r="I620" s="4" t="s">
        <v>472</v>
      </c>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100"/>
      <c r="AM620" s="12"/>
      <c r="AN620" s="3"/>
      <c r="AO620" s="3"/>
      <c r="AP620" s="3"/>
    </row>
    <row r="621" spans="1:42" ht="12" customHeight="1" outlineLevel="1" x14ac:dyDescent="0.3">
      <c r="A621" s="1"/>
      <c r="B621" s="2"/>
      <c r="C621" s="13"/>
      <c r="D621" s="13"/>
      <c r="E621" s="13"/>
      <c r="F621" s="30"/>
      <c r="H621" s="119" t="s">
        <v>152</v>
      </c>
      <c r="I621" s="4" t="s">
        <v>472</v>
      </c>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100"/>
      <c r="AM621" s="12"/>
      <c r="AN621" s="3"/>
      <c r="AO621" s="3"/>
      <c r="AP621" s="3"/>
    </row>
    <row r="622" spans="1:42" ht="12" customHeight="1" outlineLevel="1" x14ac:dyDescent="0.3">
      <c r="A622" s="1"/>
      <c r="B622" s="2"/>
      <c r="C622" s="13"/>
      <c r="D622" s="13"/>
      <c r="E622" s="13"/>
      <c r="F622" s="30"/>
      <c r="H622" s="119" t="s">
        <v>157</v>
      </c>
      <c r="I622" s="4" t="s">
        <v>472</v>
      </c>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100"/>
      <c r="AM622" s="12"/>
      <c r="AN622" s="3"/>
      <c r="AO622" s="3"/>
      <c r="AP622" s="3"/>
    </row>
    <row r="623" spans="1:42" ht="12" customHeight="1" outlineLevel="1" x14ac:dyDescent="0.3">
      <c r="A623" s="1"/>
      <c r="B623" s="2"/>
      <c r="C623" s="13"/>
      <c r="D623" s="13"/>
      <c r="E623" s="13"/>
      <c r="F623" s="30"/>
      <c r="H623" s="119" t="s">
        <v>158</v>
      </c>
      <c r="I623" s="4" t="s">
        <v>472</v>
      </c>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100"/>
      <c r="AM623" s="12"/>
      <c r="AN623" s="3"/>
      <c r="AO623" s="3"/>
      <c r="AP623" s="3"/>
    </row>
    <row r="624" spans="1:42" ht="12" customHeight="1" outlineLevel="1" x14ac:dyDescent="0.3">
      <c r="A624" s="1"/>
      <c r="B624" s="2"/>
      <c r="C624" s="13"/>
      <c r="D624" s="13"/>
      <c r="E624" s="13"/>
      <c r="F624" s="30"/>
      <c r="H624" s="119" t="s">
        <v>159</v>
      </c>
      <c r="I624" s="4" t="s">
        <v>472</v>
      </c>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100"/>
      <c r="AM624" s="12"/>
      <c r="AN624" s="3"/>
      <c r="AO624" s="3"/>
      <c r="AP624" s="3"/>
    </row>
    <row r="625" spans="1:42" ht="12" customHeight="1" outlineLevel="1" x14ac:dyDescent="0.3">
      <c r="A625" s="1"/>
      <c r="B625" s="2"/>
      <c r="C625" s="13"/>
      <c r="D625" s="13"/>
      <c r="E625" s="13"/>
      <c r="F625" s="30"/>
      <c r="H625" s="119" t="s">
        <v>460</v>
      </c>
      <c r="I625" s="4" t="s">
        <v>472</v>
      </c>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100"/>
      <c r="AM625" s="12"/>
      <c r="AN625" s="3"/>
      <c r="AO625" s="3"/>
      <c r="AP625" s="3"/>
    </row>
    <row r="626" spans="1:42" ht="12" customHeight="1" outlineLevel="1" x14ac:dyDescent="0.3">
      <c r="A626" s="1"/>
      <c r="B626" s="2"/>
      <c r="C626" s="13"/>
      <c r="D626" s="13"/>
      <c r="E626" s="13"/>
      <c r="F626" s="30"/>
      <c r="H626" s="119" t="s">
        <v>161</v>
      </c>
      <c r="I626" s="4" t="s">
        <v>472</v>
      </c>
      <c r="J626" s="98"/>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100"/>
      <c r="AM626" s="12"/>
      <c r="AN626" s="3"/>
      <c r="AO626" s="3"/>
      <c r="AP626" s="3"/>
    </row>
    <row r="627" spans="1:42" ht="12" customHeight="1" outlineLevel="1" x14ac:dyDescent="0.3">
      <c r="A627" s="1"/>
      <c r="B627" s="2"/>
      <c r="C627" s="13"/>
      <c r="D627" s="13"/>
      <c r="E627" s="13"/>
      <c r="F627" s="30"/>
      <c r="H627" s="119" t="s">
        <v>162</v>
      </c>
      <c r="I627" s="4" t="s">
        <v>472</v>
      </c>
      <c r="J627" s="98"/>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100"/>
      <c r="AM627" s="12"/>
      <c r="AN627" s="3"/>
      <c r="AO627" s="3"/>
      <c r="AP627" s="3"/>
    </row>
    <row r="628" spans="1:42" ht="12" customHeight="1" outlineLevel="1" x14ac:dyDescent="0.3">
      <c r="A628" s="1"/>
      <c r="B628" s="2"/>
      <c r="C628" s="13"/>
      <c r="D628" s="13"/>
      <c r="E628" s="13"/>
      <c r="F628" s="30"/>
      <c r="H628" s="119" t="s">
        <v>163</v>
      </c>
      <c r="I628" s="4" t="s">
        <v>472</v>
      </c>
      <c r="J628" s="98"/>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100"/>
      <c r="AM628" s="12"/>
      <c r="AN628" s="3"/>
      <c r="AO628" s="3"/>
      <c r="AP628" s="3"/>
    </row>
    <row r="629" spans="1:42" ht="14.4" outlineLevel="1" x14ac:dyDescent="0.3">
      <c r="A629" s="1"/>
      <c r="B629" s="2"/>
      <c r="C629" s="13"/>
      <c r="D629" s="13"/>
      <c r="E629" s="13"/>
      <c r="F629" s="22"/>
      <c r="H629" s="119" t="s">
        <v>164</v>
      </c>
      <c r="I629" s="4" t="s">
        <v>472</v>
      </c>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100"/>
      <c r="AM629" s="12"/>
      <c r="AN629" s="3"/>
      <c r="AO629" s="3"/>
      <c r="AP629" s="3"/>
    </row>
    <row r="630" spans="1:42" ht="14.4" outlineLevel="1" x14ac:dyDescent="0.3">
      <c r="A630" s="1"/>
      <c r="B630" s="2"/>
      <c r="C630" s="13"/>
      <c r="D630" s="13"/>
      <c r="E630" s="13"/>
      <c r="F630" s="22"/>
      <c r="H630" s="119" t="s">
        <v>165</v>
      </c>
      <c r="I630" s="4" t="s">
        <v>472</v>
      </c>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100"/>
      <c r="AM630" s="12"/>
      <c r="AN630" s="3"/>
      <c r="AO630" s="3"/>
      <c r="AP630" s="3"/>
    </row>
    <row r="631" spans="1:42" ht="12" customHeight="1" outlineLevel="1" x14ac:dyDescent="0.3">
      <c r="A631" s="1"/>
      <c r="B631" s="2"/>
      <c r="C631" s="13"/>
      <c r="D631" s="13"/>
      <c r="E631" s="13"/>
      <c r="F631" s="22"/>
      <c r="H631" s="119" t="s">
        <v>468</v>
      </c>
      <c r="I631" s="4" t="s">
        <v>472</v>
      </c>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100"/>
      <c r="AM631" s="12"/>
      <c r="AN631" s="3"/>
      <c r="AO631" s="3"/>
      <c r="AP631" s="3"/>
    </row>
    <row r="632" spans="1:42" ht="12" customHeight="1" outlineLevel="1" x14ac:dyDescent="0.3">
      <c r="A632" s="1"/>
      <c r="B632" s="2"/>
      <c r="C632" s="13"/>
      <c r="D632" s="13"/>
      <c r="E632" s="13"/>
      <c r="F632" s="30"/>
      <c r="H632" s="119" t="s">
        <v>166</v>
      </c>
      <c r="I632" s="4" t="s">
        <v>472</v>
      </c>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100"/>
      <c r="AM632" s="12"/>
      <c r="AN632" s="3"/>
      <c r="AO632" s="3"/>
      <c r="AP632" s="3"/>
    </row>
    <row r="633" spans="1:42" ht="12" customHeight="1" outlineLevel="1" x14ac:dyDescent="0.3">
      <c r="A633" s="1"/>
      <c r="B633" s="2"/>
      <c r="C633" s="13"/>
      <c r="D633" s="13"/>
      <c r="E633" s="13"/>
      <c r="F633" s="30"/>
      <c r="H633" s="119" t="s">
        <v>461</v>
      </c>
      <c r="I633" s="4" t="s">
        <v>472</v>
      </c>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100"/>
      <c r="AM633" s="12"/>
      <c r="AN633" s="3"/>
      <c r="AO633" s="3"/>
      <c r="AP633" s="3"/>
    </row>
    <row r="634" spans="1:42" ht="12" customHeight="1" outlineLevel="1" x14ac:dyDescent="0.3">
      <c r="A634" s="1"/>
      <c r="B634" s="2"/>
      <c r="C634" s="13"/>
      <c r="D634" s="13"/>
      <c r="E634" s="13"/>
      <c r="F634" s="30"/>
      <c r="H634" s="119" t="s">
        <v>167</v>
      </c>
      <c r="I634" s="4" t="s">
        <v>472</v>
      </c>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100"/>
      <c r="AM634" s="12"/>
      <c r="AN634" s="3"/>
      <c r="AO634" s="3"/>
      <c r="AP634" s="3"/>
    </row>
    <row r="635" spans="1:42" ht="12" customHeight="1" outlineLevel="1" x14ac:dyDescent="0.3">
      <c r="A635" s="1"/>
      <c r="B635" s="2"/>
      <c r="C635" s="13"/>
      <c r="D635" s="13"/>
      <c r="E635" s="13"/>
      <c r="F635" s="30"/>
      <c r="H635" s="119" t="s">
        <v>168</v>
      </c>
      <c r="I635" s="4" t="s">
        <v>472</v>
      </c>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100"/>
      <c r="AM635" s="12"/>
      <c r="AN635" s="3"/>
      <c r="AO635" s="3"/>
      <c r="AP635" s="3"/>
    </row>
    <row r="636" spans="1:42" ht="12" customHeight="1" outlineLevel="1" x14ac:dyDescent="0.3">
      <c r="A636" s="1"/>
      <c r="B636" s="2"/>
      <c r="C636" s="13"/>
      <c r="D636" s="13"/>
      <c r="E636" s="13"/>
      <c r="F636" s="30"/>
      <c r="H636" s="119" t="s">
        <v>169</v>
      </c>
      <c r="I636" s="4" t="s">
        <v>472</v>
      </c>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100"/>
      <c r="AM636" s="12"/>
      <c r="AN636" s="3"/>
      <c r="AO636" s="3"/>
      <c r="AP636" s="3"/>
    </row>
    <row r="637" spans="1:42" ht="12" customHeight="1" outlineLevel="1" x14ac:dyDescent="0.3">
      <c r="A637" s="1"/>
      <c r="B637" s="2"/>
      <c r="C637" s="13"/>
      <c r="D637" s="13"/>
      <c r="E637" s="13"/>
      <c r="F637" s="30"/>
      <c r="H637" s="119" t="s">
        <v>467</v>
      </c>
      <c r="I637" s="4" t="s">
        <v>472</v>
      </c>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100"/>
      <c r="AM637" s="12"/>
      <c r="AN637" s="3"/>
      <c r="AO637" s="3"/>
      <c r="AP637" s="3"/>
    </row>
    <row r="638" spans="1:42" ht="12" customHeight="1" outlineLevel="1" x14ac:dyDescent="0.3">
      <c r="A638" s="1"/>
      <c r="B638" s="2"/>
      <c r="C638" s="13"/>
      <c r="D638" s="13"/>
      <c r="E638" s="13"/>
      <c r="F638" s="30"/>
      <c r="H638" s="119" t="s">
        <v>170</v>
      </c>
      <c r="I638" s="4" t="s">
        <v>472</v>
      </c>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100"/>
      <c r="AM638" s="12"/>
      <c r="AN638" s="3"/>
      <c r="AO638" s="3"/>
      <c r="AP638" s="3"/>
    </row>
    <row r="639" spans="1:42" ht="12" customHeight="1" outlineLevel="1" x14ac:dyDescent="0.3">
      <c r="A639" s="1"/>
      <c r="B639" s="2"/>
      <c r="C639" s="13"/>
      <c r="D639" s="13"/>
      <c r="E639" s="13"/>
      <c r="F639" s="30"/>
      <c r="H639" s="119" t="s">
        <v>462</v>
      </c>
      <c r="I639" s="4" t="s">
        <v>472</v>
      </c>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100"/>
      <c r="AM639" s="12"/>
      <c r="AN639" s="3"/>
      <c r="AO639" s="3"/>
      <c r="AP639" s="3"/>
    </row>
    <row r="640" spans="1:42" ht="12" customHeight="1" outlineLevel="1" x14ac:dyDescent="0.3">
      <c r="A640" s="1"/>
      <c r="B640" s="2"/>
      <c r="C640" s="13"/>
      <c r="D640" s="13"/>
      <c r="E640" s="13"/>
      <c r="F640" s="30"/>
      <c r="H640" s="119" t="s">
        <v>171</v>
      </c>
      <c r="I640" s="4" t="s">
        <v>472</v>
      </c>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100"/>
      <c r="AM640" s="12"/>
      <c r="AN640" s="3"/>
      <c r="AO640" s="3"/>
      <c r="AP640" s="3"/>
    </row>
    <row r="641" spans="1:42" ht="14.4" outlineLevel="1" x14ac:dyDescent="0.3">
      <c r="A641" s="1"/>
      <c r="B641" s="2"/>
      <c r="C641" s="13"/>
      <c r="D641" s="13"/>
      <c r="E641" s="13"/>
      <c r="F641" s="22"/>
      <c r="H641" s="119" t="s">
        <v>172</v>
      </c>
      <c r="I641" s="4" t="s">
        <v>472</v>
      </c>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100"/>
      <c r="AM641" s="12"/>
      <c r="AN641" s="3"/>
      <c r="AO641" s="3"/>
      <c r="AP641" s="3"/>
    </row>
    <row r="642" spans="1:42" ht="14.4" outlineLevel="1" x14ac:dyDescent="0.3">
      <c r="A642" s="1"/>
      <c r="B642" s="2"/>
      <c r="C642" s="13"/>
      <c r="D642" s="13"/>
      <c r="E642" s="13"/>
      <c r="F642" s="22"/>
      <c r="H642" s="119" t="s">
        <v>173</v>
      </c>
      <c r="I642" s="4" t="s">
        <v>472</v>
      </c>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100"/>
      <c r="AM642" s="12"/>
      <c r="AN642" s="3"/>
      <c r="AO642" s="3"/>
      <c r="AP642" s="3"/>
    </row>
    <row r="643" spans="1:42" ht="12" customHeight="1" outlineLevel="1" x14ac:dyDescent="0.25">
      <c r="A643" s="1"/>
      <c r="B643" s="2"/>
      <c r="C643" s="13"/>
      <c r="D643" s="13"/>
      <c r="E643" s="13"/>
      <c r="F643" s="22"/>
      <c r="H643" s="4" t="s">
        <v>140</v>
      </c>
      <c r="I643" s="4" t="s">
        <v>472</v>
      </c>
      <c r="J643" s="93"/>
      <c r="K643" s="97"/>
      <c r="L643" s="97"/>
      <c r="M643" s="76"/>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100"/>
      <c r="AM643" s="12"/>
      <c r="AN643" s="3"/>
      <c r="AO643" s="3"/>
      <c r="AP643" s="3"/>
    </row>
    <row r="644" spans="1:42" ht="12" customHeight="1" outlineLevel="1" x14ac:dyDescent="0.25">
      <c r="A644" s="1"/>
      <c r="B644" s="2"/>
      <c r="C644" s="13"/>
      <c r="D644" s="13"/>
      <c r="E644" s="13"/>
      <c r="F644" s="30"/>
      <c r="H644" s="4" t="s">
        <v>154</v>
      </c>
      <c r="I644" s="4" t="s">
        <v>472</v>
      </c>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100"/>
      <c r="AM644" s="12"/>
      <c r="AN644" s="3"/>
      <c r="AO644" s="3"/>
      <c r="AP644" s="3"/>
    </row>
    <row r="645" spans="1:42" ht="12" customHeight="1" outlineLevel="1" x14ac:dyDescent="0.25">
      <c r="A645" s="1"/>
      <c r="B645" s="2"/>
      <c r="C645" s="13"/>
      <c r="D645" s="13"/>
      <c r="E645" s="13"/>
      <c r="F645" s="30"/>
      <c r="H645" s="4" t="s">
        <v>463</v>
      </c>
      <c r="I645" s="4" t="s">
        <v>472</v>
      </c>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100"/>
      <c r="AM645" s="12"/>
      <c r="AN645" s="3"/>
      <c r="AO645" s="3"/>
      <c r="AP645" s="3"/>
    </row>
    <row r="646" spans="1:42" ht="12" customHeight="1" outlineLevel="1" x14ac:dyDescent="0.25">
      <c r="A646" s="1"/>
      <c r="B646" s="2"/>
      <c r="C646" s="13"/>
      <c r="D646" s="13"/>
      <c r="E646" s="13"/>
      <c r="F646" s="30"/>
      <c r="H646" s="4" t="s">
        <v>464</v>
      </c>
      <c r="I646" s="4" t="s">
        <v>472</v>
      </c>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100"/>
      <c r="AM646" s="12"/>
      <c r="AN646" s="3"/>
      <c r="AO646" s="3"/>
      <c r="AP646" s="3"/>
    </row>
    <row r="647" spans="1:42" ht="12" customHeight="1" outlineLevel="1" x14ac:dyDescent="0.25">
      <c r="A647" s="1"/>
      <c r="B647" s="2"/>
      <c r="C647" s="13"/>
      <c r="D647" s="13"/>
      <c r="E647" s="13"/>
      <c r="F647" s="30"/>
      <c r="H647" s="4" t="s">
        <v>465</v>
      </c>
      <c r="I647" s="4" t="s">
        <v>472</v>
      </c>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100"/>
      <c r="AM647" s="12"/>
      <c r="AN647" s="3"/>
      <c r="AO647" s="3"/>
      <c r="AP647" s="3"/>
    </row>
    <row r="648" spans="1:42" ht="12" customHeight="1" outlineLevel="1" x14ac:dyDescent="0.25">
      <c r="A648" s="1"/>
      <c r="B648" s="2"/>
      <c r="C648" s="13"/>
      <c r="D648" s="13"/>
      <c r="E648" s="13"/>
      <c r="F648" s="30"/>
      <c r="H648" s="4" t="s">
        <v>466</v>
      </c>
      <c r="I648" s="4" t="s">
        <v>472</v>
      </c>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100"/>
      <c r="AM648" s="12"/>
      <c r="AN648" s="3"/>
      <c r="AO648" s="3"/>
      <c r="AP648" s="3"/>
    </row>
    <row r="649" spans="1:42" ht="12" customHeight="1" outlineLevel="1" x14ac:dyDescent="0.25">
      <c r="A649" s="1"/>
      <c r="B649" s="2"/>
      <c r="C649" s="13"/>
      <c r="D649" s="13"/>
      <c r="E649" s="13"/>
      <c r="F649" s="30"/>
      <c r="H649" s="23" t="s">
        <v>153</v>
      </c>
      <c r="I649" s="4" t="s">
        <v>473</v>
      </c>
      <c r="J649" s="93"/>
      <c r="K649" s="93">
        <v>7.1</v>
      </c>
      <c r="L649" s="93">
        <v>7.1</v>
      </c>
      <c r="M649" s="93"/>
      <c r="N649" s="93">
        <v>7.1</v>
      </c>
      <c r="O649" s="93">
        <v>7.1</v>
      </c>
      <c r="P649" s="93">
        <v>7.1</v>
      </c>
      <c r="Q649" s="93">
        <v>7.1</v>
      </c>
      <c r="R649" s="93">
        <v>7.1</v>
      </c>
      <c r="S649" s="93">
        <v>7.1</v>
      </c>
      <c r="T649" s="93">
        <v>7.1</v>
      </c>
      <c r="U649" s="93">
        <v>7.1</v>
      </c>
      <c r="V649" s="93">
        <v>7.1</v>
      </c>
      <c r="W649" s="93">
        <v>7.1</v>
      </c>
      <c r="X649" s="93">
        <v>7.1</v>
      </c>
      <c r="Y649" s="93">
        <v>7.1</v>
      </c>
      <c r="Z649" s="93">
        <v>7.1</v>
      </c>
      <c r="AA649" s="93">
        <v>7.1</v>
      </c>
      <c r="AB649" s="93"/>
      <c r="AC649" s="93"/>
      <c r="AD649" s="93"/>
      <c r="AE649" s="93"/>
      <c r="AF649" s="93"/>
      <c r="AG649" s="93"/>
      <c r="AH649" s="93"/>
      <c r="AI649" s="93"/>
      <c r="AJ649" s="93"/>
      <c r="AK649" s="93"/>
      <c r="AL649" s="100"/>
      <c r="AM649" s="12"/>
      <c r="AN649" s="3"/>
      <c r="AO649" s="3"/>
      <c r="AP649" s="3"/>
    </row>
    <row r="650" spans="1:42" ht="12" customHeight="1" outlineLevel="1" x14ac:dyDescent="0.25">
      <c r="A650" s="1"/>
      <c r="B650" s="2"/>
      <c r="C650" s="13"/>
      <c r="D650" s="13"/>
      <c r="E650" s="13"/>
      <c r="F650" s="30"/>
      <c r="H650" s="23" t="s">
        <v>141</v>
      </c>
      <c r="I650" s="4" t="s">
        <v>473</v>
      </c>
      <c r="J650" s="98"/>
      <c r="K650" s="93">
        <v>7.1</v>
      </c>
      <c r="L650" s="93">
        <v>7.1</v>
      </c>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100"/>
      <c r="AM650" s="12"/>
      <c r="AN650" s="3"/>
      <c r="AO650" s="3"/>
      <c r="AP650" s="3"/>
    </row>
    <row r="651" spans="1:42" ht="12" customHeight="1" outlineLevel="1" x14ac:dyDescent="0.25">
      <c r="A651" s="1"/>
      <c r="B651" s="2"/>
      <c r="C651" s="13"/>
      <c r="D651" s="13"/>
      <c r="E651" s="13"/>
      <c r="F651" s="30"/>
      <c r="H651" s="23" t="s">
        <v>142</v>
      </c>
      <c r="I651" s="4" t="s">
        <v>473</v>
      </c>
      <c r="J651" s="98">
        <v>1</v>
      </c>
      <c r="K651" s="93"/>
      <c r="L651" s="93"/>
      <c r="M651" s="93">
        <v>3.5</v>
      </c>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100"/>
      <c r="AM651" s="12"/>
      <c r="AN651" s="3"/>
      <c r="AO651" s="3"/>
      <c r="AP651" s="3"/>
    </row>
    <row r="652" spans="1:42" ht="12" customHeight="1" outlineLevel="1" x14ac:dyDescent="0.25">
      <c r="A652" s="1"/>
      <c r="B652" s="2"/>
      <c r="C652" s="13"/>
      <c r="D652" s="13"/>
      <c r="E652" s="13"/>
      <c r="F652" s="30"/>
      <c r="H652" s="23" t="s">
        <v>143</v>
      </c>
      <c r="I652" s="4" t="s">
        <v>473</v>
      </c>
      <c r="J652" s="98"/>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100"/>
      <c r="AM652" s="12"/>
      <c r="AN652" s="3"/>
      <c r="AO652" s="3"/>
      <c r="AP652" s="3"/>
    </row>
    <row r="653" spans="1:42" ht="13.2" outlineLevel="1" x14ac:dyDescent="0.25">
      <c r="A653" s="1"/>
      <c r="B653" s="2"/>
      <c r="C653" s="13"/>
      <c r="D653" s="13"/>
      <c r="E653" s="13"/>
      <c r="F653" s="22"/>
      <c r="H653" s="23" t="s">
        <v>144</v>
      </c>
      <c r="I653" s="4" t="s">
        <v>473</v>
      </c>
      <c r="J653" s="98"/>
      <c r="K653" s="98"/>
      <c r="L653" s="98"/>
      <c r="M653" s="98"/>
      <c r="N653" s="98"/>
      <c r="O653" s="98"/>
      <c r="P653" s="98"/>
      <c r="Q653" s="98"/>
      <c r="R653" s="98"/>
      <c r="S653" s="98"/>
      <c r="T653" s="98"/>
      <c r="U653" s="98"/>
      <c r="V653" s="98"/>
      <c r="W653" s="98"/>
      <c r="X653" s="98"/>
      <c r="Y653" s="98"/>
      <c r="Z653" s="98"/>
      <c r="AA653" s="98"/>
      <c r="AB653" s="93"/>
      <c r="AC653" s="93"/>
      <c r="AD653" s="93"/>
      <c r="AE653" s="93"/>
      <c r="AF653" s="93"/>
      <c r="AG653" s="93"/>
      <c r="AH653" s="93"/>
      <c r="AI653" s="93"/>
      <c r="AJ653" s="93"/>
      <c r="AK653" s="93"/>
      <c r="AL653" s="100"/>
      <c r="AM653" s="12"/>
      <c r="AN653" s="3"/>
      <c r="AO653" s="3"/>
      <c r="AP653" s="3"/>
    </row>
    <row r="654" spans="1:42" ht="13.2" outlineLevel="1" x14ac:dyDescent="0.25">
      <c r="A654" s="1"/>
      <c r="B654" s="2"/>
      <c r="C654" s="13"/>
      <c r="D654" s="13"/>
      <c r="E654" s="13"/>
      <c r="F654" s="22"/>
      <c r="H654" s="23" t="s">
        <v>145</v>
      </c>
      <c r="I654" s="4" t="s">
        <v>473</v>
      </c>
      <c r="J654" s="98"/>
      <c r="K654" s="98"/>
      <c r="L654" s="98"/>
      <c r="M654" s="98"/>
      <c r="N654" s="98"/>
      <c r="O654" s="98"/>
      <c r="P654" s="98"/>
      <c r="Q654" s="98"/>
      <c r="R654" s="98"/>
      <c r="S654" s="98"/>
      <c r="T654" s="98"/>
      <c r="U654" s="98"/>
      <c r="V654" s="98"/>
      <c r="W654" s="98"/>
      <c r="X654" s="98"/>
      <c r="Y654" s="98"/>
      <c r="Z654" s="98"/>
      <c r="AA654" s="98"/>
      <c r="AB654" s="93"/>
      <c r="AC654" s="93"/>
      <c r="AD654" s="93"/>
      <c r="AE654" s="93"/>
      <c r="AF654" s="93"/>
      <c r="AG654" s="93"/>
      <c r="AH654" s="93"/>
      <c r="AI654" s="93"/>
      <c r="AJ654" s="93"/>
      <c r="AK654" s="93"/>
      <c r="AL654" s="100"/>
      <c r="AM654" s="12"/>
      <c r="AN654" s="3"/>
      <c r="AO654" s="3"/>
      <c r="AP654" s="3"/>
    </row>
    <row r="655" spans="1:42" ht="12" customHeight="1" outlineLevel="1" x14ac:dyDescent="0.25">
      <c r="A655" s="1"/>
      <c r="B655" s="2"/>
      <c r="C655" s="13"/>
      <c r="D655" s="13"/>
      <c r="E655" s="13"/>
      <c r="F655" s="22"/>
      <c r="H655" s="23" t="s">
        <v>146</v>
      </c>
      <c r="I655" s="4" t="s">
        <v>473</v>
      </c>
      <c r="J655" s="98"/>
      <c r="K655" s="98"/>
      <c r="L655" s="98"/>
      <c r="M655" s="98"/>
      <c r="N655" s="98"/>
      <c r="O655" s="98"/>
      <c r="P655" s="98"/>
      <c r="Q655" s="98"/>
      <c r="R655" s="98"/>
      <c r="S655" s="98"/>
      <c r="T655" s="98"/>
      <c r="U655" s="98"/>
      <c r="V655" s="98"/>
      <c r="W655" s="98"/>
      <c r="X655" s="98"/>
      <c r="Y655" s="98"/>
      <c r="Z655" s="98"/>
      <c r="AA655" s="98"/>
      <c r="AB655" s="93"/>
      <c r="AC655" s="93"/>
      <c r="AD655" s="93"/>
      <c r="AE655" s="93"/>
      <c r="AF655" s="93"/>
      <c r="AG655" s="93"/>
      <c r="AH655" s="93"/>
      <c r="AI655" s="93"/>
      <c r="AJ655" s="93"/>
      <c r="AK655" s="93"/>
      <c r="AL655" s="100"/>
      <c r="AM655" s="12"/>
      <c r="AN655" s="3"/>
      <c r="AO655" s="3"/>
      <c r="AP655" s="3"/>
    </row>
    <row r="656" spans="1:42" ht="12" customHeight="1" outlineLevel="1" x14ac:dyDescent="0.25">
      <c r="A656" s="1"/>
      <c r="B656" s="2"/>
      <c r="C656" s="13"/>
      <c r="D656" s="13"/>
      <c r="E656" s="13"/>
      <c r="F656" s="30"/>
      <c r="H656" s="23" t="s">
        <v>147</v>
      </c>
      <c r="I656" s="4" t="s">
        <v>473</v>
      </c>
      <c r="J656" s="98"/>
      <c r="K656" s="98"/>
      <c r="L656" s="98"/>
      <c r="M656" s="98"/>
      <c r="N656" s="98"/>
      <c r="O656" s="98"/>
      <c r="P656" s="98"/>
      <c r="Q656" s="98"/>
      <c r="R656" s="98"/>
      <c r="S656" s="98"/>
      <c r="T656" s="98"/>
      <c r="U656" s="98"/>
      <c r="V656" s="98"/>
      <c r="W656" s="98"/>
      <c r="X656" s="98"/>
      <c r="Y656" s="98"/>
      <c r="Z656" s="98"/>
      <c r="AA656" s="98"/>
      <c r="AB656" s="93"/>
      <c r="AC656" s="93"/>
      <c r="AD656" s="93"/>
      <c r="AE656" s="93"/>
      <c r="AF656" s="93"/>
      <c r="AG656" s="93"/>
      <c r="AH656" s="93"/>
      <c r="AI656" s="93"/>
      <c r="AJ656" s="93"/>
      <c r="AK656" s="93"/>
      <c r="AL656" s="100"/>
      <c r="AM656" s="12"/>
      <c r="AN656" s="3"/>
      <c r="AO656" s="3"/>
      <c r="AP656" s="3"/>
    </row>
    <row r="657" spans="1:42" ht="12" customHeight="1" outlineLevel="1" x14ac:dyDescent="0.25">
      <c r="A657" s="1"/>
      <c r="B657" s="2"/>
      <c r="C657" s="13"/>
      <c r="D657" s="13"/>
      <c r="E657" s="13"/>
      <c r="F657" s="30"/>
      <c r="H657" s="23" t="s">
        <v>436</v>
      </c>
      <c r="I657" s="4" t="s">
        <v>473</v>
      </c>
      <c r="J657" s="98"/>
      <c r="K657" s="98"/>
      <c r="L657" s="98"/>
      <c r="M657" s="98"/>
      <c r="N657" s="98"/>
      <c r="O657" s="98"/>
      <c r="P657" s="98"/>
      <c r="Q657" s="98"/>
      <c r="R657" s="98"/>
      <c r="S657" s="98"/>
      <c r="T657" s="98"/>
      <c r="U657" s="98"/>
      <c r="V657" s="98"/>
      <c r="W657" s="98"/>
      <c r="X657" s="98"/>
      <c r="Y657" s="98"/>
      <c r="Z657" s="98"/>
      <c r="AA657" s="98"/>
      <c r="AB657" s="93"/>
      <c r="AC657" s="93"/>
      <c r="AD657" s="93"/>
      <c r="AE657" s="93"/>
      <c r="AF657" s="93"/>
      <c r="AG657" s="93"/>
      <c r="AH657" s="93"/>
      <c r="AI657" s="93"/>
      <c r="AJ657" s="93"/>
      <c r="AK657" s="93"/>
      <c r="AL657" s="100"/>
      <c r="AM657" s="12"/>
      <c r="AN657" s="3"/>
      <c r="AO657" s="3"/>
      <c r="AP657" s="3"/>
    </row>
    <row r="658" spans="1:42" ht="12" customHeight="1" outlineLevel="1" x14ac:dyDescent="0.25">
      <c r="A658" s="1"/>
      <c r="B658" s="2"/>
      <c r="C658" s="13"/>
      <c r="D658" s="13"/>
      <c r="E658" s="13"/>
      <c r="F658" s="30"/>
      <c r="H658" s="120" t="s">
        <v>155</v>
      </c>
      <c r="I658" s="4" t="s">
        <v>473</v>
      </c>
      <c r="J658" s="98"/>
      <c r="K658" s="98"/>
      <c r="L658" s="98"/>
      <c r="M658" s="98"/>
      <c r="N658" s="98"/>
      <c r="O658" s="98"/>
      <c r="P658" s="98"/>
      <c r="Q658" s="98"/>
      <c r="R658" s="98"/>
      <c r="S658" s="98"/>
      <c r="T658" s="98"/>
      <c r="U658" s="98"/>
      <c r="V658" s="98"/>
      <c r="W658" s="98"/>
      <c r="X658" s="98"/>
      <c r="Y658" s="98"/>
      <c r="Z658" s="98"/>
      <c r="AA658" s="98"/>
      <c r="AB658" s="93"/>
      <c r="AC658" s="93"/>
      <c r="AD658" s="93"/>
      <c r="AE658" s="93"/>
      <c r="AF658" s="93"/>
      <c r="AG658" s="93"/>
      <c r="AH658" s="93"/>
      <c r="AI658" s="93"/>
      <c r="AJ658" s="93"/>
      <c r="AK658" s="93"/>
      <c r="AL658" s="100"/>
      <c r="AM658" s="12"/>
      <c r="AN658" s="3"/>
      <c r="AO658" s="3"/>
      <c r="AP658" s="3"/>
    </row>
    <row r="659" spans="1:42" ht="12" customHeight="1" outlineLevel="1" x14ac:dyDescent="0.25">
      <c r="A659" s="1"/>
      <c r="B659" s="2"/>
      <c r="C659" s="13"/>
      <c r="D659" s="13"/>
      <c r="E659" s="13"/>
      <c r="F659" s="30"/>
      <c r="H659" s="120" t="s">
        <v>156</v>
      </c>
      <c r="I659" s="4" t="s">
        <v>473</v>
      </c>
      <c r="J659" s="98"/>
      <c r="K659" s="98"/>
      <c r="L659" s="98"/>
      <c r="M659" s="98"/>
      <c r="N659" s="98"/>
      <c r="O659" s="98"/>
      <c r="P659" s="98"/>
      <c r="Q659" s="98"/>
      <c r="R659" s="98"/>
      <c r="S659" s="98"/>
      <c r="T659" s="98"/>
      <c r="U659" s="98"/>
      <c r="V659" s="98"/>
      <c r="W659" s="98"/>
      <c r="X659" s="98"/>
      <c r="Y659" s="98"/>
      <c r="Z659" s="98"/>
      <c r="AA659" s="98"/>
      <c r="AB659" s="93"/>
      <c r="AC659" s="93"/>
      <c r="AD659" s="93"/>
      <c r="AE659" s="93"/>
      <c r="AF659" s="93"/>
      <c r="AG659" s="93"/>
      <c r="AH659" s="93"/>
      <c r="AI659" s="93"/>
      <c r="AJ659" s="93"/>
      <c r="AK659" s="93"/>
      <c r="AL659" s="100"/>
      <c r="AM659" s="12"/>
      <c r="AN659" s="3"/>
      <c r="AO659" s="3"/>
      <c r="AP659" s="3"/>
    </row>
    <row r="660" spans="1:42" ht="12" customHeight="1" outlineLevel="1" x14ac:dyDescent="0.25">
      <c r="A660" s="1"/>
      <c r="B660" s="2"/>
      <c r="C660" s="13"/>
      <c r="D660" s="13"/>
      <c r="E660" s="13"/>
      <c r="F660" s="30"/>
      <c r="H660" s="120" t="s">
        <v>160</v>
      </c>
      <c r="I660" s="4" t="s">
        <v>473</v>
      </c>
      <c r="J660" s="98"/>
      <c r="K660" s="98"/>
      <c r="L660" s="98"/>
      <c r="M660" s="98"/>
      <c r="N660" s="98"/>
      <c r="O660" s="98"/>
      <c r="P660" s="98"/>
      <c r="Q660" s="98"/>
      <c r="R660" s="98"/>
      <c r="S660" s="98"/>
      <c r="T660" s="98"/>
      <c r="U660" s="98"/>
      <c r="V660" s="98"/>
      <c r="W660" s="98"/>
      <c r="X660" s="98"/>
      <c r="Y660" s="98"/>
      <c r="Z660" s="98"/>
      <c r="AA660" s="98"/>
      <c r="AB660" s="93"/>
      <c r="AC660" s="93"/>
      <c r="AD660" s="93"/>
      <c r="AE660" s="93"/>
      <c r="AF660" s="93"/>
      <c r="AG660" s="93"/>
      <c r="AH660" s="93"/>
      <c r="AI660" s="93"/>
      <c r="AJ660" s="93"/>
      <c r="AK660" s="93"/>
      <c r="AL660" s="100"/>
      <c r="AM660" s="12"/>
      <c r="AN660" s="3"/>
      <c r="AO660" s="3"/>
      <c r="AP660" s="3"/>
    </row>
    <row r="661" spans="1:42" ht="12" customHeight="1" outlineLevel="1" x14ac:dyDescent="0.3">
      <c r="A661" s="1"/>
      <c r="B661" s="2"/>
      <c r="C661" s="13"/>
      <c r="D661" s="13"/>
      <c r="E661" s="13"/>
      <c r="F661" s="30"/>
      <c r="H661" s="119" t="s">
        <v>148</v>
      </c>
      <c r="I661" s="4" t="s">
        <v>473</v>
      </c>
      <c r="J661" s="98"/>
      <c r="K661" s="98"/>
      <c r="L661" s="98"/>
      <c r="M661" s="98"/>
      <c r="N661" s="98"/>
      <c r="O661" s="98"/>
      <c r="P661" s="98"/>
      <c r="Q661" s="98"/>
      <c r="R661" s="98"/>
      <c r="S661" s="98"/>
      <c r="T661" s="98"/>
      <c r="U661" s="98"/>
      <c r="V661" s="98"/>
      <c r="W661" s="98"/>
      <c r="X661" s="98"/>
      <c r="Y661" s="98"/>
      <c r="Z661" s="98"/>
      <c r="AA661" s="98"/>
      <c r="AB661" s="93"/>
      <c r="AC661" s="93"/>
      <c r="AD661" s="93"/>
      <c r="AE661" s="93"/>
      <c r="AF661" s="93"/>
      <c r="AG661" s="93"/>
      <c r="AH661" s="93"/>
      <c r="AI661" s="93"/>
      <c r="AJ661" s="93"/>
      <c r="AK661" s="93"/>
      <c r="AL661" s="100"/>
      <c r="AM661" s="12"/>
      <c r="AN661" s="3"/>
      <c r="AO661" s="3"/>
      <c r="AP661" s="3"/>
    </row>
    <row r="662" spans="1:42" ht="12" customHeight="1" outlineLevel="1" x14ac:dyDescent="0.3">
      <c r="A662" s="1"/>
      <c r="B662" s="2"/>
      <c r="C662" s="13"/>
      <c r="D662" s="13"/>
      <c r="E662" s="13"/>
      <c r="F662" s="30"/>
      <c r="H662" s="119" t="s">
        <v>149</v>
      </c>
      <c r="I662" s="4" t="s">
        <v>473</v>
      </c>
      <c r="J662" s="98"/>
      <c r="K662" s="98"/>
      <c r="L662" s="98"/>
      <c r="M662" s="98"/>
      <c r="N662" s="98"/>
      <c r="O662" s="98"/>
      <c r="P662" s="98"/>
      <c r="Q662" s="98"/>
      <c r="R662" s="98"/>
      <c r="S662" s="98"/>
      <c r="T662" s="98"/>
      <c r="U662" s="98"/>
      <c r="V662" s="98"/>
      <c r="W662" s="98"/>
      <c r="X662" s="98"/>
      <c r="Y662" s="98"/>
      <c r="Z662" s="98"/>
      <c r="AA662" s="98"/>
      <c r="AB662" s="93"/>
      <c r="AC662" s="93"/>
      <c r="AD662" s="93"/>
      <c r="AE662" s="93"/>
      <c r="AF662" s="93"/>
      <c r="AG662" s="93"/>
      <c r="AH662" s="93"/>
      <c r="AI662" s="93"/>
      <c r="AJ662" s="93"/>
      <c r="AK662" s="93"/>
      <c r="AL662" s="100"/>
      <c r="AM662" s="12"/>
      <c r="AN662" s="3"/>
      <c r="AO662" s="3"/>
      <c r="AP662" s="3"/>
    </row>
    <row r="663" spans="1:42" ht="12" customHeight="1" outlineLevel="1" x14ac:dyDescent="0.3">
      <c r="A663" s="1"/>
      <c r="B663" s="2"/>
      <c r="C663" s="13"/>
      <c r="D663" s="13"/>
      <c r="E663" s="13"/>
      <c r="F663" s="30"/>
      <c r="H663" s="119" t="s">
        <v>150</v>
      </c>
      <c r="I663" s="4" t="s">
        <v>473</v>
      </c>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100"/>
      <c r="AM663" s="12"/>
      <c r="AN663" s="3"/>
      <c r="AO663" s="3"/>
      <c r="AP663" s="3"/>
    </row>
    <row r="664" spans="1:42" ht="12" customHeight="1" outlineLevel="1" x14ac:dyDescent="0.3">
      <c r="A664" s="1"/>
      <c r="B664" s="2"/>
      <c r="C664" s="13"/>
      <c r="D664" s="13"/>
      <c r="E664" s="13"/>
      <c r="F664" s="30"/>
      <c r="H664" s="119" t="s">
        <v>151</v>
      </c>
      <c r="I664" s="4" t="s">
        <v>473</v>
      </c>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100"/>
      <c r="AM664" s="12"/>
      <c r="AN664" s="3"/>
      <c r="AO664" s="3"/>
      <c r="AP664" s="3"/>
    </row>
    <row r="665" spans="1:42" ht="12" customHeight="1" outlineLevel="1" x14ac:dyDescent="0.3">
      <c r="A665" s="1"/>
      <c r="B665" s="2"/>
      <c r="C665" s="13"/>
      <c r="D665" s="13"/>
      <c r="E665" s="13"/>
      <c r="F665" s="30"/>
      <c r="H665" s="119" t="s">
        <v>152</v>
      </c>
      <c r="I665" s="4" t="s">
        <v>473</v>
      </c>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100"/>
      <c r="AM665" s="12"/>
      <c r="AN665" s="3"/>
      <c r="AO665" s="3"/>
      <c r="AP665" s="3"/>
    </row>
    <row r="666" spans="1:42" ht="12" customHeight="1" outlineLevel="1" x14ac:dyDescent="0.3">
      <c r="A666" s="1"/>
      <c r="B666" s="2"/>
      <c r="C666" s="13"/>
      <c r="D666" s="13"/>
      <c r="E666" s="13"/>
      <c r="F666" s="30"/>
      <c r="H666" s="119" t="s">
        <v>157</v>
      </c>
      <c r="I666" s="4" t="s">
        <v>473</v>
      </c>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c r="AK666" s="98"/>
      <c r="AL666" s="100"/>
      <c r="AM666" s="12"/>
      <c r="AN666" s="3"/>
      <c r="AO666" s="3"/>
      <c r="AP666" s="3"/>
    </row>
    <row r="667" spans="1:42" ht="12" customHeight="1" outlineLevel="1" x14ac:dyDescent="0.3">
      <c r="A667" s="1"/>
      <c r="B667" s="2"/>
      <c r="C667" s="13"/>
      <c r="D667" s="13"/>
      <c r="E667" s="13"/>
      <c r="F667" s="30"/>
      <c r="H667" s="119" t="s">
        <v>158</v>
      </c>
      <c r="I667" s="4" t="s">
        <v>473</v>
      </c>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c r="AK667" s="98"/>
      <c r="AL667" s="100"/>
      <c r="AM667" s="12"/>
      <c r="AN667" s="3"/>
      <c r="AO667" s="3"/>
      <c r="AP667" s="3"/>
    </row>
    <row r="668" spans="1:42" ht="12" customHeight="1" outlineLevel="1" x14ac:dyDescent="0.3">
      <c r="A668" s="1"/>
      <c r="B668" s="2"/>
      <c r="C668" s="13"/>
      <c r="D668" s="13"/>
      <c r="E668" s="13"/>
      <c r="F668" s="30"/>
      <c r="H668" s="119" t="s">
        <v>159</v>
      </c>
      <c r="I668" s="4" t="s">
        <v>473</v>
      </c>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c r="AK668" s="98"/>
      <c r="AL668" s="100"/>
      <c r="AM668" s="12"/>
      <c r="AN668" s="3"/>
      <c r="AO668" s="3"/>
      <c r="AP668" s="3"/>
    </row>
    <row r="669" spans="1:42" ht="12" customHeight="1" outlineLevel="1" x14ac:dyDescent="0.3">
      <c r="A669" s="1"/>
      <c r="B669" s="2"/>
      <c r="C669" s="13"/>
      <c r="D669" s="13"/>
      <c r="E669" s="13"/>
      <c r="F669" s="30"/>
      <c r="H669" s="119" t="s">
        <v>460</v>
      </c>
      <c r="I669" s="4" t="s">
        <v>473</v>
      </c>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c r="AK669" s="98"/>
      <c r="AL669" s="100"/>
      <c r="AM669" s="12"/>
      <c r="AN669" s="3"/>
      <c r="AO669" s="3"/>
      <c r="AP669" s="3"/>
    </row>
    <row r="670" spans="1:42" ht="12" customHeight="1" outlineLevel="1" x14ac:dyDescent="0.3">
      <c r="A670" s="1"/>
      <c r="B670" s="2"/>
      <c r="C670" s="13"/>
      <c r="D670" s="13"/>
      <c r="E670" s="13"/>
      <c r="F670" s="30"/>
      <c r="H670" s="119" t="s">
        <v>161</v>
      </c>
      <c r="I670" s="4" t="s">
        <v>473</v>
      </c>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c r="AK670" s="98"/>
      <c r="AL670" s="100"/>
      <c r="AM670" s="12"/>
      <c r="AN670" s="3"/>
      <c r="AO670" s="3"/>
      <c r="AP670" s="3"/>
    </row>
    <row r="671" spans="1:42" ht="12" customHeight="1" outlineLevel="1" x14ac:dyDescent="0.3">
      <c r="A671" s="1"/>
      <c r="B671" s="2"/>
      <c r="C671" s="13"/>
      <c r="D671" s="13"/>
      <c r="E671" s="13"/>
      <c r="F671" s="30"/>
      <c r="H671" s="119" t="s">
        <v>162</v>
      </c>
      <c r="I671" s="4" t="s">
        <v>473</v>
      </c>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c r="AK671" s="98"/>
      <c r="AL671" s="100"/>
      <c r="AM671" s="12"/>
      <c r="AN671" s="3"/>
      <c r="AO671" s="3"/>
      <c r="AP671" s="3"/>
    </row>
    <row r="672" spans="1:42" ht="12" customHeight="1" outlineLevel="1" x14ac:dyDescent="0.3">
      <c r="A672" s="1"/>
      <c r="B672" s="2"/>
      <c r="C672" s="13"/>
      <c r="D672" s="13"/>
      <c r="E672" s="13"/>
      <c r="F672" s="30"/>
      <c r="H672" s="119" t="s">
        <v>163</v>
      </c>
      <c r="I672" s="4" t="s">
        <v>473</v>
      </c>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100"/>
      <c r="AM672" s="12"/>
      <c r="AN672" s="3"/>
      <c r="AO672" s="3"/>
      <c r="AP672" s="3"/>
    </row>
    <row r="673" spans="1:42" ht="12" customHeight="1" outlineLevel="1" x14ac:dyDescent="0.3">
      <c r="A673" s="1"/>
      <c r="B673" s="2"/>
      <c r="C673" s="13"/>
      <c r="D673" s="13"/>
      <c r="E673" s="13"/>
      <c r="F673" s="30"/>
      <c r="H673" s="119" t="s">
        <v>164</v>
      </c>
      <c r="I673" s="4" t="s">
        <v>473</v>
      </c>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100"/>
      <c r="AM673" s="12"/>
      <c r="AN673" s="3"/>
      <c r="AO673" s="3"/>
      <c r="AP673" s="3"/>
    </row>
    <row r="674" spans="1:42" ht="12" customHeight="1" outlineLevel="1" x14ac:dyDescent="0.3">
      <c r="A674" s="1"/>
      <c r="B674" s="2"/>
      <c r="C674" s="13"/>
      <c r="D674" s="13"/>
      <c r="E674" s="13"/>
      <c r="F674" s="30"/>
      <c r="H674" s="119" t="s">
        <v>165</v>
      </c>
      <c r="I674" s="4" t="s">
        <v>473</v>
      </c>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100"/>
      <c r="AM674" s="12"/>
      <c r="AN674" s="3"/>
      <c r="AO674" s="3"/>
      <c r="AP674" s="3"/>
    </row>
    <row r="675" spans="1:42" ht="12" customHeight="1" outlineLevel="1" x14ac:dyDescent="0.3">
      <c r="A675" s="1"/>
      <c r="B675" s="2"/>
      <c r="C675" s="13"/>
      <c r="D675" s="13"/>
      <c r="E675" s="13"/>
      <c r="F675" s="30"/>
      <c r="H675" s="119" t="s">
        <v>468</v>
      </c>
      <c r="I675" s="4" t="s">
        <v>473</v>
      </c>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100"/>
      <c r="AM675" s="12"/>
      <c r="AN675" s="3"/>
      <c r="AO675" s="3"/>
      <c r="AP675" s="3"/>
    </row>
    <row r="676" spans="1:42" ht="12" customHeight="1" outlineLevel="1" x14ac:dyDescent="0.3">
      <c r="A676" s="1"/>
      <c r="B676" s="2"/>
      <c r="C676" s="13"/>
      <c r="D676" s="13"/>
      <c r="E676" s="13"/>
      <c r="F676" s="30"/>
      <c r="H676" s="119" t="s">
        <v>166</v>
      </c>
      <c r="I676" s="4" t="s">
        <v>473</v>
      </c>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c r="AK676" s="98"/>
      <c r="AL676" s="100"/>
      <c r="AM676" s="12"/>
      <c r="AN676" s="3"/>
      <c r="AO676" s="3"/>
      <c r="AP676" s="3"/>
    </row>
    <row r="677" spans="1:42" ht="12" customHeight="1" outlineLevel="1" x14ac:dyDescent="0.3">
      <c r="A677" s="1"/>
      <c r="B677" s="2"/>
      <c r="C677" s="13"/>
      <c r="D677" s="13"/>
      <c r="E677" s="13"/>
      <c r="F677" s="30"/>
      <c r="H677" s="119" t="s">
        <v>461</v>
      </c>
      <c r="I677" s="4" t="s">
        <v>473</v>
      </c>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c r="AK677" s="98"/>
      <c r="AL677" s="100"/>
      <c r="AM677" s="12"/>
      <c r="AN677" s="3"/>
      <c r="AO677" s="3"/>
      <c r="AP677" s="3"/>
    </row>
    <row r="678" spans="1:42" ht="12" customHeight="1" outlineLevel="1" x14ac:dyDescent="0.3">
      <c r="A678" s="1"/>
      <c r="B678" s="2"/>
      <c r="C678" s="13"/>
      <c r="D678" s="13"/>
      <c r="E678" s="13"/>
      <c r="F678" s="30"/>
      <c r="H678" s="119" t="s">
        <v>167</v>
      </c>
      <c r="I678" s="4" t="s">
        <v>473</v>
      </c>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c r="AK678" s="98"/>
      <c r="AL678" s="100"/>
      <c r="AM678" s="12"/>
      <c r="AN678" s="3"/>
      <c r="AO678" s="3"/>
      <c r="AP678" s="3"/>
    </row>
    <row r="679" spans="1:42" ht="12" customHeight="1" outlineLevel="1" x14ac:dyDescent="0.3">
      <c r="A679" s="1"/>
      <c r="B679" s="2"/>
      <c r="C679" s="13"/>
      <c r="D679" s="13"/>
      <c r="E679" s="13"/>
      <c r="F679" s="30"/>
      <c r="H679" s="119" t="s">
        <v>168</v>
      </c>
      <c r="I679" s="4" t="s">
        <v>473</v>
      </c>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c r="AK679" s="98"/>
      <c r="AL679" s="100"/>
      <c r="AM679" s="12"/>
      <c r="AN679" s="3"/>
      <c r="AO679" s="3"/>
      <c r="AP679" s="3"/>
    </row>
    <row r="680" spans="1:42" ht="12" customHeight="1" outlineLevel="1" x14ac:dyDescent="0.3">
      <c r="A680" s="1"/>
      <c r="B680" s="2"/>
      <c r="C680" s="13"/>
      <c r="D680" s="13"/>
      <c r="E680" s="13"/>
      <c r="F680" s="30"/>
      <c r="H680" s="119" t="s">
        <v>169</v>
      </c>
      <c r="I680" s="4" t="s">
        <v>473</v>
      </c>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100"/>
      <c r="AM680" s="12"/>
      <c r="AN680" s="3"/>
      <c r="AO680" s="3"/>
      <c r="AP680" s="3"/>
    </row>
    <row r="681" spans="1:42" ht="12" customHeight="1" outlineLevel="1" x14ac:dyDescent="0.3">
      <c r="A681" s="1"/>
      <c r="B681" s="2"/>
      <c r="C681" s="13"/>
      <c r="D681" s="13"/>
      <c r="E681" s="13"/>
      <c r="F681" s="30"/>
      <c r="H681" s="119" t="s">
        <v>467</v>
      </c>
      <c r="I681" s="4" t="s">
        <v>473</v>
      </c>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100"/>
      <c r="AM681" s="12"/>
      <c r="AN681" s="3"/>
      <c r="AO681" s="3"/>
      <c r="AP681" s="3"/>
    </row>
    <row r="682" spans="1:42" ht="12" customHeight="1" outlineLevel="1" x14ac:dyDescent="0.3">
      <c r="A682" s="1"/>
      <c r="B682" s="2"/>
      <c r="C682" s="13"/>
      <c r="D682" s="13"/>
      <c r="E682" s="13"/>
      <c r="F682" s="30"/>
      <c r="H682" s="119" t="s">
        <v>170</v>
      </c>
      <c r="I682" s="4" t="s">
        <v>473</v>
      </c>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c r="AK682" s="98"/>
      <c r="AL682" s="100"/>
      <c r="AM682" s="12"/>
      <c r="AN682" s="3"/>
      <c r="AO682" s="3"/>
      <c r="AP682" s="3"/>
    </row>
    <row r="683" spans="1:42" ht="12" customHeight="1" outlineLevel="1" x14ac:dyDescent="0.3">
      <c r="A683" s="1"/>
      <c r="B683" s="2"/>
      <c r="C683" s="13"/>
      <c r="D683" s="13"/>
      <c r="E683" s="13"/>
      <c r="F683" s="30"/>
      <c r="H683" s="119" t="s">
        <v>462</v>
      </c>
      <c r="I683" s="4" t="s">
        <v>473</v>
      </c>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c r="AK683" s="98"/>
      <c r="AL683" s="100"/>
      <c r="AM683" s="12"/>
      <c r="AN683" s="3"/>
      <c r="AO683" s="3"/>
      <c r="AP683" s="3"/>
    </row>
    <row r="684" spans="1:42" ht="12" customHeight="1" outlineLevel="1" x14ac:dyDescent="0.3">
      <c r="A684" s="1"/>
      <c r="B684" s="2"/>
      <c r="C684" s="13"/>
      <c r="D684" s="13"/>
      <c r="E684" s="13"/>
      <c r="F684" s="30"/>
      <c r="H684" s="119" t="s">
        <v>171</v>
      </c>
      <c r="I684" s="4" t="s">
        <v>473</v>
      </c>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c r="AK684" s="98"/>
      <c r="AL684" s="100"/>
      <c r="AM684" s="12"/>
      <c r="AN684" s="3"/>
      <c r="AO684" s="3"/>
      <c r="AP684" s="3"/>
    </row>
    <row r="685" spans="1:42" ht="12" customHeight="1" outlineLevel="1" x14ac:dyDescent="0.3">
      <c r="A685" s="1"/>
      <c r="B685" s="2"/>
      <c r="C685" s="13"/>
      <c r="D685" s="13"/>
      <c r="E685" s="13"/>
      <c r="F685" s="30"/>
      <c r="H685" s="119" t="s">
        <v>172</v>
      </c>
      <c r="I685" s="4" t="s">
        <v>473</v>
      </c>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100"/>
      <c r="AM685" s="12"/>
      <c r="AN685" s="3"/>
      <c r="AO685" s="3"/>
      <c r="AP685" s="3"/>
    </row>
    <row r="686" spans="1:42" ht="12" customHeight="1" outlineLevel="1" x14ac:dyDescent="0.3">
      <c r="A686" s="1"/>
      <c r="B686" s="2"/>
      <c r="C686" s="13"/>
      <c r="D686" s="13"/>
      <c r="E686" s="13"/>
      <c r="F686" s="30"/>
      <c r="H686" s="119" t="s">
        <v>173</v>
      </c>
      <c r="I686" s="4" t="s">
        <v>473</v>
      </c>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100"/>
      <c r="AM686" s="12"/>
      <c r="AN686" s="3"/>
      <c r="AO686" s="3"/>
      <c r="AP686" s="3"/>
    </row>
    <row r="687" spans="1:42" ht="13.2" outlineLevel="1" x14ac:dyDescent="0.25">
      <c r="A687" s="1"/>
      <c r="B687" s="2"/>
      <c r="C687" s="13"/>
      <c r="D687" s="13"/>
      <c r="E687" s="13"/>
      <c r="F687" s="22"/>
      <c r="H687" s="4" t="s">
        <v>140</v>
      </c>
      <c r="I687" s="4" t="s">
        <v>473</v>
      </c>
      <c r="J687" s="98"/>
      <c r="K687" s="98"/>
      <c r="L687" s="98"/>
      <c r="M687" s="98"/>
      <c r="N687" s="98"/>
      <c r="O687" s="98"/>
      <c r="P687" s="98"/>
      <c r="Q687" s="98"/>
      <c r="R687" s="98"/>
      <c r="S687" s="98"/>
      <c r="T687" s="98"/>
      <c r="U687" s="98"/>
      <c r="V687" s="98"/>
      <c r="W687" s="98"/>
      <c r="X687" s="98"/>
      <c r="Y687" s="98"/>
      <c r="Z687" s="98"/>
      <c r="AA687" s="98"/>
      <c r="AB687" s="93"/>
      <c r="AC687" s="93"/>
      <c r="AD687" s="93"/>
      <c r="AE687" s="93"/>
      <c r="AF687" s="93"/>
      <c r="AG687" s="93"/>
      <c r="AH687" s="93"/>
      <c r="AI687" s="93"/>
      <c r="AJ687" s="93"/>
      <c r="AK687" s="93"/>
      <c r="AL687" s="100"/>
      <c r="AM687" s="12"/>
      <c r="AN687" s="3"/>
      <c r="AO687" s="3"/>
      <c r="AP687" s="3"/>
    </row>
    <row r="688" spans="1:42" ht="13.2" outlineLevel="1" x14ac:dyDescent="0.25">
      <c r="A688" s="1"/>
      <c r="B688" s="2"/>
      <c r="C688" s="13"/>
      <c r="D688" s="13"/>
      <c r="E688" s="13"/>
      <c r="F688" s="22"/>
      <c r="H688" s="4" t="s">
        <v>154</v>
      </c>
      <c r="I688" s="4" t="s">
        <v>473</v>
      </c>
      <c r="J688" s="98"/>
      <c r="K688" s="98"/>
      <c r="L688" s="98"/>
      <c r="M688" s="98"/>
      <c r="N688" s="98"/>
      <c r="O688" s="98"/>
      <c r="P688" s="98"/>
      <c r="Q688" s="98"/>
      <c r="R688" s="98"/>
      <c r="S688" s="98"/>
      <c r="T688" s="98"/>
      <c r="U688" s="98"/>
      <c r="V688" s="98"/>
      <c r="W688" s="98"/>
      <c r="X688" s="98"/>
      <c r="Y688" s="98"/>
      <c r="Z688" s="98"/>
      <c r="AA688" s="98"/>
      <c r="AB688" s="93"/>
      <c r="AC688" s="93"/>
      <c r="AD688" s="93"/>
      <c r="AE688" s="93"/>
      <c r="AF688" s="93"/>
      <c r="AG688" s="93"/>
      <c r="AH688" s="93"/>
      <c r="AI688" s="93"/>
      <c r="AJ688" s="93"/>
      <c r="AK688" s="93"/>
      <c r="AL688" s="100"/>
      <c r="AM688" s="12"/>
      <c r="AN688" s="3"/>
      <c r="AO688" s="3"/>
      <c r="AP688" s="3"/>
    </row>
    <row r="689" spans="1:42" ht="12" customHeight="1" outlineLevel="1" x14ac:dyDescent="0.25">
      <c r="A689" s="1"/>
      <c r="B689" s="2"/>
      <c r="C689" s="13"/>
      <c r="D689" s="13"/>
      <c r="E689" s="13"/>
      <c r="F689" s="22"/>
      <c r="H689" s="4" t="s">
        <v>463</v>
      </c>
      <c r="I689" s="4" t="s">
        <v>473</v>
      </c>
      <c r="J689" s="98"/>
      <c r="K689" s="98"/>
      <c r="L689" s="98"/>
      <c r="M689" s="98"/>
      <c r="N689" s="98"/>
      <c r="O689" s="98"/>
      <c r="P689" s="98"/>
      <c r="Q689" s="98"/>
      <c r="R689" s="98"/>
      <c r="S689" s="98"/>
      <c r="T689" s="98"/>
      <c r="U689" s="98"/>
      <c r="V689" s="98"/>
      <c r="W689" s="98"/>
      <c r="X689" s="98"/>
      <c r="Y689" s="98"/>
      <c r="Z689" s="98"/>
      <c r="AA689" s="98"/>
      <c r="AB689" s="93"/>
      <c r="AC689" s="93"/>
      <c r="AD689" s="93"/>
      <c r="AE689" s="93"/>
      <c r="AF689" s="93"/>
      <c r="AG689" s="93"/>
      <c r="AH689" s="93"/>
      <c r="AI689" s="93"/>
      <c r="AJ689" s="93"/>
      <c r="AK689" s="93"/>
      <c r="AL689" s="100"/>
      <c r="AM689" s="12"/>
      <c r="AN689" s="3"/>
      <c r="AO689" s="3"/>
      <c r="AP689" s="3"/>
    </row>
    <row r="690" spans="1:42" ht="12" customHeight="1" outlineLevel="1" x14ac:dyDescent="0.25">
      <c r="A690" s="1"/>
      <c r="B690" s="2"/>
      <c r="C690" s="13"/>
      <c r="D690" s="13"/>
      <c r="E690" s="13"/>
      <c r="F690" s="30"/>
      <c r="H690" s="4" t="s">
        <v>464</v>
      </c>
      <c r="I690" s="4" t="s">
        <v>473</v>
      </c>
      <c r="J690" s="98"/>
      <c r="K690" s="98"/>
      <c r="L690" s="98"/>
      <c r="M690" s="98"/>
      <c r="N690" s="98"/>
      <c r="O690" s="98"/>
      <c r="P690" s="98"/>
      <c r="Q690" s="98"/>
      <c r="R690" s="98"/>
      <c r="S690" s="98"/>
      <c r="T690" s="98"/>
      <c r="U690" s="98"/>
      <c r="V690" s="98"/>
      <c r="W690" s="98"/>
      <c r="X690" s="98"/>
      <c r="Y690" s="98"/>
      <c r="Z690" s="98"/>
      <c r="AA690" s="98"/>
      <c r="AB690" s="93"/>
      <c r="AC690" s="93"/>
      <c r="AD690" s="93"/>
      <c r="AE690" s="93"/>
      <c r="AF690" s="93"/>
      <c r="AG690" s="93"/>
      <c r="AH690" s="93"/>
      <c r="AI690" s="93"/>
      <c r="AJ690" s="93"/>
      <c r="AK690" s="93"/>
      <c r="AL690" s="100"/>
      <c r="AM690" s="12"/>
      <c r="AN690" s="3"/>
      <c r="AO690" s="3"/>
      <c r="AP690" s="3"/>
    </row>
    <row r="691" spans="1:42" ht="12" customHeight="1" outlineLevel="1" x14ac:dyDescent="0.25">
      <c r="A691" s="1"/>
      <c r="B691" s="2"/>
      <c r="C691" s="13"/>
      <c r="D691" s="13"/>
      <c r="E691" s="13"/>
      <c r="F691" s="30"/>
      <c r="H691" s="4" t="s">
        <v>465</v>
      </c>
      <c r="I691" s="4" t="s">
        <v>473</v>
      </c>
      <c r="J691" s="98"/>
      <c r="K691" s="98"/>
      <c r="L691" s="98"/>
      <c r="M691" s="98"/>
      <c r="N691" s="98"/>
      <c r="O691" s="98"/>
      <c r="P691" s="98"/>
      <c r="Q691" s="98"/>
      <c r="R691" s="98"/>
      <c r="S691" s="98"/>
      <c r="T691" s="98"/>
      <c r="U691" s="98"/>
      <c r="V691" s="98"/>
      <c r="W691" s="98"/>
      <c r="X691" s="98"/>
      <c r="Y691" s="98"/>
      <c r="Z691" s="98"/>
      <c r="AA691" s="98"/>
      <c r="AB691" s="93"/>
      <c r="AC691" s="93"/>
      <c r="AD691" s="93"/>
      <c r="AE691" s="93"/>
      <c r="AF691" s="93"/>
      <c r="AG691" s="93"/>
      <c r="AH691" s="93"/>
      <c r="AI691" s="93"/>
      <c r="AJ691" s="93"/>
      <c r="AK691" s="93"/>
      <c r="AL691" s="100"/>
      <c r="AM691" s="12"/>
      <c r="AN691" s="3"/>
      <c r="AO691" s="3"/>
      <c r="AP691" s="3"/>
    </row>
    <row r="692" spans="1:42" ht="12" customHeight="1" outlineLevel="1" x14ac:dyDescent="0.25">
      <c r="A692" s="1"/>
      <c r="B692" s="2"/>
      <c r="C692" s="13"/>
      <c r="D692" s="13"/>
      <c r="E692" s="13"/>
      <c r="F692" s="30"/>
      <c r="H692" s="4" t="s">
        <v>466</v>
      </c>
      <c r="I692" s="4" t="s">
        <v>473</v>
      </c>
      <c r="J692" s="98"/>
      <c r="K692" s="98"/>
      <c r="L692" s="98"/>
      <c r="M692" s="98"/>
      <c r="N692" s="98"/>
      <c r="O692" s="98"/>
      <c r="P692" s="98"/>
      <c r="Q692" s="98"/>
      <c r="R692" s="98"/>
      <c r="S692" s="98"/>
      <c r="T692" s="98"/>
      <c r="U692" s="98"/>
      <c r="V692" s="98"/>
      <c r="W692" s="98"/>
      <c r="X692" s="98"/>
      <c r="Y692" s="98"/>
      <c r="Z692" s="98"/>
      <c r="AA692" s="98"/>
      <c r="AB692" s="93"/>
      <c r="AC692" s="93"/>
      <c r="AD692" s="93"/>
      <c r="AE692" s="93"/>
      <c r="AF692" s="93"/>
      <c r="AG692" s="93"/>
      <c r="AH692" s="93"/>
      <c r="AI692" s="93"/>
      <c r="AJ692" s="93"/>
      <c r="AK692" s="93"/>
      <c r="AL692" s="100"/>
      <c r="AM692" s="12"/>
      <c r="AN692" s="3"/>
      <c r="AO692" s="3"/>
      <c r="AP692" s="3"/>
    </row>
    <row r="693" spans="1:42" ht="12" customHeight="1" outlineLevel="1" x14ac:dyDescent="0.25">
      <c r="A693" s="1"/>
      <c r="B693" s="2"/>
      <c r="C693" s="13"/>
      <c r="D693" s="13"/>
      <c r="E693" s="13"/>
      <c r="F693" s="30"/>
      <c r="H693" s="23" t="s">
        <v>153</v>
      </c>
      <c r="I693" s="4" t="s">
        <v>474</v>
      </c>
      <c r="J693" s="98"/>
      <c r="K693" s="98">
        <v>21.6</v>
      </c>
      <c r="L693" s="98">
        <v>21.6</v>
      </c>
      <c r="M693" s="98"/>
      <c r="N693" s="98">
        <v>21.6</v>
      </c>
      <c r="O693" s="98">
        <v>21.6</v>
      </c>
      <c r="P693" s="98">
        <v>21.6</v>
      </c>
      <c r="Q693" s="98">
        <v>21.6</v>
      </c>
      <c r="R693" s="98">
        <v>21.6</v>
      </c>
      <c r="S693" s="98">
        <v>21.6</v>
      </c>
      <c r="T693" s="98">
        <v>21.6</v>
      </c>
      <c r="U693" s="98">
        <v>21.6</v>
      </c>
      <c r="V693" s="98">
        <v>21.6</v>
      </c>
      <c r="W693" s="98">
        <v>21.6</v>
      </c>
      <c r="X693" s="98">
        <v>21.6</v>
      </c>
      <c r="Y693" s="98">
        <v>21.6</v>
      </c>
      <c r="Z693" s="98">
        <v>21.6</v>
      </c>
      <c r="AA693" s="98">
        <v>21.6</v>
      </c>
      <c r="AB693" s="93"/>
      <c r="AC693" s="93"/>
      <c r="AD693" s="93"/>
      <c r="AE693" s="93"/>
      <c r="AF693" s="93"/>
      <c r="AG693" s="93"/>
      <c r="AH693" s="93"/>
      <c r="AI693" s="93"/>
      <c r="AJ693" s="93"/>
      <c r="AK693" s="93"/>
      <c r="AL693" s="100"/>
      <c r="AM693" s="12"/>
      <c r="AN693" s="3"/>
      <c r="AO693" s="3"/>
      <c r="AP693" s="3"/>
    </row>
    <row r="694" spans="1:42" ht="12" customHeight="1" outlineLevel="1" x14ac:dyDescent="0.25">
      <c r="A694" s="1"/>
      <c r="B694" s="2"/>
      <c r="C694" s="13"/>
      <c r="D694" s="13"/>
      <c r="E694" s="13"/>
      <c r="F694" s="30"/>
      <c r="H694" s="23" t="s">
        <v>141</v>
      </c>
      <c r="I694" s="4" t="s">
        <v>474</v>
      </c>
      <c r="J694" s="98"/>
      <c r="K694" s="98">
        <v>15.36</v>
      </c>
      <c r="L694" s="98">
        <v>15.36</v>
      </c>
      <c r="M694" s="98"/>
      <c r="N694" s="98"/>
      <c r="O694" s="98"/>
      <c r="P694" s="98"/>
      <c r="Q694" s="98"/>
      <c r="R694" s="98"/>
      <c r="S694" s="98"/>
      <c r="T694" s="98"/>
      <c r="U694" s="98"/>
      <c r="V694" s="98"/>
      <c r="W694" s="98"/>
      <c r="X694" s="98"/>
      <c r="Y694" s="98"/>
      <c r="Z694" s="98"/>
      <c r="AA694" s="98"/>
      <c r="AB694" s="93"/>
      <c r="AC694" s="93"/>
      <c r="AD694" s="93"/>
      <c r="AE694" s="93"/>
      <c r="AF694" s="93"/>
      <c r="AG694" s="93"/>
      <c r="AH694" s="93"/>
      <c r="AI694" s="93"/>
      <c r="AJ694" s="93"/>
      <c r="AK694" s="93"/>
      <c r="AL694" s="100"/>
      <c r="AM694" s="12"/>
      <c r="AN694" s="3"/>
      <c r="AO694" s="3"/>
      <c r="AP694" s="3"/>
    </row>
    <row r="695" spans="1:42" ht="12" customHeight="1" outlineLevel="1" x14ac:dyDescent="0.25">
      <c r="A695" s="1"/>
      <c r="B695" s="2"/>
      <c r="C695" s="13"/>
      <c r="D695" s="13"/>
      <c r="E695" s="13"/>
      <c r="F695" s="30"/>
      <c r="H695" s="23" t="s">
        <v>142</v>
      </c>
      <c r="I695" s="4" t="s">
        <v>474</v>
      </c>
      <c r="J695" s="98">
        <v>9.08</v>
      </c>
      <c r="K695" s="98"/>
      <c r="L695" s="98"/>
      <c r="M695" s="98">
        <v>34.479999999999997</v>
      </c>
      <c r="N695" s="98"/>
      <c r="O695" s="98"/>
      <c r="P695" s="98"/>
      <c r="Q695" s="98"/>
      <c r="R695" s="98"/>
      <c r="S695" s="98"/>
      <c r="T695" s="98"/>
      <c r="U695" s="98"/>
      <c r="V695" s="98"/>
      <c r="W695" s="98"/>
      <c r="X695" s="98"/>
      <c r="Y695" s="98"/>
      <c r="Z695" s="98"/>
      <c r="AA695" s="98"/>
      <c r="AB695" s="93"/>
      <c r="AC695" s="93"/>
      <c r="AD695" s="93"/>
      <c r="AE695" s="93"/>
      <c r="AF695" s="93"/>
      <c r="AG695" s="93"/>
      <c r="AH695" s="93"/>
      <c r="AI695" s="93"/>
      <c r="AJ695" s="93"/>
      <c r="AK695" s="93"/>
      <c r="AL695" s="100"/>
      <c r="AM695" s="12"/>
      <c r="AN695" s="3"/>
      <c r="AO695" s="3"/>
      <c r="AP695" s="3"/>
    </row>
    <row r="696" spans="1:42" ht="12" customHeight="1" outlineLevel="1" x14ac:dyDescent="0.25">
      <c r="A696" s="1"/>
      <c r="B696" s="2"/>
      <c r="C696" s="13"/>
      <c r="D696" s="13"/>
      <c r="E696" s="13"/>
      <c r="F696" s="30"/>
      <c r="H696" s="23" t="s">
        <v>143</v>
      </c>
      <c r="I696" s="4" t="s">
        <v>474</v>
      </c>
      <c r="J696" s="98"/>
      <c r="K696" s="98">
        <v>111.6</v>
      </c>
      <c r="L696" s="98">
        <v>111.6</v>
      </c>
      <c r="M696" s="98"/>
      <c r="N696" s="98"/>
      <c r="O696" s="98"/>
      <c r="P696" s="98"/>
      <c r="Q696" s="98"/>
      <c r="R696" s="98"/>
      <c r="S696" s="98"/>
      <c r="T696" s="98"/>
      <c r="U696" s="98"/>
      <c r="V696" s="98"/>
      <c r="W696" s="98"/>
      <c r="X696" s="98"/>
      <c r="Y696" s="98"/>
      <c r="Z696" s="98"/>
      <c r="AA696" s="98"/>
      <c r="AB696" s="93"/>
      <c r="AC696" s="93"/>
      <c r="AD696" s="93"/>
      <c r="AE696" s="93"/>
      <c r="AF696" s="93"/>
      <c r="AG696" s="93"/>
      <c r="AH696" s="93"/>
      <c r="AI696" s="93"/>
      <c r="AJ696" s="93"/>
      <c r="AK696" s="93"/>
      <c r="AL696" s="100"/>
      <c r="AM696" s="12"/>
      <c r="AN696" s="3"/>
      <c r="AO696" s="3"/>
      <c r="AP696" s="3"/>
    </row>
    <row r="697" spans="1:42" ht="12" customHeight="1" outlineLevel="1" x14ac:dyDescent="0.25">
      <c r="A697" s="1"/>
      <c r="B697" s="2"/>
      <c r="C697" s="13"/>
      <c r="D697" s="13"/>
      <c r="E697" s="13"/>
      <c r="F697" s="30"/>
      <c r="H697" s="23" t="s">
        <v>144</v>
      </c>
      <c r="I697" s="4" t="s">
        <v>474</v>
      </c>
      <c r="J697" s="98"/>
      <c r="K697" s="98">
        <v>8.1999999999999993</v>
      </c>
      <c r="L697" s="98">
        <v>8.1999999999999993</v>
      </c>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100"/>
      <c r="AM697" s="12"/>
      <c r="AN697" s="3"/>
      <c r="AO697" s="3"/>
      <c r="AP697" s="3"/>
    </row>
    <row r="698" spans="1:42" ht="12" customHeight="1" outlineLevel="1" x14ac:dyDescent="0.25">
      <c r="A698" s="1"/>
      <c r="B698" s="2"/>
      <c r="C698" s="13"/>
      <c r="D698" s="13"/>
      <c r="E698" s="13"/>
      <c r="F698" s="30"/>
      <c r="H698" s="23" t="s">
        <v>145</v>
      </c>
      <c r="I698" s="4" t="s">
        <v>474</v>
      </c>
      <c r="J698" s="98">
        <v>47.46</v>
      </c>
      <c r="K698" s="98">
        <v>47.46</v>
      </c>
      <c r="L698" s="98">
        <v>47.46</v>
      </c>
      <c r="M698" s="98"/>
      <c r="N698" s="98">
        <v>21.52</v>
      </c>
      <c r="O698" s="98">
        <v>21.52</v>
      </c>
      <c r="P698" s="98">
        <v>21.52</v>
      </c>
      <c r="Q698" s="98">
        <v>21.52</v>
      </c>
      <c r="R698" s="98">
        <v>21.52</v>
      </c>
      <c r="S698" s="98">
        <v>21.52</v>
      </c>
      <c r="T698" s="98">
        <v>21.52</v>
      </c>
      <c r="U698" s="98">
        <v>21.52</v>
      </c>
      <c r="V698" s="98">
        <v>21.52</v>
      </c>
      <c r="W698" s="98">
        <v>21.52</v>
      </c>
      <c r="X698" s="98">
        <v>21.52</v>
      </c>
      <c r="Y698" s="98">
        <v>21.52</v>
      </c>
      <c r="Z698" s="98">
        <v>21.52</v>
      </c>
      <c r="AA698" s="98">
        <v>21.52</v>
      </c>
      <c r="AB698" s="98"/>
      <c r="AC698" s="98"/>
      <c r="AD698" s="98"/>
      <c r="AE698" s="98"/>
      <c r="AF698" s="98"/>
      <c r="AG698" s="98"/>
      <c r="AH698" s="98"/>
      <c r="AI698" s="98"/>
      <c r="AJ698" s="98"/>
      <c r="AK698" s="98"/>
      <c r="AL698" s="100"/>
      <c r="AM698" s="12"/>
      <c r="AN698" s="3"/>
      <c r="AO698" s="3"/>
      <c r="AP698" s="3"/>
    </row>
    <row r="699" spans="1:42" ht="12" customHeight="1" outlineLevel="1" x14ac:dyDescent="0.25">
      <c r="A699" s="1"/>
      <c r="B699" s="2"/>
      <c r="C699" s="13"/>
      <c r="D699" s="13"/>
      <c r="E699" s="13"/>
      <c r="F699" s="30"/>
      <c r="H699" s="23" t="s">
        <v>146</v>
      </c>
      <c r="I699" s="4" t="s">
        <v>474</v>
      </c>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100"/>
      <c r="AM699" s="12"/>
      <c r="AN699" s="3"/>
      <c r="AO699" s="3"/>
      <c r="AP699" s="3"/>
    </row>
    <row r="700" spans="1:42" ht="12" customHeight="1" outlineLevel="1" x14ac:dyDescent="0.25">
      <c r="A700" s="1"/>
      <c r="B700" s="2"/>
      <c r="C700" s="13"/>
      <c r="D700" s="13"/>
      <c r="E700" s="13"/>
      <c r="F700" s="30"/>
      <c r="H700" s="23" t="s">
        <v>147</v>
      </c>
      <c r="I700" s="4" t="s">
        <v>474</v>
      </c>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100"/>
      <c r="AM700" s="12"/>
      <c r="AN700" s="3"/>
      <c r="AO700" s="3"/>
      <c r="AP700" s="3"/>
    </row>
    <row r="701" spans="1:42" ht="12" customHeight="1" outlineLevel="1" x14ac:dyDescent="0.25">
      <c r="A701" s="1"/>
      <c r="B701" s="2"/>
      <c r="C701" s="13"/>
      <c r="D701" s="13"/>
      <c r="E701" s="13"/>
      <c r="F701" s="30"/>
      <c r="H701" s="23" t="s">
        <v>436</v>
      </c>
      <c r="I701" s="4" t="s">
        <v>474</v>
      </c>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100"/>
      <c r="AM701" s="12"/>
      <c r="AN701" s="3"/>
      <c r="AO701" s="3"/>
      <c r="AP701" s="3"/>
    </row>
    <row r="702" spans="1:42" ht="12" customHeight="1" outlineLevel="1" x14ac:dyDescent="0.25">
      <c r="A702" s="1"/>
      <c r="B702" s="2"/>
      <c r="C702" s="13"/>
      <c r="D702" s="13"/>
      <c r="E702" s="13"/>
      <c r="F702" s="30"/>
      <c r="H702" s="120" t="s">
        <v>155</v>
      </c>
      <c r="I702" s="4" t="s">
        <v>474</v>
      </c>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100"/>
      <c r="AM702" s="12"/>
      <c r="AN702" s="3"/>
      <c r="AO702" s="3"/>
      <c r="AP702" s="3"/>
    </row>
    <row r="703" spans="1:42" ht="12" customHeight="1" outlineLevel="1" x14ac:dyDescent="0.25">
      <c r="A703" s="1"/>
      <c r="B703" s="2"/>
      <c r="C703" s="13"/>
      <c r="D703" s="13"/>
      <c r="E703" s="13"/>
      <c r="F703" s="30"/>
      <c r="H703" s="120" t="s">
        <v>156</v>
      </c>
      <c r="I703" s="4" t="s">
        <v>474</v>
      </c>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c r="AK703" s="98"/>
      <c r="AL703" s="100"/>
      <c r="AM703" s="12"/>
      <c r="AN703" s="3"/>
      <c r="AO703" s="3"/>
      <c r="AP703" s="3"/>
    </row>
    <row r="704" spans="1:42" ht="12" customHeight="1" outlineLevel="1" x14ac:dyDescent="0.25">
      <c r="A704" s="1"/>
      <c r="B704" s="2"/>
      <c r="C704" s="13"/>
      <c r="D704" s="13"/>
      <c r="E704" s="13"/>
      <c r="F704" s="30"/>
      <c r="H704" s="120" t="s">
        <v>160</v>
      </c>
      <c r="I704" s="4" t="s">
        <v>474</v>
      </c>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100"/>
      <c r="AM704" s="12"/>
      <c r="AN704" s="3"/>
      <c r="AO704" s="3"/>
      <c r="AP704" s="3"/>
    </row>
    <row r="705" spans="1:42" ht="12" customHeight="1" outlineLevel="1" x14ac:dyDescent="0.3">
      <c r="A705" s="1"/>
      <c r="B705" s="2"/>
      <c r="C705" s="13"/>
      <c r="D705" s="13"/>
      <c r="E705" s="13"/>
      <c r="F705" s="30"/>
      <c r="H705" s="119" t="s">
        <v>148</v>
      </c>
      <c r="I705" s="4" t="s">
        <v>474</v>
      </c>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c r="AK705" s="98"/>
      <c r="AL705" s="100"/>
      <c r="AM705" s="12"/>
      <c r="AN705" s="3"/>
      <c r="AO705" s="3"/>
      <c r="AP705" s="3"/>
    </row>
    <row r="706" spans="1:42" ht="12" customHeight="1" outlineLevel="1" x14ac:dyDescent="0.3">
      <c r="A706" s="1"/>
      <c r="B706" s="2"/>
      <c r="C706" s="13"/>
      <c r="D706" s="13"/>
      <c r="E706" s="13"/>
      <c r="F706" s="30"/>
      <c r="H706" s="119" t="s">
        <v>149</v>
      </c>
      <c r="I706" s="4" t="s">
        <v>474</v>
      </c>
      <c r="J706" s="98">
        <v>15</v>
      </c>
      <c r="K706" s="98">
        <v>15</v>
      </c>
      <c r="L706" s="98">
        <v>15</v>
      </c>
      <c r="M706" s="98">
        <v>15</v>
      </c>
      <c r="N706" s="98">
        <v>15</v>
      </c>
      <c r="O706" s="98">
        <v>15</v>
      </c>
      <c r="P706" s="98">
        <v>15</v>
      </c>
      <c r="Q706" s="98">
        <v>15</v>
      </c>
      <c r="R706" s="98">
        <v>15</v>
      </c>
      <c r="S706" s="98">
        <v>15</v>
      </c>
      <c r="T706" s="98">
        <v>15</v>
      </c>
      <c r="U706" s="98">
        <v>15</v>
      </c>
      <c r="V706" s="98">
        <v>15</v>
      </c>
      <c r="W706" s="98">
        <v>15</v>
      </c>
      <c r="X706" s="98">
        <v>15</v>
      </c>
      <c r="Y706" s="98">
        <v>15</v>
      </c>
      <c r="Z706" s="98">
        <v>15</v>
      </c>
      <c r="AA706" s="98">
        <v>15</v>
      </c>
      <c r="AB706" s="98"/>
      <c r="AC706" s="98"/>
      <c r="AD706" s="98"/>
      <c r="AE706" s="98"/>
      <c r="AF706" s="98"/>
      <c r="AG706" s="98"/>
      <c r="AH706" s="98"/>
      <c r="AI706" s="98"/>
      <c r="AJ706" s="98"/>
      <c r="AK706" s="98"/>
      <c r="AL706" s="100"/>
      <c r="AM706" s="12"/>
      <c r="AN706" s="3"/>
      <c r="AO706" s="3"/>
      <c r="AP706" s="3"/>
    </row>
    <row r="707" spans="1:42" ht="12" customHeight="1" outlineLevel="1" x14ac:dyDescent="0.3">
      <c r="A707" s="1"/>
      <c r="B707" s="2"/>
      <c r="C707" s="13"/>
      <c r="D707" s="13"/>
      <c r="E707" s="13"/>
      <c r="F707" s="30"/>
      <c r="H707" s="119" t="s">
        <v>150</v>
      </c>
      <c r="I707" s="4" t="s">
        <v>474</v>
      </c>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c r="AK707" s="98"/>
      <c r="AL707" s="100"/>
      <c r="AM707" s="12"/>
      <c r="AN707" s="3"/>
      <c r="AO707" s="3"/>
      <c r="AP707" s="3"/>
    </row>
    <row r="708" spans="1:42" ht="12" customHeight="1" outlineLevel="1" x14ac:dyDescent="0.3">
      <c r="A708" s="1"/>
      <c r="B708" s="2"/>
      <c r="C708" s="13"/>
      <c r="D708" s="13"/>
      <c r="E708" s="13"/>
      <c r="F708" s="30"/>
      <c r="H708" s="119" t="s">
        <v>151</v>
      </c>
      <c r="I708" s="4" t="s">
        <v>474</v>
      </c>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c r="AK708" s="98"/>
      <c r="AL708" s="100"/>
      <c r="AM708" s="12"/>
      <c r="AN708" s="3"/>
      <c r="AO708" s="3"/>
      <c r="AP708" s="3"/>
    </row>
    <row r="709" spans="1:42" ht="12" customHeight="1" outlineLevel="1" x14ac:dyDescent="0.3">
      <c r="A709" s="1"/>
      <c r="B709" s="2"/>
      <c r="C709" s="13"/>
      <c r="D709" s="13"/>
      <c r="E709" s="13"/>
      <c r="F709" s="30"/>
      <c r="H709" s="119" t="s">
        <v>152</v>
      </c>
      <c r="I709" s="4" t="s">
        <v>474</v>
      </c>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100"/>
      <c r="AM709" s="12"/>
      <c r="AN709" s="3"/>
      <c r="AO709" s="3"/>
      <c r="AP709" s="3"/>
    </row>
    <row r="710" spans="1:42" ht="12" customHeight="1" outlineLevel="1" x14ac:dyDescent="0.3">
      <c r="A710" s="1"/>
      <c r="B710" s="2"/>
      <c r="C710" s="13"/>
      <c r="D710" s="13"/>
      <c r="E710" s="13"/>
      <c r="F710" s="30"/>
      <c r="H710" s="119" t="s">
        <v>157</v>
      </c>
      <c r="I710" s="4" t="s">
        <v>474</v>
      </c>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100"/>
      <c r="AM710" s="12"/>
      <c r="AN710" s="3"/>
      <c r="AO710" s="3"/>
      <c r="AP710" s="3"/>
    </row>
    <row r="711" spans="1:42" ht="12" customHeight="1" outlineLevel="1" x14ac:dyDescent="0.3">
      <c r="A711" s="1"/>
      <c r="B711" s="2"/>
      <c r="C711" s="13"/>
      <c r="D711" s="13"/>
      <c r="E711" s="13"/>
      <c r="F711" s="30"/>
      <c r="H711" s="119" t="s">
        <v>158</v>
      </c>
      <c r="I711" s="4" t="s">
        <v>474</v>
      </c>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100"/>
      <c r="AM711" s="12"/>
      <c r="AN711" s="3"/>
      <c r="AO711" s="3"/>
      <c r="AP711" s="3"/>
    </row>
    <row r="712" spans="1:42" ht="12" customHeight="1" outlineLevel="1" x14ac:dyDescent="0.3">
      <c r="A712" s="1"/>
      <c r="B712" s="2"/>
      <c r="C712" s="13"/>
      <c r="D712" s="13"/>
      <c r="E712" s="13"/>
      <c r="F712" s="30"/>
      <c r="H712" s="119" t="s">
        <v>159</v>
      </c>
      <c r="I712" s="4" t="s">
        <v>474</v>
      </c>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100"/>
      <c r="AM712" s="12"/>
      <c r="AN712" s="3"/>
      <c r="AO712" s="3"/>
      <c r="AP712" s="3"/>
    </row>
    <row r="713" spans="1:42" ht="12" customHeight="1" outlineLevel="1" x14ac:dyDescent="0.3">
      <c r="A713" s="1"/>
      <c r="B713" s="2"/>
      <c r="C713" s="13"/>
      <c r="D713" s="13"/>
      <c r="E713" s="13"/>
      <c r="F713" s="30"/>
      <c r="H713" s="119" t="s">
        <v>460</v>
      </c>
      <c r="I713" s="4" t="s">
        <v>474</v>
      </c>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c r="AK713" s="98"/>
      <c r="AL713" s="100"/>
      <c r="AM713" s="12"/>
      <c r="AN713" s="3"/>
      <c r="AO713" s="3"/>
      <c r="AP713" s="3"/>
    </row>
    <row r="714" spans="1:42" ht="12" customHeight="1" outlineLevel="1" x14ac:dyDescent="0.3">
      <c r="A714" s="1"/>
      <c r="B714" s="2"/>
      <c r="C714" s="13"/>
      <c r="D714" s="13"/>
      <c r="E714" s="13"/>
      <c r="F714" s="30"/>
      <c r="H714" s="119" t="s">
        <v>161</v>
      </c>
      <c r="I714" s="4" t="s">
        <v>474</v>
      </c>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c r="AK714" s="98"/>
      <c r="AL714" s="100"/>
      <c r="AM714" s="12"/>
      <c r="AN714" s="3"/>
      <c r="AO714" s="3"/>
      <c r="AP714" s="3"/>
    </row>
    <row r="715" spans="1:42" ht="12" customHeight="1" outlineLevel="1" x14ac:dyDescent="0.3">
      <c r="A715" s="1"/>
      <c r="B715" s="2"/>
      <c r="C715" s="13"/>
      <c r="D715" s="13"/>
      <c r="E715" s="13"/>
      <c r="F715" s="30"/>
      <c r="H715" s="119" t="s">
        <v>162</v>
      </c>
      <c r="I715" s="4" t="s">
        <v>474</v>
      </c>
      <c r="J715" s="98">
        <v>15</v>
      </c>
      <c r="K715" s="98">
        <v>15</v>
      </c>
      <c r="L715" s="98">
        <v>15</v>
      </c>
      <c r="M715" s="98">
        <v>15</v>
      </c>
      <c r="N715" s="98">
        <v>15</v>
      </c>
      <c r="O715" s="98">
        <v>15</v>
      </c>
      <c r="P715" s="98">
        <v>15</v>
      </c>
      <c r="Q715" s="98">
        <v>15</v>
      </c>
      <c r="R715" s="98">
        <v>15</v>
      </c>
      <c r="S715" s="98">
        <v>15</v>
      </c>
      <c r="T715" s="98">
        <v>15</v>
      </c>
      <c r="U715" s="98">
        <v>15</v>
      </c>
      <c r="V715" s="98">
        <v>15</v>
      </c>
      <c r="W715" s="98">
        <v>15</v>
      </c>
      <c r="X715" s="98">
        <v>15</v>
      </c>
      <c r="Y715" s="98">
        <v>15</v>
      </c>
      <c r="Z715" s="98">
        <v>15</v>
      </c>
      <c r="AA715" s="98">
        <v>15</v>
      </c>
      <c r="AB715" s="98"/>
      <c r="AC715" s="98"/>
      <c r="AD715" s="98"/>
      <c r="AE715" s="98"/>
      <c r="AF715" s="98"/>
      <c r="AG715" s="98"/>
      <c r="AH715" s="98"/>
      <c r="AI715" s="98"/>
      <c r="AJ715" s="98"/>
      <c r="AK715" s="98"/>
      <c r="AL715" s="100"/>
      <c r="AM715" s="12"/>
      <c r="AN715" s="3"/>
      <c r="AO715" s="3"/>
      <c r="AP715" s="3"/>
    </row>
    <row r="716" spans="1:42" ht="12" customHeight="1" outlineLevel="1" x14ac:dyDescent="0.3">
      <c r="A716" s="1"/>
      <c r="B716" s="2"/>
      <c r="C716" s="13"/>
      <c r="D716" s="13"/>
      <c r="E716" s="13"/>
      <c r="F716" s="30"/>
      <c r="H716" s="119" t="s">
        <v>163</v>
      </c>
      <c r="I716" s="4" t="s">
        <v>474</v>
      </c>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100"/>
      <c r="AM716" s="12"/>
      <c r="AN716" s="3"/>
      <c r="AO716" s="3"/>
      <c r="AP716" s="3"/>
    </row>
    <row r="717" spans="1:42" ht="14.4" outlineLevel="1" x14ac:dyDescent="0.3">
      <c r="A717" s="1"/>
      <c r="B717" s="2"/>
      <c r="C717" s="13"/>
      <c r="D717" s="13"/>
      <c r="E717" s="13"/>
      <c r="F717" s="22"/>
      <c r="H717" s="119" t="s">
        <v>164</v>
      </c>
      <c r="I717" s="4" t="s">
        <v>474</v>
      </c>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100"/>
      <c r="AM717" s="12"/>
      <c r="AN717" s="3"/>
      <c r="AO717" s="3"/>
      <c r="AP717" s="3"/>
    </row>
    <row r="718" spans="1:42" ht="14.4" outlineLevel="1" x14ac:dyDescent="0.3">
      <c r="A718" s="1"/>
      <c r="B718" s="2"/>
      <c r="C718" s="13"/>
      <c r="D718" s="13"/>
      <c r="E718" s="13"/>
      <c r="F718" s="22"/>
      <c r="H718" s="119" t="s">
        <v>165</v>
      </c>
      <c r="I718" s="4" t="s">
        <v>474</v>
      </c>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100"/>
      <c r="AM718" s="12"/>
      <c r="AN718" s="3"/>
      <c r="AO718" s="3"/>
      <c r="AP718" s="3"/>
    </row>
    <row r="719" spans="1:42" ht="12" customHeight="1" outlineLevel="1" x14ac:dyDescent="0.3">
      <c r="A719" s="1"/>
      <c r="B719" s="2"/>
      <c r="C719" s="13"/>
      <c r="D719" s="13"/>
      <c r="E719" s="13"/>
      <c r="F719" s="22"/>
      <c r="H719" s="119" t="s">
        <v>468</v>
      </c>
      <c r="I719" s="4" t="s">
        <v>474</v>
      </c>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100"/>
      <c r="AM719" s="12"/>
      <c r="AN719" s="3"/>
      <c r="AO719" s="3"/>
      <c r="AP719" s="3"/>
    </row>
    <row r="720" spans="1:42" ht="12" customHeight="1" outlineLevel="1" x14ac:dyDescent="0.3">
      <c r="A720" s="1"/>
      <c r="B720" s="2"/>
      <c r="C720" s="13"/>
      <c r="D720" s="13"/>
      <c r="E720" s="13"/>
      <c r="F720" s="30"/>
      <c r="H720" s="119" t="s">
        <v>166</v>
      </c>
      <c r="I720" s="4" t="s">
        <v>474</v>
      </c>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100"/>
      <c r="AM720" s="12"/>
      <c r="AN720" s="3"/>
      <c r="AO720" s="3"/>
      <c r="AP720" s="3"/>
    </row>
    <row r="721" spans="1:42" ht="12" customHeight="1" outlineLevel="1" x14ac:dyDescent="0.3">
      <c r="A721" s="1"/>
      <c r="B721" s="2"/>
      <c r="C721" s="13"/>
      <c r="D721" s="13"/>
      <c r="E721" s="13"/>
      <c r="F721" s="30"/>
      <c r="H721" s="119" t="s">
        <v>461</v>
      </c>
      <c r="I721" s="4" t="s">
        <v>474</v>
      </c>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100"/>
      <c r="AM721" s="12"/>
      <c r="AN721" s="3"/>
      <c r="AO721" s="3"/>
      <c r="AP721" s="3"/>
    </row>
    <row r="722" spans="1:42" ht="12" customHeight="1" outlineLevel="1" x14ac:dyDescent="0.3">
      <c r="A722" s="1"/>
      <c r="B722" s="2"/>
      <c r="C722" s="13"/>
      <c r="D722" s="13"/>
      <c r="E722" s="13"/>
      <c r="F722" s="30"/>
      <c r="H722" s="119" t="s">
        <v>167</v>
      </c>
      <c r="I722" s="4" t="s">
        <v>474</v>
      </c>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100"/>
      <c r="AM722" s="12"/>
      <c r="AN722" s="3"/>
      <c r="AO722" s="3"/>
      <c r="AP722" s="3"/>
    </row>
    <row r="723" spans="1:42" ht="12" customHeight="1" outlineLevel="1" x14ac:dyDescent="0.3">
      <c r="A723" s="1"/>
      <c r="B723" s="2"/>
      <c r="C723" s="13"/>
      <c r="D723" s="13"/>
      <c r="E723" s="13"/>
      <c r="F723" s="30"/>
      <c r="H723" s="119" t="s">
        <v>168</v>
      </c>
      <c r="I723" s="4" t="s">
        <v>474</v>
      </c>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100"/>
      <c r="AM723" s="12"/>
      <c r="AN723" s="3"/>
      <c r="AO723" s="3"/>
      <c r="AP723" s="3"/>
    </row>
    <row r="724" spans="1:42" ht="12" customHeight="1" outlineLevel="1" x14ac:dyDescent="0.3">
      <c r="A724" s="1"/>
      <c r="B724" s="2"/>
      <c r="C724" s="13"/>
      <c r="D724" s="13"/>
      <c r="E724" s="13"/>
      <c r="F724" s="30"/>
      <c r="H724" s="119" t="s">
        <v>169</v>
      </c>
      <c r="I724" s="4" t="s">
        <v>474</v>
      </c>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100"/>
      <c r="AM724" s="12"/>
      <c r="AN724" s="3"/>
      <c r="AO724" s="3"/>
      <c r="AP724" s="3"/>
    </row>
    <row r="725" spans="1:42" ht="12" customHeight="1" outlineLevel="1" x14ac:dyDescent="0.3">
      <c r="A725" s="1"/>
      <c r="B725" s="2"/>
      <c r="C725" s="13"/>
      <c r="D725" s="13"/>
      <c r="E725" s="13"/>
      <c r="F725" s="30"/>
      <c r="H725" s="119" t="s">
        <v>467</v>
      </c>
      <c r="I725" s="4" t="s">
        <v>474</v>
      </c>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100"/>
      <c r="AM725" s="12"/>
      <c r="AN725" s="3"/>
      <c r="AO725" s="3"/>
      <c r="AP725" s="3"/>
    </row>
    <row r="726" spans="1:42" ht="12" customHeight="1" outlineLevel="1" x14ac:dyDescent="0.3">
      <c r="A726" s="1"/>
      <c r="B726" s="2"/>
      <c r="C726" s="13"/>
      <c r="D726" s="13"/>
      <c r="E726" s="13"/>
      <c r="F726" s="30"/>
      <c r="H726" s="119" t="s">
        <v>170</v>
      </c>
      <c r="I726" s="4" t="s">
        <v>474</v>
      </c>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100"/>
      <c r="AM726" s="12"/>
      <c r="AN726" s="3"/>
      <c r="AO726" s="3"/>
      <c r="AP726" s="3"/>
    </row>
    <row r="727" spans="1:42" ht="12" customHeight="1" outlineLevel="1" x14ac:dyDescent="0.3">
      <c r="A727" s="1"/>
      <c r="B727" s="2"/>
      <c r="C727" s="13"/>
      <c r="D727" s="13"/>
      <c r="E727" s="13"/>
      <c r="F727" s="30"/>
      <c r="H727" s="119" t="s">
        <v>462</v>
      </c>
      <c r="I727" s="4" t="s">
        <v>474</v>
      </c>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100"/>
      <c r="AM727" s="12"/>
      <c r="AN727" s="3"/>
      <c r="AO727" s="3"/>
      <c r="AP727" s="3"/>
    </row>
    <row r="728" spans="1:42" ht="12" customHeight="1" outlineLevel="1" x14ac:dyDescent="0.3">
      <c r="A728" s="1"/>
      <c r="B728" s="2"/>
      <c r="C728" s="13"/>
      <c r="D728" s="13"/>
      <c r="E728" s="13"/>
      <c r="F728" s="30"/>
      <c r="H728" s="119" t="s">
        <v>171</v>
      </c>
      <c r="I728" s="4" t="s">
        <v>474</v>
      </c>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100"/>
      <c r="AM728" s="12"/>
      <c r="AN728" s="3"/>
      <c r="AO728" s="3"/>
      <c r="AP728" s="3"/>
    </row>
    <row r="729" spans="1:42" ht="12" customHeight="1" outlineLevel="1" x14ac:dyDescent="0.3">
      <c r="A729" s="1"/>
      <c r="B729" s="2"/>
      <c r="C729" s="13"/>
      <c r="D729" s="13"/>
      <c r="E729" s="13"/>
      <c r="F729" s="30"/>
      <c r="H729" s="119" t="s">
        <v>172</v>
      </c>
      <c r="I729" s="4" t="s">
        <v>474</v>
      </c>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100"/>
      <c r="AM729" s="12"/>
      <c r="AN729" s="3"/>
      <c r="AO729" s="3"/>
      <c r="AP729" s="3"/>
    </row>
    <row r="730" spans="1:42" ht="12" customHeight="1" outlineLevel="1" x14ac:dyDescent="0.3">
      <c r="A730" s="1"/>
      <c r="B730" s="2"/>
      <c r="C730" s="13"/>
      <c r="D730" s="13"/>
      <c r="E730" s="13"/>
      <c r="F730" s="30"/>
      <c r="H730" s="119" t="s">
        <v>173</v>
      </c>
      <c r="I730" s="4" t="s">
        <v>474</v>
      </c>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100"/>
      <c r="AM730" s="12"/>
      <c r="AN730" s="3"/>
      <c r="AO730" s="3"/>
      <c r="AP730" s="3"/>
    </row>
    <row r="731" spans="1:42" ht="12" customHeight="1" outlineLevel="1" x14ac:dyDescent="0.25">
      <c r="A731" s="1"/>
      <c r="B731" s="2"/>
      <c r="C731" s="13"/>
      <c r="D731" s="13"/>
      <c r="E731" s="13"/>
      <c r="F731" s="30"/>
      <c r="H731" s="4" t="s">
        <v>140</v>
      </c>
      <c r="I731" s="4" t="s">
        <v>474</v>
      </c>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100"/>
      <c r="AM731" s="12"/>
      <c r="AN731" s="3"/>
      <c r="AO731" s="3"/>
      <c r="AP731" s="3"/>
    </row>
    <row r="732" spans="1:42" ht="12" customHeight="1" outlineLevel="1" x14ac:dyDescent="0.25">
      <c r="A732" s="1"/>
      <c r="B732" s="2"/>
      <c r="C732" s="13"/>
      <c r="D732" s="13"/>
      <c r="E732" s="13"/>
      <c r="F732" s="30"/>
      <c r="H732" s="4" t="s">
        <v>154</v>
      </c>
      <c r="I732" s="4" t="s">
        <v>474</v>
      </c>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100"/>
      <c r="AM732" s="12"/>
      <c r="AN732" s="3"/>
      <c r="AO732" s="3"/>
      <c r="AP732" s="3"/>
    </row>
    <row r="733" spans="1:42" ht="12" customHeight="1" outlineLevel="1" x14ac:dyDescent="0.25">
      <c r="A733" s="1"/>
      <c r="B733" s="2"/>
      <c r="C733" s="13"/>
      <c r="D733" s="13"/>
      <c r="E733" s="13"/>
      <c r="F733" s="30"/>
      <c r="H733" s="4" t="s">
        <v>463</v>
      </c>
      <c r="I733" s="4" t="s">
        <v>474</v>
      </c>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100"/>
      <c r="AM733" s="12"/>
      <c r="AN733" s="3"/>
      <c r="AO733" s="3"/>
      <c r="AP733" s="3"/>
    </row>
    <row r="734" spans="1:42" ht="12" customHeight="1" outlineLevel="1" x14ac:dyDescent="0.25">
      <c r="A734" s="1"/>
      <c r="B734" s="2"/>
      <c r="C734" s="13"/>
      <c r="D734" s="13"/>
      <c r="E734" s="13"/>
      <c r="F734" s="30"/>
      <c r="H734" s="4" t="s">
        <v>464</v>
      </c>
      <c r="I734" s="4" t="s">
        <v>474</v>
      </c>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100"/>
      <c r="AM734" s="12"/>
      <c r="AN734" s="3"/>
      <c r="AO734" s="3"/>
      <c r="AP734" s="3"/>
    </row>
    <row r="735" spans="1:42" ht="12" customHeight="1" outlineLevel="1" x14ac:dyDescent="0.25">
      <c r="A735" s="1"/>
      <c r="B735" s="2"/>
      <c r="C735" s="13"/>
      <c r="D735" s="13"/>
      <c r="E735" s="13"/>
      <c r="F735" s="30"/>
      <c r="H735" s="4" t="s">
        <v>465</v>
      </c>
      <c r="I735" s="4" t="s">
        <v>474</v>
      </c>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100"/>
      <c r="AM735" s="12"/>
      <c r="AN735" s="3"/>
      <c r="AO735" s="3"/>
      <c r="AP735" s="3"/>
    </row>
    <row r="736" spans="1:42" ht="12" customHeight="1" outlineLevel="1" x14ac:dyDescent="0.25">
      <c r="A736" s="1"/>
      <c r="B736" s="2"/>
      <c r="C736" s="13"/>
      <c r="D736" s="13"/>
      <c r="E736" s="13"/>
      <c r="F736" s="30"/>
      <c r="H736" s="4" t="s">
        <v>466</v>
      </c>
      <c r="I736" s="4" t="s">
        <v>474</v>
      </c>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100"/>
      <c r="AM736" s="12"/>
      <c r="AN736" s="3"/>
      <c r="AO736" s="3"/>
      <c r="AP736" s="3"/>
    </row>
    <row r="737" spans="1:42" ht="12" customHeight="1" outlineLevel="1" x14ac:dyDescent="0.25">
      <c r="A737" s="1"/>
      <c r="B737" s="2"/>
      <c r="C737" s="13"/>
      <c r="D737" s="13"/>
      <c r="E737" s="13"/>
      <c r="F737" s="30"/>
      <c r="H737" s="23" t="s">
        <v>153</v>
      </c>
      <c r="I737" s="4" t="s">
        <v>480</v>
      </c>
      <c r="J737" s="93"/>
      <c r="K737" s="93">
        <v>43.7</v>
      </c>
      <c r="L737" s="93">
        <v>43.7</v>
      </c>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100"/>
      <c r="AM737" s="12"/>
      <c r="AN737" s="3"/>
      <c r="AO737" s="3"/>
      <c r="AP737" s="3"/>
    </row>
    <row r="738" spans="1:42" ht="12" customHeight="1" outlineLevel="1" x14ac:dyDescent="0.25">
      <c r="A738" s="1"/>
      <c r="B738" s="2"/>
      <c r="C738" s="13"/>
      <c r="D738" s="13"/>
      <c r="E738" s="13"/>
      <c r="F738" s="30"/>
      <c r="H738" s="23" t="s">
        <v>141</v>
      </c>
      <c r="I738" s="4" t="s">
        <v>480</v>
      </c>
      <c r="J738" s="93"/>
      <c r="K738" s="93">
        <v>43.7</v>
      </c>
      <c r="L738" s="93">
        <v>43.7</v>
      </c>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100"/>
      <c r="AM738" s="12"/>
      <c r="AN738" s="3"/>
      <c r="AO738" s="3"/>
      <c r="AP738" s="3"/>
    </row>
    <row r="739" spans="1:42" ht="12" customHeight="1" outlineLevel="1" x14ac:dyDescent="0.25">
      <c r="A739" s="1"/>
      <c r="B739" s="2"/>
      <c r="C739" s="13"/>
      <c r="D739" s="13"/>
      <c r="E739" s="13"/>
      <c r="F739" s="30"/>
      <c r="H739" s="23" t="s">
        <v>142</v>
      </c>
      <c r="I739" s="4" t="s">
        <v>480</v>
      </c>
      <c r="J739" s="93">
        <v>11.44</v>
      </c>
      <c r="K739" s="93"/>
      <c r="L739" s="93"/>
      <c r="M739" s="93">
        <v>11.44</v>
      </c>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100"/>
      <c r="AM739" s="12"/>
      <c r="AN739" s="3"/>
      <c r="AO739" s="3"/>
      <c r="AP739" s="3"/>
    </row>
    <row r="740" spans="1:42" ht="12" customHeight="1" outlineLevel="1" x14ac:dyDescent="0.25">
      <c r="A740" s="1"/>
      <c r="B740" s="2"/>
      <c r="C740" s="13"/>
      <c r="D740" s="13"/>
      <c r="E740" s="13"/>
      <c r="F740" s="30"/>
      <c r="H740" s="23" t="s">
        <v>143</v>
      </c>
      <c r="I740" s="4" t="s">
        <v>480</v>
      </c>
      <c r="J740" s="93"/>
      <c r="K740" s="93">
        <v>92.01</v>
      </c>
      <c r="L740" s="93">
        <v>92.01</v>
      </c>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100"/>
      <c r="AM740" s="12"/>
      <c r="AN740" s="3"/>
      <c r="AO740" s="3"/>
      <c r="AP740" s="3"/>
    </row>
    <row r="741" spans="1:42" ht="12" customHeight="1" outlineLevel="1" x14ac:dyDescent="0.25">
      <c r="A741" s="1"/>
      <c r="B741" s="2"/>
      <c r="C741" s="13"/>
      <c r="D741" s="13"/>
      <c r="E741" s="13"/>
      <c r="F741" s="30"/>
      <c r="H741" s="23" t="s">
        <v>144</v>
      </c>
      <c r="I741" s="4" t="s">
        <v>480</v>
      </c>
      <c r="J741" s="93"/>
      <c r="K741" s="93">
        <v>11.44</v>
      </c>
      <c r="L741" s="93">
        <v>11.44</v>
      </c>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100"/>
      <c r="AM741" s="12"/>
      <c r="AN741" s="3"/>
      <c r="AO741" s="3"/>
      <c r="AP741" s="3"/>
    </row>
    <row r="742" spans="1:42" ht="12" customHeight="1" outlineLevel="1" x14ac:dyDescent="0.25">
      <c r="A742" s="1"/>
      <c r="B742" s="2"/>
      <c r="C742" s="13"/>
      <c r="D742" s="13"/>
      <c r="E742" s="13"/>
      <c r="F742" s="30"/>
      <c r="H742" s="23" t="s">
        <v>145</v>
      </c>
      <c r="I742" s="4" t="s">
        <v>480</v>
      </c>
      <c r="J742" s="93">
        <v>17.440000000000001</v>
      </c>
      <c r="K742" s="93">
        <v>17.440000000000001</v>
      </c>
      <c r="L742" s="93">
        <v>17.440000000000001</v>
      </c>
      <c r="M742" s="93"/>
      <c r="N742" s="93">
        <v>13.52</v>
      </c>
      <c r="O742" s="93">
        <v>13.52</v>
      </c>
      <c r="P742" s="93">
        <v>13.52</v>
      </c>
      <c r="Q742" s="93">
        <v>13.52</v>
      </c>
      <c r="R742" s="93">
        <v>13.52</v>
      </c>
      <c r="S742" s="93">
        <v>13.52</v>
      </c>
      <c r="T742" s="93">
        <v>13.52</v>
      </c>
      <c r="U742" s="93">
        <v>13.52</v>
      </c>
      <c r="V742" s="93">
        <v>13.52</v>
      </c>
      <c r="W742" s="93">
        <v>13.52</v>
      </c>
      <c r="X742" s="93">
        <v>13.52</v>
      </c>
      <c r="Y742" s="93">
        <v>13.52</v>
      </c>
      <c r="Z742" s="93">
        <v>13.52</v>
      </c>
      <c r="AA742" s="93">
        <v>13.52</v>
      </c>
      <c r="AB742" s="93"/>
      <c r="AC742" s="93"/>
      <c r="AD742" s="93"/>
      <c r="AE742" s="93"/>
      <c r="AF742" s="93"/>
      <c r="AG742" s="93"/>
      <c r="AH742" s="93"/>
      <c r="AI742" s="93"/>
      <c r="AJ742" s="93"/>
      <c r="AK742" s="93"/>
      <c r="AL742" s="100"/>
      <c r="AM742" s="12"/>
      <c r="AN742" s="3"/>
      <c r="AO742" s="3"/>
      <c r="AP742" s="3"/>
    </row>
    <row r="743" spans="1:42" ht="12" customHeight="1" outlineLevel="1" x14ac:dyDescent="0.25">
      <c r="A743" s="1"/>
      <c r="B743" s="2"/>
      <c r="C743" s="13"/>
      <c r="D743" s="13"/>
      <c r="E743" s="13"/>
      <c r="F743" s="30"/>
      <c r="H743" s="23" t="s">
        <v>146</v>
      </c>
      <c r="I743" s="4" t="s">
        <v>480</v>
      </c>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100"/>
      <c r="AM743" s="12"/>
      <c r="AN743" s="3"/>
      <c r="AO743" s="3"/>
      <c r="AP743" s="3"/>
    </row>
    <row r="744" spans="1:42" ht="12" customHeight="1" outlineLevel="1" x14ac:dyDescent="0.25">
      <c r="A744" s="1"/>
      <c r="B744" s="2"/>
      <c r="C744" s="13"/>
      <c r="D744" s="13"/>
      <c r="E744" s="13"/>
      <c r="F744" s="30"/>
      <c r="H744" s="23" t="s">
        <v>147</v>
      </c>
      <c r="I744" s="4" t="s">
        <v>480</v>
      </c>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100"/>
      <c r="AM744" s="12"/>
      <c r="AN744" s="3"/>
      <c r="AO744" s="3"/>
      <c r="AP744" s="3"/>
    </row>
    <row r="745" spans="1:42" ht="12" customHeight="1" outlineLevel="1" x14ac:dyDescent="0.25">
      <c r="A745" s="1"/>
      <c r="B745" s="2"/>
      <c r="C745" s="13"/>
      <c r="D745" s="13"/>
      <c r="E745" s="13"/>
      <c r="F745" s="30"/>
      <c r="H745" s="23" t="s">
        <v>436</v>
      </c>
      <c r="I745" s="4" t="s">
        <v>480</v>
      </c>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100"/>
      <c r="AM745" s="12"/>
      <c r="AN745" s="3"/>
      <c r="AO745" s="3"/>
      <c r="AP745" s="3"/>
    </row>
    <row r="746" spans="1:42" ht="12" customHeight="1" outlineLevel="1" x14ac:dyDescent="0.25">
      <c r="A746" s="1"/>
      <c r="B746" s="2"/>
      <c r="C746" s="13"/>
      <c r="D746" s="13"/>
      <c r="E746" s="13"/>
      <c r="F746" s="30"/>
      <c r="H746" s="120" t="s">
        <v>155</v>
      </c>
      <c r="I746" s="4" t="s">
        <v>480</v>
      </c>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100"/>
      <c r="AM746" s="12"/>
      <c r="AN746" s="3"/>
      <c r="AO746" s="3"/>
      <c r="AP746" s="3"/>
    </row>
    <row r="747" spans="1:42" ht="12" customHeight="1" outlineLevel="1" x14ac:dyDescent="0.25">
      <c r="A747" s="1"/>
      <c r="B747" s="2"/>
      <c r="C747" s="13"/>
      <c r="D747" s="13"/>
      <c r="E747" s="13"/>
      <c r="F747" s="30"/>
      <c r="H747" s="120" t="s">
        <v>156</v>
      </c>
      <c r="I747" s="4" t="s">
        <v>480</v>
      </c>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100"/>
      <c r="AM747" s="12"/>
      <c r="AN747" s="3"/>
      <c r="AO747" s="3"/>
      <c r="AP747" s="3"/>
    </row>
    <row r="748" spans="1:42" ht="12" customHeight="1" outlineLevel="1" x14ac:dyDescent="0.25">
      <c r="A748" s="1"/>
      <c r="B748" s="2"/>
      <c r="C748" s="13"/>
      <c r="D748" s="13"/>
      <c r="E748" s="13"/>
      <c r="F748" s="30"/>
      <c r="H748" s="120" t="s">
        <v>160</v>
      </c>
      <c r="I748" s="4" t="s">
        <v>480</v>
      </c>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100"/>
      <c r="AM748" s="12"/>
      <c r="AN748" s="3"/>
      <c r="AO748" s="3"/>
      <c r="AP748" s="3"/>
    </row>
    <row r="749" spans="1:42" ht="12" customHeight="1" outlineLevel="1" x14ac:dyDescent="0.3">
      <c r="A749" s="1"/>
      <c r="B749" s="2"/>
      <c r="C749" s="13"/>
      <c r="D749" s="13"/>
      <c r="E749" s="13"/>
      <c r="F749" s="30"/>
      <c r="H749" s="119" t="s">
        <v>148</v>
      </c>
      <c r="I749" s="4" t="s">
        <v>480</v>
      </c>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100"/>
      <c r="AM749" s="12"/>
      <c r="AN749" s="3"/>
      <c r="AO749" s="3"/>
      <c r="AP749" s="3"/>
    </row>
    <row r="750" spans="1:42" ht="12" customHeight="1" outlineLevel="1" x14ac:dyDescent="0.3">
      <c r="A750" s="1"/>
      <c r="B750" s="2"/>
      <c r="C750" s="13"/>
      <c r="D750" s="13"/>
      <c r="E750" s="13"/>
      <c r="F750" s="30"/>
      <c r="H750" s="119" t="s">
        <v>149</v>
      </c>
      <c r="I750" s="4" t="s">
        <v>480</v>
      </c>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100"/>
      <c r="AM750" s="12"/>
      <c r="AN750" s="3"/>
      <c r="AO750" s="3"/>
      <c r="AP750" s="3"/>
    </row>
    <row r="751" spans="1:42" ht="12" customHeight="1" outlineLevel="1" x14ac:dyDescent="0.3">
      <c r="A751" s="1"/>
      <c r="B751" s="2"/>
      <c r="C751" s="13"/>
      <c r="D751" s="13"/>
      <c r="E751" s="13"/>
      <c r="F751" s="30"/>
      <c r="H751" s="119" t="s">
        <v>150</v>
      </c>
      <c r="I751" s="4" t="s">
        <v>480</v>
      </c>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100"/>
      <c r="AM751" s="12"/>
      <c r="AN751" s="3"/>
      <c r="AO751" s="3"/>
      <c r="AP751" s="3"/>
    </row>
    <row r="752" spans="1:42" ht="12" customHeight="1" outlineLevel="1" x14ac:dyDescent="0.3">
      <c r="A752" s="1"/>
      <c r="B752" s="2"/>
      <c r="C752" s="13"/>
      <c r="D752" s="13"/>
      <c r="E752" s="13"/>
      <c r="F752" s="30"/>
      <c r="H752" s="119" t="s">
        <v>151</v>
      </c>
      <c r="I752" s="4" t="s">
        <v>480</v>
      </c>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100"/>
      <c r="AM752" s="12"/>
      <c r="AN752" s="3"/>
      <c r="AO752" s="3"/>
      <c r="AP752" s="3"/>
    </row>
    <row r="753" spans="1:42" ht="12" customHeight="1" outlineLevel="1" x14ac:dyDescent="0.3">
      <c r="A753" s="1"/>
      <c r="B753" s="2"/>
      <c r="C753" s="13"/>
      <c r="D753" s="13"/>
      <c r="E753" s="13"/>
      <c r="F753" s="30"/>
      <c r="H753" s="119" t="s">
        <v>152</v>
      </c>
      <c r="I753" s="4" t="s">
        <v>480</v>
      </c>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100"/>
      <c r="AM753" s="12"/>
      <c r="AN753" s="3"/>
      <c r="AO753" s="3"/>
      <c r="AP753" s="3"/>
    </row>
    <row r="754" spans="1:42" ht="12" customHeight="1" outlineLevel="1" x14ac:dyDescent="0.3">
      <c r="A754" s="1"/>
      <c r="B754" s="2"/>
      <c r="C754" s="13"/>
      <c r="D754" s="13"/>
      <c r="E754" s="13"/>
      <c r="F754" s="30"/>
      <c r="H754" s="119" t="s">
        <v>157</v>
      </c>
      <c r="I754" s="4" t="s">
        <v>480</v>
      </c>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100"/>
      <c r="AM754" s="12"/>
      <c r="AN754" s="3"/>
      <c r="AO754" s="3"/>
      <c r="AP754" s="3"/>
    </row>
    <row r="755" spans="1:42" ht="12" customHeight="1" outlineLevel="1" x14ac:dyDescent="0.3">
      <c r="A755" s="1"/>
      <c r="B755" s="2"/>
      <c r="C755" s="13"/>
      <c r="D755" s="13"/>
      <c r="E755" s="13"/>
      <c r="F755" s="30"/>
      <c r="H755" s="119" t="s">
        <v>158</v>
      </c>
      <c r="I755" s="4" t="s">
        <v>480</v>
      </c>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100"/>
      <c r="AM755" s="12"/>
      <c r="AN755" s="3"/>
      <c r="AO755" s="3"/>
      <c r="AP755" s="3"/>
    </row>
    <row r="756" spans="1:42" ht="12" customHeight="1" outlineLevel="1" x14ac:dyDescent="0.3">
      <c r="A756" s="1"/>
      <c r="B756" s="2"/>
      <c r="C756" s="13"/>
      <c r="D756" s="13"/>
      <c r="E756" s="13"/>
      <c r="F756" s="30"/>
      <c r="H756" s="119" t="s">
        <v>159</v>
      </c>
      <c r="I756" s="4" t="s">
        <v>480</v>
      </c>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100"/>
      <c r="AM756" s="12"/>
      <c r="AN756" s="3"/>
      <c r="AO756" s="3"/>
      <c r="AP756" s="3"/>
    </row>
    <row r="757" spans="1:42" ht="12" customHeight="1" outlineLevel="1" x14ac:dyDescent="0.3">
      <c r="A757" s="1"/>
      <c r="B757" s="2"/>
      <c r="C757" s="13"/>
      <c r="D757" s="13"/>
      <c r="E757" s="13"/>
      <c r="F757" s="30"/>
      <c r="H757" s="119" t="s">
        <v>460</v>
      </c>
      <c r="I757" s="4" t="s">
        <v>480</v>
      </c>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100"/>
      <c r="AM757" s="12"/>
      <c r="AN757" s="3"/>
      <c r="AO757" s="3"/>
      <c r="AP757" s="3"/>
    </row>
    <row r="758" spans="1:42" ht="12" customHeight="1" outlineLevel="1" x14ac:dyDescent="0.3">
      <c r="A758" s="1"/>
      <c r="B758" s="2"/>
      <c r="C758" s="13"/>
      <c r="D758" s="13"/>
      <c r="E758" s="13"/>
      <c r="F758" s="30"/>
      <c r="H758" s="119" t="s">
        <v>161</v>
      </c>
      <c r="I758" s="4" t="s">
        <v>480</v>
      </c>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100"/>
      <c r="AM758" s="12"/>
      <c r="AN758" s="3"/>
      <c r="AO758" s="3"/>
      <c r="AP758" s="3"/>
    </row>
    <row r="759" spans="1:42" ht="12" customHeight="1" outlineLevel="1" x14ac:dyDescent="0.3">
      <c r="A759" s="1"/>
      <c r="B759" s="2"/>
      <c r="C759" s="13"/>
      <c r="D759" s="13"/>
      <c r="E759" s="13"/>
      <c r="F759" s="30"/>
      <c r="H759" s="119" t="s">
        <v>162</v>
      </c>
      <c r="I759" s="4" t="s">
        <v>480</v>
      </c>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100"/>
      <c r="AM759" s="12"/>
      <c r="AN759" s="3"/>
      <c r="AO759" s="3"/>
      <c r="AP759" s="3"/>
    </row>
    <row r="760" spans="1:42" ht="12" customHeight="1" outlineLevel="1" x14ac:dyDescent="0.3">
      <c r="A760" s="1"/>
      <c r="B760" s="2"/>
      <c r="C760" s="13"/>
      <c r="D760" s="13"/>
      <c r="E760" s="13"/>
      <c r="F760" s="30"/>
      <c r="H760" s="119" t="s">
        <v>163</v>
      </c>
      <c r="I760" s="4" t="s">
        <v>480</v>
      </c>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100"/>
      <c r="AM760" s="12"/>
      <c r="AN760" s="3"/>
      <c r="AO760" s="3"/>
      <c r="AP760" s="3"/>
    </row>
    <row r="761" spans="1:42" ht="12" customHeight="1" outlineLevel="1" x14ac:dyDescent="0.3">
      <c r="A761" s="1"/>
      <c r="B761" s="2"/>
      <c r="C761" s="13"/>
      <c r="D761" s="13"/>
      <c r="E761" s="13"/>
      <c r="F761" s="30"/>
      <c r="H761" s="119" t="s">
        <v>164</v>
      </c>
      <c r="I761" s="4" t="s">
        <v>480</v>
      </c>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100"/>
      <c r="AM761" s="12"/>
      <c r="AN761" s="3"/>
      <c r="AO761" s="3"/>
      <c r="AP761" s="3"/>
    </row>
    <row r="762" spans="1:42" ht="12" customHeight="1" outlineLevel="1" x14ac:dyDescent="0.3">
      <c r="A762" s="1"/>
      <c r="B762" s="2"/>
      <c r="C762" s="13"/>
      <c r="D762" s="13"/>
      <c r="E762" s="13"/>
      <c r="F762" s="30"/>
      <c r="H762" s="119" t="s">
        <v>165</v>
      </c>
      <c r="I762" s="4" t="s">
        <v>480</v>
      </c>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100"/>
      <c r="AM762" s="12"/>
      <c r="AN762" s="3"/>
      <c r="AO762" s="3"/>
      <c r="AP762" s="3"/>
    </row>
    <row r="763" spans="1:42" ht="12" customHeight="1" outlineLevel="1" x14ac:dyDescent="0.3">
      <c r="A763" s="1"/>
      <c r="B763" s="2"/>
      <c r="C763" s="13"/>
      <c r="D763" s="13"/>
      <c r="E763" s="13"/>
      <c r="F763" s="30"/>
      <c r="H763" s="119" t="s">
        <v>468</v>
      </c>
      <c r="I763" s="4" t="s">
        <v>480</v>
      </c>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100"/>
      <c r="AM763" s="12"/>
      <c r="AN763" s="3"/>
      <c r="AO763" s="3"/>
      <c r="AP763" s="3"/>
    </row>
    <row r="764" spans="1:42" ht="12" customHeight="1" outlineLevel="1" x14ac:dyDescent="0.3">
      <c r="A764" s="1"/>
      <c r="B764" s="2"/>
      <c r="C764" s="13"/>
      <c r="D764" s="13"/>
      <c r="E764" s="13"/>
      <c r="F764" s="30"/>
      <c r="H764" s="119" t="s">
        <v>166</v>
      </c>
      <c r="I764" s="4" t="s">
        <v>480</v>
      </c>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100"/>
      <c r="AM764" s="12"/>
      <c r="AN764" s="3"/>
      <c r="AO764" s="3"/>
      <c r="AP764" s="3"/>
    </row>
    <row r="765" spans="1:42" ht="12" customHeight="1" outlineLevel="1" x14ac:dyDescent="0.3">
      <c r="A765" s="1"/>
      <c r="B765" s="2"/>
      <c r="C765" s="13"/>
      <c r="D765" s="13"/>
      <c r="E765" s="13"/>
      <c r="F765" s="30"/>
      <c r="H765" s="119" t="s">
        <v>461</v>
      </c>
      <c r="I765" s="4" t="s">
        <v>480</v>
      </c>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100"/>
      <c r="AM765" s="12"/>
      <c r="AN765" s="3"/>
      <c r="AO765" s="3"/>
      <c r="AP765" s="3"/>
    </row>
    <row r="766" spans="1:42" ht="12" customHeight="1" outlineLevel="1" x14ac:dyDescent="0.3">
      <c r="A766" s="1"/>
      <c r="B766" s="2"/>
      <c r="C766" s="13"/>
      <c r="D766" s="13"/>
      <c r="E766" s="13"/>
      <c r="F766" s="30"/>
      <c r="H766" s="119" t="s">
        <v>167</v>
      </c>
      <c r="I766" s="4" t="s">
        <v>480</v>
      </c>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100"/>
      <c r="AM766" s="12"/>
      <c r="AN766" s="3"/>
      <c r="AO766" s="3"/>
      <c r="AP766" s="3"/>
    </row>
    <row r="767" spans="1:42" ht="12" customHeight="1" outlineLevel="1" x14ac:dyDescent="0.3">
      <c r="A767" s="1"/>
      <c r="B767" s="2"/>
      <c r="C767" s="13"/>
      <c r="D767" s="13"/>
      <c r="E767" s="13"/>
      <c r="F767" s="30"/>
      <c r="H767" s="119" t="s">
        <v>168</v>
      </c>
      <c r="I767" s="4" t="s">
        <v>480</v>
      </c>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100"/>
      <c r="AM767" s="12"/>
      <c r="AN767" s="3"/>
      <c r="AO767" s="3"/>
      <c r="AP767" s="3"/>
    </row>
    <row r="768" spans="1:42" ht="12" customHeight="1" outlineLevel="1" x14ac:dyDescent="0.3">
      <c r="A768" s="1"/>
      <c r="B768" s="2"/>
      <c r="C768" s="13"/>
      <c r="D768" s="13"/>
      <c r="E768" s="13"/>
      <c r="F768" s="30"/>
      <c r="H768" s="119" t="s">
        <v>169</v>
      </c>
      <c r="I768" s="4" t="s">
        <v>480</v>
      </c>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100"/>
      <c r="AM768" s="12"/>
      <c r="AN768" s="3"/>
      <c r="AO768" s="3"/>
      <c r="AP768" s="3"/>
    </row>
    <row r="769" spans="1:42" ht="12" customHeight="1" outlineLevel="1" x14ac:dyDescent="0.3">
      <c r="A769" s="1"/>
      <c r="B769" s="2"/>
      <c r="C769" s="13"/>
      <c r="D769" s="13"/>
      <c r="E769" s="13"/>
      <c r="F769" s="30"/>
      <c r="H769" s="119" t="s">
        <v>467</v>
      </c>
      <c r="I769" s="4" t="s">
        <v>480</v>
      </c>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100"/>
      <c r="AM769" s="12"/>
      <c r="AN769" s="3"/>
      <c r="AO769" s="3"/>
      <c r="AP769" s="3"/>
    </row>
    <row r="770" spans="1:42" ht="12" customHeight="1" outlineLevel="1" x14ac:dyDescent="0.3">
      <c r="A770" s="1"/>
      <c r="B770" s="2"/>
      <c r="C770" s="13"/>
      <c r="D770" s="13"/>
      <c r="E770" s="13"/>
      <c r="F770" s="30"/>
      <c r="H770" s="119" t="s">
        <v>170</v>
      </c>
      <c r="I770" s="4" t="s">
        <v>480</v>
      </c>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100"/>
      <c r="AM770" s="12"/>
      <c r="AN770" s="3"/>
      <c r="AO770" s="3"/>
      <c r="AP770" s="3"/>
    </row>
    <row r="771" spans="1:42" ht="12" customHeight="1" outlineLevel="1" x14ac:dyDescent="0.3">
      <c r="A771" s="1"/>
      <c r="B771" s="2"/>
      <c r="C771" s="13"/>
      <c r="D771" s="13"/>
      <c r="E771" s="13"/>
      <c r="F771" s="30"/>
      <c r="H771" s="119" t="s">
        <v>462</v>
      </c>
      <c r="I771" s="4" t="s">
        <v>480</v>
      </c>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100"/>
      <c r="AM771" s="12"/>
      <c r="AN771" s="3"/>
      <c r="AO771" s="3"/>
      <c r="AP771" s="3"/>
    </row>
    <row r="772" spans="1:42" ht="12" customHeight="1" outlineLevel="1" x14ac:dyDescent="0.3">
      <c r="A772" s="1"/>
      <c r="B772" s="2"/>
      <c r="C772" s="13"/>
      <c r="D772" s="13"/>
      <c r="E772" s="13"/>
      <c r="F772" s="30"/>
      <c r="H772" s="119" t="s">
        <v>171</v>
      </c>
      <c r="I772" s="4" t="s">
        <v>480</v>
      </c>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100"/>
      <c r="AM772" s="12"/>
      <c r="AN772" s="3"/>
      <c r="AO772" s="3"/>
      <c r="AP772" s="3"/>
    </row>
    <row r="773" spans="1:42" ht="12" customHeight="1" outlineLevel="1" x14ac:dyDescent="0.3">
      <c r="A773" s="1"/>
      <c r="B773" s="2"/>
      <c r="C773" s="13"/>
      <c r="D773" s="13"/>
      <c r="E773" s="13"/>
      <c r="F773" s="30"/>
      <c r="H773" s="119" t="s">
        <v>172</v>
      </c>
      <c r="I773" s="4" t="s">
        <v>480</v>
      </c>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100"/>
      <c r="AM773" s="12"/>
      <c r="AN773" s="3"/>
      <c r="AO773" s="3"/>
      <c r="AP773" s="3"/>
    </row>
    <row r="774" spans="1:42" ht="12" customHeight="1" outlineLevel="1" x14ac:dyDescent="0.3">
      <c r="A774" s="1"/>
      <c r="B774" s="2"/>
      <c r="C774" s="13"/>
      <c r="D774" s="13"/>
      <c r="E774" s="13"/>
      <c r="F774" s="30"/>
      <c r="H774" s="119" t="s">
        <v>173</v>
      </c>
      <c r="I774" s="4" t="s">
        <v>480</v>
      </c>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100"/>
      <c r="AM774" s="12"/>
      <c r="AN774" s="3"/>
      <c r="AO774" s="3"/>
      <c r="AP774" s="3"/>
    </row>
    <row r="775" spans="1:42" ht="12" customHeight="1" outlineLevel="1" x14ac:dyDescent="0.25">
      <c r="A775" s="1"/>
      <c r="B775" s="2"/>
      <c r="C775" s="13"/>
      <c r="D775" s="13"/>
      <c r="E775" s="13"/>
      <c r="F775" s="30"/>
      <c r="H775" s="4" t="s">
        <v>140</v>
      </c>
      <c r="I775" s="4" t="s">
        <v>480</v>
      </c>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100"/>
      <c r="AM775" s="12"/>
      <c r="AN775" s="3"/>
      <c r="AO775" s="3"/>
      <c r="AP775" s="3"/>
    </row>
    <row r="776" spans="1:42" ht="12" customHeight="1" outlineLevel="1" x14ac:dyDescent="0.25">
      <c r="A776" s="1"/>
      <c r="B776" s="2"/>
      <c r="C776" s="13"/>
      <c r="D776" s="13"/>
      <c r="E776" s="13"/>
      <c r="F776" s="30"/>
      <c r="H776" s="4" t="s">
        <v>154</v>
      </c>
      <c r="I776" s="4" t="s">
        <v>480</v>
      </c>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100"/>
      <c r="AM776" s="12"/>
      <c r="AN776" s="3"/>
      <c r="AO776" s="3"/>
      <c r="AP776" s="3"/>
    </row>
    <row r="777" spans="1:42" ht="12" customHeight="1" outlineLevel="1" x14ac:dyDescent="0.25">
      <c r="A777" s="1"/>
      <c r="B777" s="2"/>
      <c r="C777" s="13"/>
      <c r="D777" s="13"/>
      <c r="E777" s="13"/>
      <c r="F777" s="30"/>
      <c r="H777" s="4" t="s">
        <v>463</v>
      </c>
      <c r="I777" s="4" t="s">
        <v>480</v>
      </c>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100"/>
      <c r="AM777" s="12"/>
      <c r="AN777" s="3"/>
      <c r="AO777" s="3"/>
      <c r="AP777" s="3"/>
    </row>
    <row r="778" spans="1:42" ht="12" customHeight="1" outlineLevel="1" x14ac:dyDescent="0.25">
      <c r="A778" s="1"/>
      <c r="B778" s="2"/>
      <c r="C778" s="13"/>
      <c r="D778" s="13"/>
      <c r="E778" s="13"/>
      <c r="F778" s="30"/>
      <c r="H778" s="4" t="s">
        <v>464</v>
      </c>
      <c r="I778" s="4" t="s">
        <v>480</v>
      </c>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100"/>
      <c r="AM778" s="12"/>
      <c r="AN778" s="3"/>
      <c r="AO778" s="3"/>
      <c r="AP778" s="3"/>
    </row>
    <row r="779" spans="1:42" ht="12" customHeight="1" outlineLevel="1" x14ac:dyDescent="0.25">
      <c r="A779" s="1"/>
      <c r="B779" s="2"/>
      <c r="C779" s="13"/>
      <c r="D779" s="13"/>
      <c r="E779" s="13"/>
      <c r="F779" s="30"/>
      <c r="H779" s="4" t="s">
        <v>465</v>
      </c>
      <c r="I779" s="4" t="s">
        <v>480</v>
      </c>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100"/>
      <c r="AM779" s="12"/>
      <c r="AN779" s="3"/>
      <c r="AO779" s="3"/>
      <c r="AP779" s="3"/>
    </row>
    <row r="780" spans="1:42" ht="12" customHeight="1" outlineLevel="1" x14ac:dyDescent="0.25">
      <c r="A780" s="1"/>
      <c r="B780" s="2"/>
      <c r="C780" s="13"/>
      <c r="D780" s="13"/>
      <c r="E780" s="13"/>
      <c r="F780" s="30"/>
      <c r="H780" s="4" t="s">
        <v>466</v>
      </c>
      <c r="I780" s="4" t="s">
        <v>480</v>
      </c>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100"/>
      <c r="AM780" s="12"/>
      <c r="AN780" s="3"/>
      <c r="AO780" s="3"/>
      <c r="AP780" s="3"/>
    </row>
    <row r="781" spans="1:42" ht="12" customHeight="1" outlineLevel="1" x14ac:dyDescent="0.25">
      <c r="A781" s="1"/>
      <c r="B781" s="2"/>
      <c r="C781" s="13"/>
      <c r="D781" s="13"/>
      <c r="E781" s="13"/>
      <c r="F781" s="30"/>
      <c r="H781" s="23" t="s">
        <v>153</v>
      </c>
      <c r="I781" s="4" t="s">
        <v>475</v>
      </c>
      <c r="J781" s="93"/>
      <c r="K781" s="93">
        <v>14.3</v>
      </c>
      <c r="L781" s="93">
        <v>14.3</v>
      </c>
      <c r="M781" s="93"/>
      <c r="N781" s="93">
        <v>14.3</v>
      </c>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100"/>
      <c r="AM781" s="12"/>
      <c r="AN781" s="3"/>
      <c r="AO781" s="3"/>
      <c r="AP781" s="3"/>
    </row>
    <row r="782" spans="1:42" ht="12" customHeight="1" outlineLevel="1" x14ac:dyDescent="0.25">
      <c r="A782" s="1"/>
      <c r="B782" s="2"/>
      <c r="C782" s="13"/>
      <c r="D782" s="13"/>
      <c r="E782" s="13"/>
      <c r="F782" s="30"/>
      <c r="H782" s="23" t="s">
        <v>141</v>
      </c>
      <c r="I782" s="4" t="s">
        <v>475</v>
      </c>
      <c r="J782" s="93"/>
      <c r="K782" s="93">
        <v>31</v>
      </c>
      <c r="L782" s="93">
        <v>31</v>
      </c>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100"/>
      <c r="AM782" s="12"/>
      <c r="AN782" s="3"/>
      <c r="AO782" s="3"/>
      <c r="AP782" s="3"/>
    </row>
    <row r="783" spans="1:42" ht="12" customHeight="1" outlineLevel="1" x14ac:dyDescent="0.25">
      <c r="A783" s="1"/>
      <c r="B783" s="2"/>
      <c r="C783" s="13"/>
      <c r="D783" s="13"/>
      <c r="E783" s="13"/>
      <c r="F783" s="30"/>
      <c r="H783" s="23" t="s">
        <v>142</v>
      </c>
      <c r="I783" s="4" t="s">
        <v>475</v>
      </c>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100"/>
      <c r="AM783" s="12"/>
      <c r="AN783" s="3"/>
      <c r="AO783" s="3"/>
      <c r="AP783" s="3"/>
    </row>
    <row r="784" spans="1:42" ht="12" customHeight="1" outlineLevel="1" x14ac:dyDescent="0.25">
      <c r="A784" s="1"/>
      <c r="B784" s="2"/>
      <c r="C784" s="13"/>
      <c r="D784" s="13"/>
      <c r="E784" s="13"/>
      <c r="F784" s="30"/>
      <c r="H784" s="23" t="s">
        <v>143</v>
      </c>
      <c r="I784" s="4" t="s">
        <v>475</v>
      </c>
      <c r="J784" s="93"/>
      <c r="K784" s="93">
        <v>8.4</v>
      </c>
      <c r="L784" s="93">
        <v>8.4</v>
      </c>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100"/>
      <c r="AM784" s="12"/>
      <c r="AN784" s="3"/>
      <c r="AO784" s="3"/>
      <c r="AP784" s="3"/>
    </row>
    <row r="785" spans="1:42" ht="12" customHeight="1" outlineLevel="1" x14ac:dyDescent="0.25">
      <c r="A785" s="1"/>
      <c r="B785" s="2"/>
      <c r="C785" s="13"/>
      <c r="D785" s="13"/>
      <c r="E785" s="13"/>
      <c r="F785" s="30"/>
      <c r="H785" s="23" t="s">
        <v>144</v>
      </c>
      <c r="I785" s="4" t="s">
        <v>475</v>
      </c>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100"/>
      <c r="AM785" s="12"/>
      <c r="AN785" s="3"/>
      <c r="AO785" s="3"/>
      <c r="AP785" s="3"/>
    </row>
    <row r="786" spans="1:42" ht="12" customHeight="1" outlineLevel="1" x14ac:dyDescent="0.25">
      <c r="A786" s="1"/>
      <c r="B786" s="2"/>
      <c r="C786" s="13"/>
      <c r="D786" s="13"/>
      <c r="E786" s="13"/>
      <c r="F786" s="30"/>
      <c r="H786" s="23" t="s">
        <v>145</v>
      </c>
      <c r="I786" s="4" t="s">
        <v>475</v>
      </c>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100"/>
      <c r="AM786" s="12"/>
      <c r="AN786" s="3"/>
      <c r="AO786" s="3"/>
      <c r="AP786" s="3"/>
    </row>
    <row r="787" spans="1:42" ht="12" customHeight="1" outlineLevel="1" x14ac:dyDescent="0.25">
      <c r="A787" s="1"/>
      <c r="B787" s="2"/>
      <c r="C787" s="13"/>
      <c r="D787" s="13"/>
      <c r="E787" s="13"/>
      <c r="F787" s="30"/>
      <c r="H787" s="23" t="s">
        <v>146</v>
      </c>
      <c r="I787" s="4" t="s">
        <v>475</v>
      </c>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100"/>
      <c r="AM787" s="12"/>
      <c r="AN787" s="3"/>
      <c r="AO787" s="3"/>
      <c r="AP787" s="3"/>
    </row>
    <row r="788" spans="1:42" ht="12" customHeight="1" outlineLevel="1" x14ac:dyDescent="0.25">
      <c r="A788" s="1"/>
      <c r="B788" s="2"/>
      <c r="C788" s="13"/>
      <c r="D788" s="13"/>
      <c r="E788" s="13"/>
      <c r="F788" s="30"/>
      <c r="H788" s="23" t="s">
        <v>147</v>
      </c>
      <c r="I788" s="4" t="s">
        <v>475</v>
      </c>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100"/>
      <c r="AM788" s="12"/>
      <c r="AN788" s="3"/>
      <c r="AO788" s="3"/>
      <c r="AP788" s="3"/>
    </row>
    <row r="789" spans="1:42" ht="12" customHeight="1" outlineLevel="1" x14ac:dyDescent="0.25">
      <c r="A789" s="1"/>
      <c r="B789" s="2"/>
      <c r="C789" s="13"/>
      <c r="D789" s="13"/>
      <c r="E789" s="13"/>
      <c r="F789" s="30"/>
      <c r="H789" s="23" t="s">
        <v>436</v>
      </c>
      <c r="I789" s="4" t="s">
        <v>475</v>
      </c>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100"/>
      <c r="AM789" s="12"/>
      <c r="AN789" s="3"/>
      <c r="AO789" s="3"/>
      <c r="AP789" s="3"/>
    </row>
    <row r="790" spans="1:42" ht="12" customHeight="1" outlineLevel="1" x14ac:dyDescent="0.25">
      <c r="A790" s="1"/>
      <c r="B790" s="2"/>
      <c r="C790" s="13"/>
      <c r="D790" s="13"/>
      <c r="E790" s="13"/>
      <c r="F790" s="30"/>
      <c r="H790" s="120" t="s">
        <v>155</v>
      </c>
      <c r="I790" s="4" t="s">
        <v>475</v>
      </c>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100"/>
      <c r="AM790" s="12"/>
      <c r="AN790" s="3"/>
      <c r="AO790" s="3"/>
      <c r="AP790" s="3"/>
    </row>
    <row r="791" spans="1:42" ht="12" customHeight="1" outlineLevel="1" x14ac:dyDescent="0.25">
      <c r="A791" s="1"/>
      <c r="B791" s="2"/>
      <c r="C791" s="13"/>
      <c r="D791" s="13"/>
      <c r="E791" s="13"/>
      <c r="F791" s="30"/>
      <c r="H791" s="120" t="s">
        <v>156</v>
      </c>
      <c r="I791" s="4" t="s">
        <v>475</v>
      </c>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100"/>
      <c r="AM791" s="12"/>
      <c r="AN791" s="3"/>
      <c r="AO791" s="3"/>
      <c r="AP791" s="3"/>
    </row>
    <row r="792" spans="1:42" ht="12" customHeight="1" outlineLevel="1" x14ac:dyDescent="0.25">
      <c r="A792" s="1"/>
      <c r="B792" s="2"/>
      <c r="C792" s="13"/>
      <c r="D792" s="13"/>
      <c r="E792" s="13"/>
      <c r="F792" s="30"/>
      <c r="H792" s="120" t="s">
        <v>160</v>
      </c>
      <c r="I792" s="4" t="s">
        <v>475</v>
      </c>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100"/>
      <c r="AM792" s="12"/>
      <c r="AN792" s="3"/>
      <c r="AO792" s="3"/>
      <c r="AP792" s="3"/>
    </row>
    <row r="793" spans="1:42" ht="12" customHeight="1" outlineLevel="1" x14ac:dyDescent="0.3">
      <c r="A793" s="1"/>
      <c r="B793" s="2"/>
      <c r="C793" s="13"/>
      <c r="D793" s="13"/>
      <c r="E793" s="13"/>
      <c r="F793" s="30"/>
      <c r="H793" s="119" t="s">
        <v>148</v>
      </c>
      <c r="I793" s="4" t="s">
        <v>475</v>
      </c>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100"/>
      <c r="AM793" s="12"/>
      <c r="AN793" s="3"/>
      <c r="AO793" s="3"/>
      <c r="AP793" s="3"/>
    </row>
    <row r="794" spans="1:42" ht="12" customHeight="1" outlineLevel="1" x14ac:dyDescent="0.3">
      <c r="A794" s="1"/>
      <c r="B794" s="2"/>
      <c r="C794" s="13"/>
      <c r="D794" s="13"/>
      <c r="E794" s="13"/>
      <c r="F794" s="30"/>
      <c r="H794" s="119" t="s">
        <v>149</v>
      </c>
      <c r="I794" s="4" t="s">
        <v>475</v>
      </c>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100"/>
      <c r="AM794" s="12"/>
      <c r="AN794" s="3"/>
      <c r="AO794" s="3"/>
      <c r="AP794" s="3"/>
    </row>
    <row r="795" spans="1:42" ht="12" customHeight="1" outlineLevel="1" x14ac:dyDescent="0.3">
      <c r="A795" s="1"/>
      <c r="B795" s="2"/>
      <c r="C795" s="13"/>
      <c r="D795" s="13"/>
      <c r="E795" s="13"/>
      <c r="F795" s="30"/>
      <c r="H795" s="119" t="s">
        <v>150</v>
      </c>
      <c r="I795" s="4" t="s">
        <v>475</v>
      </c>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100"/>
      <c r="AM795" s="12"/>
      <c r="AN795" s="3"/>
      <c r="AO795" s="3"/>
      <c r="AP795" s="3"/>
    </row>
    <row r="796" spans="1:42" ht="12" customHeight="1" outlineLevel="1" x14ac:dyDescent="0.3">
      <c r="A796" s="1"/>
      <c r="B796" s="2"/>
      <c r="C796" s="13"/>
      <c r="D796" s="13"/>
      <c r="E796" s="13"/>
      <c r="F796" s="30"/>
      <c r="H796" s="119" t="s">
        <v>151</v>
      </c>
      <c r="I796" s="4" t="s">
        <v>475</v>
      </c>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100"/>
      <c r="AM796" s="12"/>
      <c r="AN796" s="3"/>
      <c r="AO796" s="3"/>
      <c r="AP796" s="3"/>
    </row>
    <row r="797" spans="1:42" ht="12" customHeight="1" outlineLevel="1" x14ac:dyDescent="0.3">
      <c r="A797" s="1"/>
      <c r="B797" s="2"/>
      <c r="C797" s="13"/>
      <c r="D797" s="13"/>
      <c r="E797" s="13"/>
      <c r="F797" s="30"/>
      <c r="H797" s="119" t="s">
        <v>152</v>
      </c>
      <c r="I797" s="4" t="s">
        <v>475</v>
      </c>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100"/>
      <c r="AM797" s="12"/>
      <c r="AN797" s="3"/>
      <c r="AO797" s="3"/>
      <c r="AP797" s="3"/>
    </row>
    <row r="798" spans="1:42" ht="12" customHeight="1" outlineLevel="1" x14ac:dyDescent="0.3">
      <c r="A798" s="1"/>
      <c r="B798" s="2"/>
      <c r="C798" s="13"/>
      <c r="D798" s="13"/>
      <c r="E798" s="13"/>
      <c r="F798" s="30"/>
      <c r="H798" s="119" t="s">
        <v>157</v>
      </c>
      <c r="I798" s="4" t="s">
        <v>475</v>
      </c>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100"/>
      <c r="AM798" s="12"/>
      <c r="AN798" s="3"/>
      <c r="AO798" s="3"/>
      <c r="AP798" s="3"/>
    </row>
    <row r="799" spans="1:42" ht="12" customHeight="1" outlineLevel="1" x14ac:dyDescent="0.3">
      <c r="A799" s="1"/>
      <c r="B799" s="2"/>
      <c r="C799" s="13"/>
      <c r="D799" s="13"/>
      <c r="E799" s="13"/>
      <c r="F799" s="30"/>
      <c r="H799" s="119" t="s">
        <v>158</v>
      </c>
      <c r="I799" s="4" t="s">
        <v>475</v>
      </c>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100"/>
      <c r="AM799" s="12"/>
      <c r="AN799" s="3"/>
      <c r="AO799" s="3"/>
      <c r="AP799" s="3"/>
    </row>
    <row r="800" spans="1:42" ht="12" customHeight="1" outlineLevel="1" x14ac:dyDescent="0.3">
      <c r="A800" s="1"/>
      <c r="B800" s="2"/>
      <c r="C800" s="13"/>
      <c r="D800" s="13"/>
      <c r="E800" s="13"/>
      <c r="F800" s="30"/>
      <c r="H800" s="119" t="s">
        <v>159</v>
      </c>
      <c r="I800" s="4" t="s">
        <v>475</v>
      </c>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100"/>
      <c r="AM800" s="12"/>
      <c r="AN800" s="3"/>
      <c r="AO800" s="3"/>
      <c r="AP800" s="3"/>
    </row>
    <row r="801" spans="1:42" ht="12" customHeight="1" outlineLevel="1" x14ac:dyDescent="0.3">
      <c r="A801" s="1"/>
      <c r="B801" s="2"/>
      <c r="C801" s="13"/>
      <c r="D801" s="13"/>
      <c r="E801" s="13"/>
      <c r="F801" s="30"/>
      <c r="H801" s="119" t="s">
        <v>460</v>
      </c>
      <c r="I801" s="4" t="s">
        <v>475</v>
      </c>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100"/>
      <c r="AM801" s="12"/>
      <c r="AN801" s="3"/>
      <c r="AO801" s="3"/>
      <c r="AP801" s="3"/>
    </row>
    <row r="802" spans="1:42" ht="12" customHeight="1" outlineLevel="1" x14ac:dyDescent="0.3">
      <c r="A802" s="1"/>
      <c r="B802" s="2"/>
      <c r="C802" s="13"/>
      <c r="D802" s="13"/>
      <c r="E802" s="13"/>
      <c r="F802" s="30"/>
      <c r="H802" s="119" t="s">
        <v>161</v>
      </c>
      <c r="I802" s="4" t="s">
        <v>475</v>
      </c>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100"/>
      <c r="AM802" s="12"/>
      <c r="AN802" s="3"/>
      <c r="AO802" s="3"/>
      <c r="AP802" s="3"/>
    </row>
    <row r="803" spans="1:42" ht="12" customHeight="1" outlineLevel="1" x14ac:dyDescent="0.3">
      <c r="A803" s="1"/>
      <c r="B803" s="2"/>
      <c r="C803" s="13"/>
      <c r="D803" s="13"/>
      <c r="E803" s="13"/>
      <c r="F803" s="30"/>
      <c r="H803" s="119" t="s">
        <v>162</v>
      </c>
      <c r="I803" s="4" t="s">
        <v>475</v>
      </c>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100"/>
      <c r="AM803" s="12"/>
      <c r="AN803" s="3"/>
      <c r="AO803" s="3"/>
      <c r="AP803" s="3"/>
    </row>
    <row r="804" spans="1:42" ht="12" customHeight="1" outlineLevel="1" x14ac:dyDescent="0.3">
      <c r="A804" s="1"/>
      <c r="B804" s="2"/>
      <c r="C804" s="13"/>
      <c r="D804" s="13"/>
      <c r="E804" s="13"/>
      <c r="F804" s="30"/>
      <c r="H804" s="119" t="s">
        <v>163</v>
      </c>
      <c r="I804" s="4" t="s">
        <v>475</v>
      </c>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100"/>
      <c r="AM804" s="12"/>
      <c r="AN804" s="3"/>
      <c r="AO804" s="3"/>
      <c r="AP804" s="3"/>
    </row>
    <row r="805" spans="1:42" ht="12" customHeight="1" outlineLevel="1" x14ac:dyDescent="0.3">
      <c r="A805" s="1"/>
      <c r="B805" s="2"/>
      <c r="C805" s="13"/>
      <c r="D805" s="13"/>
      <c r="E805" s="13"/>
      <c r="F805" s="30"/>
      <c r="H805" s="119" t="s">
        <v>164</v>
      </c>
      <c r="I805" s="4" t="s">
        <v>475</v>
      </c>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100"/>
      <c r="AM805" s="12"/>
      <c r="AN805" s="3"/>
      <c r="AO805" s="3"/>
      <c r="AP805" s="3"/>
    </row>
    <row r="806" spans="1:42" ht="12" customHeight="1" outlineLevel="1" x14ac:dyDescent="0.3">
      <c r="A806" s="1"/>
      <c r="B806" s="2"/>
      <c r="C806" s="13"/>
      <c r="D806" s="13"/>
      <c r="E806" s="13"/>
      <c r="F806" s="30"/>
      <c r="H806" s="119" t="s">
        <v>165</v>
      </c>
      <c r="I806" s="4" t="s">
        <v>475</v>
      </c>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100"/>
      <c r="AM806" s="12"/>
      <c r="AN806" s="3"/>
      <c r="AO806" s="3"/>
      <c r="AP806" s="3"/>
    </row>
    <row r="807" spans="1:42" ht="12" customHeight="1" outlineLevel="1" x14ac:dyDescent="0.3">
      <c r="A807" s="1"/>
      <c r="B807" s="2"/>
      <c r="C807" s="13"/>
      <c r="D807" s="13"/>
      <c r="E807" s="13"/>
      <c r="F807" s="30"/>
      <c r="H807" s="119" t="s">
        <v>468</v>
      </c>
      <c r="I807" s="4" t="s">
        <v>475</v>
      </c>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100"/>
      <c r="AM807" s="12"/>
      <c r="AN807" s="3"/>
      <c r="AO807" s="3"/>
      <c r="AP807" s="3"/>
    </row>
    <row r="808" spans="1:42" ht="12" customHeight="1" outlineLevel="1" x14ac:dyDescent="0.3">
      <c r="A808" s="1"/>
      <c r="B808" s="2"/>
      <c r="C808" s="13"/>
      <c r="D808" s="13"/>
      <c r="E808" s="13"/>
      <c r="F808" s="30"/>
      <c r="H808" s="119" t="s">
        <v>166</v>
      </c>
      <c r="I808" s="4" t="s">
        <v>475</v>
      </c>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100"/>
      <c r="AM808" s="12"/>
      <c r="AN808" s="3"/>
      <c r="AO808" s="3"/>
      <c r="AP808" s="3"/>
    </row>
    <row r="809" spans="1:42" ht="12" customHeight="1" outlineLevel="1" x14ac:dyDescent="0.3">
      <c r="A809" s="1"/>
      <c r="B809" s="2"/>
      <c r="C809" s="13"/>
      <c r="D809" s="13"/>
      <c r="E809" s="13"/>
      <c r="F809" s="30"/>
      <c r="H809" s="119" t="s">
        <v>461</v>
      </c>
      <c r="I809" s="4" t="s">
        <v>475</v>
      </c>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100"/>
      <c r="AM809" s="12"/>
      <c r="AN809" s="3"/>
      <c r="AO809" s="3"/>
      <c r="AP809" s="3"/>
    </row>
    <row r="810" spans="1:42" ht="12" customHeight="1" outlineLevel="1" x14ac:dyDescent="0.3">
      <c r="A810" s="1"/>
      <c r="B810" s="2"/>
      <c r="C810" s="13"/>
      <c r="D810" s="13"/>
      <c r="E810" s="13"/>
      <c r="F810" s="30"/>
      <c r="H810" s="119" t="s">
        <v>167</v>
      </c>
      <c r="I810" s="4" t="s">
        <v>475</v>
      </c>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100"/>
      <c r="AM810" s="12"/>
      <c r="AN810" s="3"/>
      <c r="AO810" s="3"/>
      <c r="AP810" s="3"/>
    </row>
    <row r="811" spans="1:42" ht="12" customHeight="1" outlineLevel="1" x14ac:dyDescent="0.3">
      <c r="A811" s="1"/>
      <c r="B811" s="2"/>
      <c r="C811" s="13"/>
      <c r="D811" s="13"/>
      <c r="E811" s="13"/>
      <c r="F811" s="30"/>
      <c r="H811" s="119" t="s">
        <v>168</v>
      </c>
      <c r="I811" s="4" t="s">
        <v>475</v>
      </c>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100"/>
      <c r="AM811" s="12"/>
      <c r="AN811" s="3"/>
      <c r="AO811" s="3"/>
      <c r="AP811" s="3"/>
    </row>
    <row r="812" spans="1:42" ht="12" customHeight="1" outlineLevel="1" x14ac:dyDescent="0.3">
      <c r="A812" s="1"/>
      <c r="B812" s="2"/>
      <c r="C812" s="13"/>
      <c r="D812" s="13"/>
      <c r="E812" s="13"/>
      <c r="F812" s="30"/>
      <c r="H812" s="119" t="s">
        <v>169</v>
      </c>
      <c r="I812" s="4" t="s">
        <v>475</v>
      </c>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100"/>
      <c r="AM812" s="12"/>
      <c r="AN812" s="3"/>
      <c r="AO812" s="3"/>
      <c r="AP812" s="3"/>
    </row>
    <row r="813" spans="1:42" ht="12" customHeight="1" outlineLevel="1" x14ac:dyDescent="0.3">
      <c r="A813" s="1"/>
      <c r="B813" s="2"/>
      <c r="C813" s="13"/>
      <c r="D813" s="13"/>
      <c r="E813" s="13"/>
      <c r="F813" s="30"/>
      <c r="H813" s="119" t="s">
        <v>467</v>
      </c>
      <c r="I813" s="4" t="s">
        <v>475</v>
      </c>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100"/>
      <c r="AM813" s="12"/>
      <c r="AN813" s="3"/>
      <c r="AO813" s="3"/>
      <c r="AP813" s="3"/>
    </row>
    <row r="814" spans="1:42" ht="12" customHeight="1" outlineLevel="1" x14ac:dyDescent="0.3">
      <c r="A814" s="1"/>
      <c r="B814" s="2"/>
      <c r="C814" s="13"/>
      <c r="D814" s="13"/>
      <c r="E814" s="13"/>
      <c r="F814" s="30"/>
      <c r="H814" s="119" t="s">
        <v>170</v>
      </c>
      <c r="I814" s="4" t="s">
        <v>475</v>
      </c>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100"/>
      <c r="AM814" s="12"/>
      <c r="AN814" s="3"/>
      <c r="AO814" s="3"/>
      <c r="AP814" s="3"/>
    </row>
    <row r="815" spans="1:42" ht="12" customHeight="1" outlineLevel="1" x14ac:dyDescent="0.3">
      <c r="A815" s="1"/>
      <c r="B815" s="2"/>
      <c r="C815" s="13"/>
      <c r="D815" s="13"/>
      <c r="E815" s="13"/>
      <c r="F815" s="30"/>
      <c r="H815" s="119" t="s">
        <v>462</v>
      </c>
      <c r="I815" s="4" t="s">
        <v>475</v>
      </c>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100"/>
      <c r="AM815" s="12"/>
      <c r="AN815" s="3"/>
      <c r="AO815" s="3"/>
      <c r="AP815" s="3"/>
    </row>
    <row r="816" spans="1:42" ht="12" customHeight="1" outlineLevel="1" x14ac:dyDescent="0.3">
      <c r="A816" s="1"/>
      <c r="B816" s="2"/>
      <c r="C816" s="13"/>
      <c r="D816" s="13"/>
      <c r="E816" s="13"/>
      <c r="F816" s="30"/>
      <c r="H816" s="119" t="s">
        <v>171</v>
      </c>
      <c r="I816" s="4" t="s">
        <v>475</v>
      </c>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100"/>
      <c r="AM816" s="12"/>
      <c r="AN816" s="3"/>
      <c r="AO816" s="3"/>
      <c r="AP816" s="3"/>
    </row>
    <row r="817" spans="1:42" ht="12" customHeight="1" outlineLevel="1" x14ac:dyDescent="0.3">
      <c r="A817" s="1"/>
      <c r="B817" s="2"/>
      <c r="C817" s="13"/>
      <c r="D817" s="13"/>
      <c r="E817" s="13"/>
      <c r="F817" s="30"/>
      <c r="H817" s="119" t="s">
        <v>172</v>
      </c>
      <c r="I817" s="4" t="s">
        <v>475</v>
      </c>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100"/>
      <c r="AM817" s="12"/>
      <c r="AN817" s="3"/>
      <c r="AO817" s="3"/>
      <c r="AP817" s="3"/>
    </row>
    <row r="818" spans="1:42" ht="12" customHeight="1" outlineLevel="1" x14ac:dyDescent="0.3">
      <c r="A818" s="1"/>
      <c r="B818" s="2"/>
      <c r="C818" s="13"/>
      <c r="D818" s="13"/>
      <c r="E818" s="13"/>
      <c r="F818" s="30"/>
      <c r="H818" s="119" t="s">
        <v>173</v>
      </c>
      <c r="I818" s="4" t="s">
        <v>475</v>
      </c>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100"/>
      <c r="AM818" s="12"/>
      <c r="AN818" s="3"/>
      <c r="AO818" s="3"/>
      <c r="AP818" s="3"/>
    </row>
    <row r="819" spans="1:42" ht="12" customHeight="1" outlineLevel="1" x14ac:dyDescent="0.25">
      <c r="A819" s="1"/>
      <c r="B819" s="2"/>
      <c r="C819" s="13"/>
      <c r="D819" s="13"/>
      <c r="E819" s="13"/>
      <c r="F819" s="30"/>
      <c r="H819" s="4" t="s">
        <v>140</v>
      </c>
      <c r="I819" s="4" t="s">
        <v>475</v>
      </c>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100"/>
      <c r="AM819" s="12"/>
      <c r="AN819" s="3"/>
      <c r="AO819" s="3"/>
      <c r="AP819" s="3"/>
    </row>
    <row r="820" spans="1:42" ht="12" customHeight="1" outlineLevel="1" x14ac:dyDescent="0.25">
      <c r="A820" s="1"/>
      <c r="B820" s="2"/>
      <c r="C820" s="13"/>
      <c r="D820" s="13"/>
      <c r="E820" s="13"/>
      <c r="F820" s="30"/>
      <c r="H820" s="4" t="s">
        <v>154</v>
      </c>
      <c r="I820" s="4" t="s">
        <v>475</v>
      </c>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100"/>
      <c r="AM820" s="12"/>
      <c r="AN820" s="3"/>
      <c r="AO820" s="3"/>
      <c r="AP820" s="3"/>
    </row>
    <row r="821" spans="1:42" ht="12" customHeight="1" outlineLevel="1" x14ac:dyDescent="0.25">
      <c r="A821" s="1"/>
      <c r="B821" s="2"/>
      <c r="C821" s="13"/>
      <c r="D821" s="13"/>
      <c r="E821" s="13"/>
      <c r="F821" s="30"/>
      <c r="H821" s="4" t="s">
        <v>463</v>
      </c>
      <c r="I821" s="4" t="s">
        <v>475</v>
      </c>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100"/>
      <c r="AM821" s="12"/>
      <c r="AN821" s="3"/>
      <c r="AO821" s="3"/>
      <c r="AP821" s="3"/>
    </row>
    <row r="822" spans="1:42" ht="12" customHeight="1" outlineLevel="1" x14ac:dyDescent="0.25">
      <c r="A822" s="1"/>
      <c r="B822" s="2"/>
      <c r="C822" s="13"/>
      <c r="D822" s="13"/>
      <c r="E822" s="13"/>
      <c r="F822" s="30"/>
      <c r="H822" s="4" t="s">
        <v>464</v>
      </c>
      <c r="I822" s="4" t="s">
        <v>475</v>
      </c>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100"/>
      <c r="AM822" s="12"/>
      <c r="AN822" s="3"/>
      <c r="AO822" s="3"/>
      <c r="AP822" s="3"/>
    </row>
    <row r="823" spans="1:42" ht="12" customHeight="1" outlineLevel="1" x14ac:dyDescent="0.25">
      <c r="A823" s="1"/>
      <c r="B823" s="2"/>
      <c r="C823" s="13"/>
      <c r="D823" s="13"/>
      <c r="E823" s="13"/>
      <c r="F823" s="30"/>
      <c r="H823" s="4" t="s">
        <v>465</v>
      </c>
      <c r="I823" s="4" t="s">
        <v>475</v>
      </c>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100"/>
      <c r="AM823" s="12"/>
      <c r="AN823" s="3"/>
      <c r="AO823" s="3"/>
      <c r="AP823" s="3"/>
    </row>
    <row r="824" spans="1:42" ht="12" customHeight="1" outlineLevel="1" x14ac:dyDescent="0.25">
      <c r="A824" s="1"/>
      <c r="B824" s="2"/>
      <c r="C824" s="13"/>
      <c r="D824" s="13"/>
      <c r="E824" s="13"/>
      <c r="F824" s="30"/>
      <c r="H824" s="4" t="s">
        <v>466</v>
      </c>
      <c r="I824" s="4" t="s">
        <v>475</v>
      </c>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100"/>
      <c r="AM824" s="12"/>
      <c r="AN824" s="3"/>
      <c r="AO824" s="3"/>
      <c r="AP824" s="3"/>
    </row>
    <row r="825" spans="1:42" ht="12" customHeight="1" outlineLevel="1" x14ac:dyDescent="0.25">
      <c r="A825" s="1"/>
      <c r="B825" s="2"/>
      <c r="C825" s="13"/>
      <c r="D825" s="13"/>
      <c r="E825" s="13"/>
      <c r="F825" s="30"/>
      <c r="H825" s="23" t="s">
        <v>153</v>
      </c>
      <c r="I825" s="4" t="s">
        <v>478</v>
      </c>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100"/>
      <c r="AM825" s="12"/>
      <c r="AN825" s="3"/>
      <c r="AO825" s="3"/>
      <c r="AP825" s="3"/>
    </row>
    <row r="826" spans="1:42" ht="12" customHeight="1" outlineLevel="1" x14ac:dyDescent="0.25">
      <c r="A826" s="1"/>
      <c r="B826" s="2"/>
      <c r="C826" s="13"/>
      <c r="D826" s="13"/>
      <c r="E826" s="13"/>
      <c r="F826" s="30"/>
      <c r="H826" s="23" t="s">
        <v>141</v>
      </c>
      <c r="I826" s="4" t="s">
        <v>478</v>
      </c>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100"/>
      <c r="AM826" s="12"/>
      <c r="AN826" s="3"/>
      <c r="AO826" s="3"/>
      <c r="AP826" s="3"/>
    </row>
    <row r="827" spans="1:42" ht="12" customHeight="1" outlineLevel="1" x14ac:dyDescent="0.25">
      <c r="A827" s="1"/>
      <c r="B827" s="2"/>
      <c r="C827" s="13"/>
      <c r="D827" s="13"/>
      <c r="E827" s="13"/>
      <c r="F827" s="30"/>
      <c r="H827" s="23" t="s">
        <v>142</v>
      </c>
      <c r="I827" s="4" t="s">
        <v>478</v>
      </c>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100"/>
      <c r="AM827" s="12"/>
      <c r="AN827" s="3"/>
      <c r="AO827" s="3"/>
      <c r="AP827" s="3"/>
    </row>
    <row r="828" spans="1:42" ht="12" customHeight="1" outlineLevel="1" x14ac:dyDescent="0.25">
      <c r="A828" s="1"/>
      <c r="B828" s="2"/>
      <c r="C828" s="13"/>
      <c r="D828" s="13"/>
      <c r="E828" s="13"/>
      <c r="F828" s="30"/>
      <c r="H828" s="23" t="s">
        <v>143</v>
      </c>
      <c r="I828" s="4" t="s">
        <v>478</v>
      </c>
      <c r="J828" s="93"/>
      <c r="K828" s="93">
        <v>17</v>
      </c>
      <c r="L828" s="93">
        <v>17</v>
      </c>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100"/>
      <c r="AM828" s="12"/>
      <c r="AN828" s="3"/>
      <c r="AO828" s="3"/>
      <c r="AP828" s="3"/>
    </row>
    <row r="829" spans="1:42" ht="12" customHeight="1" outlineLevel="1" x14ac:dyDescent="0.25">
      <c r="A829" s="1"/>
      <c r="B829" s="2"/>
      <c r="C829" s="13"/>
      <c r="D829" s="13"/>
      <c r="E829" s="13"/>
      <c r="F829" s="30"/>
      <c r="H829" s="23" t="s">
        <v>144</v>
      </c>
      <c r="I829" s="4" t="s">
        <v>478</v>
      </c>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100"/>
      <c r="AM829" s="12"/>
      <c r="AN829" s="3"/>
      <c r="AO829" s="3"/>
      <c r="AP829" s="3"/>
    </row>
    <row r="830" spans="1:42" ht="12" customHeight="1" outlineLevel="1" x14ac:dyDescent="0.25">
      <c r="A830" s="1"/>
      <c r="B830" s="2"/>
      <c r="C830" s="13"/>
      <c r="D830" s="13"/>
      <c r="E830" s="13"/>
      <c r="F830" s="30"/>
      <c r="H830" s="23" t="s">
        <v>145</v>
      </c>
      <c r="I830" s="4" t="s">
        <v>478</v>
      </c>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100"/>
      <c r="AM830" s="12"/>
      <c r="AN830" s="3"/>
      <c r="AO830" s="3"/>
      <c r="AP830" s="3"/>
    </row>
    <row r="831" spans="1:42" ht="12" customHeight="1" outlineLevel="1" x14ac:dyDescent="0.25">
      <c r="A831" s="1"/>
      <c r="B831" s="2"/>
      <c r="C831" s="13"/>
      <c r="D831" s="13"/>
      <c r="E831" s="13"/>
      <c r="F831" s="30"/>
      <c r="H831" s="23" t="s">
        <v>146</v>
      </c>
      <c r="I831" s="4" t="s">
        <v>478</v>
      </c>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100"/>
      <c r="AM831" s="12"/>
      <c r="AN831" s="3"/>
      <c r="AO831" s="3"/>
      <c r="AP831" s="3"/>
    </row>
    <row r="832" spans="1:42" ht="12" customHeight="1" outlineLevel="1" x14ac:dyDescent="0.25">
      <c r="A832" s="1"/>
      <c r="B832" s="2"/>
      <c r="C832" s="13"/>
      <c r="D832" s="13"/>
      <c r="E832" s="13"/>
      <c r="F832" s="30"/>
      <c r="H832" s="23" t="s">
        <v>147</v>
      </c>
      <c r="I832" s="4" t="s">
        <v>478</v>
      </c>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100"/>
      <c r="AM832" s="12"/>
      <c r="AN832" s="3"/>
      <c r="AO832" s="3"/>
      <c r="AP832" s="3"/>
    </row>
    <row r="833" spans="1:42" ht="12" customHeight="1" outlineLevel="1" x14ac:dyDescent="0.25">
      <c r="A833" s="1"/>
      <c r="B833" s="2"/>
      <c r="C833" s="13"/>
      <c r="D833" s="13"/>
      <c r="E833" s="13"/>
      <c r="F833" s="30"/>
      <c r="H833" s="23" t="s">
        <v>436</v>
      </c>
      <c r="I833" s="4" t="s">
        <v>478</v>
      </c>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100"/>
      <c r="AM833" s="12"/>
      <c r="AN833" s="3"/>
      <c r="AO833" s="3"/>
      <c r="AP833" s="3"/>
    </row>
    <row r="834" spans="1:42" ht="12" customHeight="1" outlineLevel="1" x14ac:dyDescent="0.25">
      <c r="A834" s="1"/>
      <c r="B834" s="2"/>
      <c r="C834" s="13"/>
      <c r="D834" s="13"/>
      <c r="E834" s="13"/>
      <c r="F834" s="30"/>
      <c r="H834" s="120" t="s">
        <v>155</v>
      </c>
      <c r="I834" s="4" t="s">
        <v>478</v>
      </c>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100"/>
      <c r="AM834" s="12"/>
      <c r="AN834" s="3"/>
      <c r="AO834" s="3"/>
      <c r="AP834" s="3"/>
    </row>
    <row r="835" spans="1:42" ht="12" customHeight="1" outlineLevel="1" x14ac:dyDescent="0.25">
      <c r="A835" s="1"/>
      <c r="B835" s="2"/>
      <c r="C835" s="13"/>
      <c r="D835" s="13"/>
      <c r="E835" s="13"/>
      <c r="F835" s="30"/>
      <c r="H835" s="120" t="s">
        <v>156</v>
      </c>
      <c r="I835" s="4" t="s">
        <v>478</v>
      </c>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100"/>
      <c r="AM835" s="12"/>
      <c r="AN835" s="3"/>
      <c r="AO835" s="3"/>
      <c r="AP835" s="3"/>
    </row>
    <row r="836" spans="1:42" ht="12" customHeight="1" outlineLevel="1" x14ac:dyDescent="0.25">
      <c r="A836" s="1"/>
      <c r="B836" s="2"/>
      <c r="C836" s="13"/>
      <c r="D836" s="13"/>
      <c r="E836" s="13"/>
      <c r="F836" s="30"/>
      <c r="H836" s="120" t="s">
        <v>160</v>
      </c>
      <c r="I836" s="4" t="s">
        <v>478</v>
      </c>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100"/>
      <c r="AM836" s="12"/>
      <c r="AN836" s="3"/>
      <c r="AO836" s="3"/>
      <c r="AP836" s="3"/>
    </row>
    <row r="837" spans="1:42" ht="12" customHeight="1" outlineLevel="1" x14ac:dyDescent="0.3">
      <c r="A837" s="1"/>
      <c r="B837" s="2"/>
      <c r="C837" s="13"/>
      <c r="D837" s="13"/>
      <c r="E837" s="13"/>
      <c r="F837" s="30"/>
      <c r="H837" s="119" t="s">
        <v>148</v>
      </c>
      <c r="I837" s="4" t="s">
        <v>478</v>
      </c>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100"/>
      <c r="AM837" s="12"/>
      <c r="AN837" s="3"/>
      <c r="AO837" s="3"/>
      <c r="AP837" s="3"/>
    </row>
    <row r="838" spans="1:42" ht="12" customHeight="1" outlineLevel="1" x14ac:dyDescent="0.3">
      <c r="A838" s="1"/>
      <c r="B838" s="2"/>
      <c r="C838" s="13"/>
      <c r="D838" s="13"/>
      <c r="E838" s="13"/>
      <c r="F838" s="30"/>
      <c r="H838" s="119" t="s">
        <v>149</v>
      </c>
      <c r="I838" s="4" t="s">
        <v>478</v>
      </c>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100"/>
      <c r="AM838" s="12"/>
      <c r="AN838" s="3"/>
      <c r="AO838" s="3"/>
      <c r="AP838" s="3"/>
    </row>
    <row r="839" spans="1:42" ht="12" customHeight="1" outlineLevel="1" x14ac:dyDescent="0.3">
      <c r="A839" s="1"/>
      <c r="B839" s="2"/>
      <c r="C839" s="13"/>
      <c r="D839" s="13"/>
      <c r="E839" s="13"/>
      <c r="F839" s="30"/>
      <c r="H839" s="119" t="s">
        <v>150</v>
      </c>
      <c r="I839" s="4" t="s">
        <v>478</v>
      </c>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100"/>
      <c r="AM839" s="12"/>
      <c r="AN839" s="3"/>
      <c r="AO839" s="3"/>
      <c r="AP839" s="3"/>
    </row>
    <row r="840" spans="1:42" ht="12" customHeight="1" outlineLevel="1" x14ac:dyDescent="0.3">
      <c r="A840" s="1"/>
      <c r="B840" s="2"/>
      <c r="C840" s="13"/>
      <c r="D840" s="13"/>
      <c r="E840" s="13"/>
      <c r="F840" s="30"/>
      <c r="H840" s="119" t="s">
        <v>151</v>
      </c>
      <c r="I840" s="4" t="s">
        <v>478</v>
      </c>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100"/>
      <c r="AM840" s="12"/>
      <c r="AN840" s="3"/>
      <c r="AO840" s="3"/>
      <c r="AP840" s="3"/>
    </row>
    <row r="841" spans="1:42" ht="12" customHeight="1" outlineLevel="1" x14ac:dyDescent="0.3">
      <c r="A841" s="1"/>
      <c r="B841" s="2"/>
      <c r="C841" s="13"/>
      <c r="D841" s="13"/>
      <c r="E841" s="13"/>
      <c r="F841" s="30"/>
      <c r="H841" s="119" t="s">
        <v>152</v>
      </c>
      <c r="I841" s="4" t="s">
        <v>478</v>
      </c>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100"/>
      <c r="AM841" s="12"/>
      <c r="AN841" s="3"/>
      <c r="AO841" s="3"/>
      <c r="AP841" s="3"/>
    </row>
    <row r="842" spans="1:42" ht="12" customHeight="1" outlineLevel="1" x14ac:dyDescent="0.3">
      <c r="A842" s="1"/>
      <c r="B842" s="2"/>
      <c r="C842" s="13"/>
      <c r="D842" s="13"/>
      <c r="E842" s="13"/>
      <c r="F842" s="30"/>
      <c r="H842" s="119" t="s">
        <v>157</v>
      </c>
      <c r="I842" s="4" t="s">
        <v>478</v>
      </c>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100"/>
      <c r="AM842" s="12"/>
      <c r="AN842" s="3"/>
      <c r="AO842" s="3"/>
      <c r="AP842" s="3"/>
    </row>
    <row r="843" spans="1:42" ht="12" customHeight="1" outlineLevel="1" x14ac:dyDescent="0.3">
      <c r="A843" s="1"/>
      <c r="B843" s="2"/>
      <c r="C843" s="13"/>
      <c r="D843" s="13"/>
      <c r="E843" s="13"/>
      <c r="F843" s="30"/>
      <c r="H843" s="119" t="s">
        <v>158</v>
      </c>
      <c r="I843" s="4" t="s">
        <v>478</v>
      </c>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100"/>
      <c r="AM843" s="12"/>
      <c r="AN843" s="3"/>
      <c r="AO843" s="3"/>
      <c r="AP843" s="3"/>
    </row>
    <row r="844" spans="1:42" ht="12" customHeight="1" outlineLevel="1" x14ac:dyDescent="0.3">
      <c r="A844" s="1"/>
      <c r="B844" s="2"/>
      <c r="C844" s="13"/>
      <c r="D844" s="13"/>
      <c r="E844" s="13"/>
      <c r="F844" s="30"/>
      <c r="H844" s="119" t="s">
        <v>159</v>
      </c>
      <c r="I844" s="4" t="s">
        <v>478</v>
      </c>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100"/>
      <c r="AM844" s="12"/>
      <c r="AN844" s="3"/>
      <c r="AO844" s="3"/>
      <c r="AP844" s="3"/>
    </row>
    <row r="845" spans="1:42" ht="12" customHeight="1" outlineLevel="1" x14ac:dyDescent="0.3">
      <c r="A845" s="1"/>
      <c r="B845" s="2"/>
      <c r="C845" s="13"/>
      <c r="D845" s="13"/>
      <c r="E845" s="13"/>
      <c r="F845" s="30"/>
      <c r="H845" s="119" t="s">
        <v>460</v>
      </c>
      <c r="I845" s="4" t="s">
        <v>478</v>
      </c>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100"/>
      <c r="AM845" s="12"/>
      <c r="AN845" s="3"/>
      <c r="AO845" s="3"/>
      <c r="AP845" s="3"/>
    </row>
    <row r="846" spans="1:42" ht="12" customHeight="1" outlineLevel="1" x14ac:dyDescent="0.3">
      <c r="A846" s="1"/>
      <c r="B846" s="2"/>
      <c r="C846" s="13"/>
      <c r="D846" s="13"/>
      <c r="E846" s="13"/>
      <c r="F846" s="30"/>
      <c r="H846" s="119" t="s">
        <v>161</v>
      </c>
      <c r="I846" s="4" t="s">
        <v>478</v>
      </c>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100"/>
      <c r="AM846" s="12"/>
      <c r="AN846" s="3"/>
      <c r="AO846" s="3"/>
      <c r="AP846" s="3"/>
    </row>
    <row r="847" spans="1:42" ht="12" customHeight="1" outlineLevel="1" x14ac:dyDescent="0.3">
      <c r="A847" s="1"/>
      <c r="B847" s="2"/>
      <c r="C847" s="13"/>
      <c r="D847" s="13"/>
      <c r="E847" s="13"/>
      <c r="F847" s="30"/>
      <c r="H847" s="119" t="s">
        <v>162</v>
      </c>
      <c r="I847" s="4" t="s">
        <v>478</v>
      </c>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100"/>
      <c r="AM847" s="12"/>
      <c r="AN847" s="3"/>
      <c r="AO847" s="3"/>
      <c r="AP847" s="3"/>
    </row>
    <row r="848" spans="1:42" ht="12" customHeight="1" outlineLevel="1" x14ac:dyDescent="0.3">
      <c r="A848" s="1"/>
      <c r="B848" s="2"/>
      <c r="C848" s="13"/>
      <c r="D848" s="13"/>
      <c r="E848" s="13"/>
      <c r="F848" s="30"/>
      <c r="H848" s="119" t="s">
        <v>163</v>
      </c>
      <c r="I848" s="4" t="s">
        <v>478</v>
      </c>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100"/>
      <c r="AM848" s="12"/>
      <c r="AN848" s="3"/>
      <c r="AO848" s="3"/>
      <c r="AP848" s="3"/>
    </row>
    <row r="849" spans="1:42" ht="12" customHeight="1" outlineLevel="1" x14ac:dyDescent="0.3">
      <c r="A849" s="1"/>
      <c r="B849" s="2"/>
      <c r="C849" s="13"/>
      <c r="D849" s="13"/>
      <c r="E849" s="13"/>
      <c r="F849" s="30"/>
      <c r="H849" s="119" t="s">
        <v>164</v>
      </c>
      <c r="I849" s="4" t="s">
        <v>478</v>
      </c>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100"/>
      <c r="AM849" s="12"/>
      <c r="AN849" s="3"/>
      <c r="AO849" s="3"/>
      <c r="AP849" s="3"/>
    </row>
    <row r="850" spans="1:42" ht="12" customHeight="1" outlineLevel="1" x14ac:dyDescent="0.3">
      <c r="A850" s="1"/>
      <c r="B850" s="2"/>
      <c r="C850" s="13"/>
      <c r="D850" s="13"/>
      <c r="E850" s="13"/>
      <c r="F850" s="30"/>
      <c r="H850" s="119" t="s">
        <v>165</v>
      </c>
      <c r="I850" s="4" t="s">
        <v>478</v>
      </c>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100"/>
      <c r="AM850" s="12"/>
      <c r="AN850" s="3"/>
      <c r="AO850" s="3"/>
      <c r="AP850" s="3"/>
    </row>
    <row r="851" spans="1:42" ht="12" customHeight="1" outlineLevel="1" x14ac:dyDescent="0.3">
      <c r="A851" s="1"/>
      <c r="B851" s="2"/>
      <c r="C851" s="13"/>
      <c r="D851" s="13"/>
      <c r="E851" s="13"/>
      <c r="F851" s="30"/>
      <c r="H851" s="119" t="s">
        <v>468</v>
      </c>
      <c r="I851" s="4" t="s">
        <v>478</v>
      </c>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100"/>
      <c r="AM851" s="12"/>
      <c r="AN851" s="3"/>
      <c r="AO851" s="3"/>
      <c r="AP851" s="3"/>
    </row>
    <row r="852" spans="1:42" ht="12" customHeight="1" outlineLevel="1" x14ac:dyDescent="0.3">
      <c r="A852" s="1"/>
      <c r="B852" s="2"/>
      <c r="C852" s="13"/>
      <c r="D852" s="13"/>
      <c r="E852" s="13"/>
      <c r="F852" s="30"/>
      <c r="H852" s="119" t="s">
        <v>166</v>
      </c>
      <c r="I852" s="4" t="s">
        <v>478</v>
      </c>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100"/>
      <c r="AM852" s="12"/>
      <c r="AN852" s="3"/>
      <c r="AO852" s="3"/>
      <c r="AP852" s="3"/>
    </row>
    <row r="853" spans="1:42" ht="12" customHeight="1" outlineLevel="1" x14ac:dyDescent="0.3">
      <c r="A853" s="1"/>
      <c r="B853" s="2"/>
      <c r="C853" s="13"/>
      <c r="D853" s="13"/>
      <c r="E853" s="13"/>
      <c r="F853" s="30"/>
      <c r="H853" s="119" t="s">
        <v>461</v>
      </c>
      <c r="I853" s="4" t="s">
        <v>478</v>
      </c>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100"/>
      <c r="AM853" s="12"/>
      <c r="AN853" s="3"/>
      <c r="AO853" s="3"/>
      <c r="AP853" s="3"/>
    </row>
    <row r="854" spans="1:42" ht="12" customHeight="1" outlineLevel="1" x14ac:dyDescent="0.3">
      <c r="A854" s="1"/>
      <c r="B854" s="2"/>
      <c r="C854" s="13"/>
      <c r="D854" s="13"/>
      <c r="E854" s="13"/>
      <c r="F854" s="30"/>
      <c r="H854" s="119" t="s">
        <v>167</v>
      </c>
      <c r="I854" s="4" t="s">
        <v>478</v>
      </c>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100"/>
      <c r="AM854" s="12"/>
      <c r="AN854" s="3"/>
      <c r="AO854" s="3"/>
      <c r="AP854" s="3"/>
    </row>
    <row r="855" spans="1:42" ht="12" customHeight="1" outlineLevel="1" x14ac:dyDescent="0.3">
      <c r="A855" s="1"/>
      <c r="B855" s="2"/>
      <c r="C855" s="13"/>
      <c r="D855" s="13"/>
      <c r="E855" s="13"/>
      <c r="F855" s="30"/>
      <c r="H855" s="119" t="s">
        <v>168</v>
      </c>
      <c r="I855" s="4" t="s">
        <v>478</v>
      </c>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100"/>
      <c r="AM855" s="12"/>
      <c r="AN855" s="3"/>
      <c r="AO855" s="3"/>
      <c r="AP855" s="3"/>
    </row>
    <row r="856" spans="1:42" ht="12" customHeight="1" outlineLevel="1" x14ac:dyDescent="0.3">
      <c r="A856" s="1"/>
      <c r="B856" s="2"/>
      <c r="C856" s="13"/>
      <c r="D856" s="13"/>
      <c r="E856" s="13"/>
      <c r="F856" s="30"/>
      <c r="H856" s="119" t="s">
        <v>169</v>
      </c>
      <c r="I856" s="4" t="s">
        <v>478</v>
      </c>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100"/>
      <c r="AM856" s="12"/>
      <c r="AN856" s="3"/>
      <c r="AO856" s="3"/>
      <c r="AP856" s="3"/>
    </row>
    <row r="857" spans="1:42" ht="12" customHeight="1" outlineLevel="1" x14ac:dyDescent="0.3">
      <c r="A857" s="1"/>
      <c r="B857" s="2"/>
      <c r="C857" s="13"/>
      <c r="D857" s="13"/>
      <c r="E857" s="13"/>
      <c r="F857" s="30"/>
      <c r="H857" s="119" t="s">
        <v>467</v>
      </c>
      <c r="I857" s="4" t="s">
        <v>478</v>
      </c>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100"/>
      <c r="AM857" s="12"/>
      <c r="AN857" s="3"/>
      <c r="AO857" s="3"/>
      <c r="AP857" s="3"/>
    </row>
    <row r="858" spans="1:42" ht="12" customHeight="1" outlineLevel="1" x14ac:dyDescent="0.3">
      <c r="A858" s="1"/>
      <c r="B858" s="2"/>
      <c r="C858" s="13"/>
      <c r="D858" s="13"/>
      <c r="E858" s="13"/>
      <c r="F858" s="30"/>
      <c r="H858" s="119" t="s">
        <v>170</v>
      </c>
      <c r="I858" s="4" t="s">
        <v>478</v>
      </c>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100"/>
      <c r="AM858" s="12"/>
      <c r="AN858" s="3"/>
      <c r="AO858" s="3"/>
      <c r="AP858" s="3"/>
    </row>
    <row r="859" spans="1:42" ht="12" customHeight="1" outlineLevel="1" x14ac:dyDescent="0.3">
      <c r="A859" s="1"/>
      <c r="B859" s="2"/>
      <c r="C859" s="13"/>
      <c r="D859" s="13"/>
      <c r="E859" s="13"/>
      <c r="F859" s="30"/>
      <c r="H859" s="119" t="s">
        <v>462</v>
      </c>
      <c r="I859" s="4" t="s">
        <v>478</v>
      </c>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100"/>
      <c r="AM859" s="12"/>
      <c r="AN859" s="3"/>
      <c r="AO859" s="3"/>
      <c r="AP859" s="3"/>
    </row>
    <row r="860" spans="1:42" ht="12" customHeight="1" outlineLevel="1" x14ac:dyDescent="0.3">
      <c r="A860" s="1"/>
      <c r="B860" s="2"/>
      <c r="C860" s="13"/>
      <c r="D860" s="13"/>
      <c r="E860" s="13"/>
      <c r="F860" s="30"/>
      <c r="H860" s="119" t="s">
        <v>171</v>
      </c>
      <c r="I860" s="4" t="s">
        <v>478</v>
      </c>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100"/>
      <c r="AM860" s="12"/>
      <c r="AN860" s="3"/>
      <c r="AO860" s="3"/>
      <c r="AP860" s="3"/>
    </row>
    <row r="861" spans="1:42" ht="12" customHeight="1" outlineLevel="1" x14ac:dyDescent="0.3">
      <c r="A861" s="1"/>
      <c r="B861" s="2"/>
      <c r="C861" s="13"/>
      <c r="D861" s="13"/>
      <c r="E861" s="13"/>
      <c r="F861" s="30"/>
      <c r="H861" s="119" t="s">
        <v>172</v>
      </c>
      <c r="I861" s="4" t="s">
        <v>478</v>
      </c>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100"/>
      <c r="AM861" s="12"/>
      <c r="AN861" s="3"/>
      <c r="AO861" s="3"/>
      <c r="AP861" s="3"/>
    </row>
    <row r="862" spans="1:42" ht="12" customHeight="1" outlineLevel="1" x14ac:dyDescent="0.3">
      <c r="A862" s="1"/>
      <c r="B862" s="2"/>
      <c r="C862" s="13"/>
      <c r="D862" s="13"/>
      <c r="E862" s="13"/>
      <c r="F862" s="30"/>
      <c r="H862" s="119" t="s">
        <v>173</v>
      </c>
      <c r="I862" s="4" t="s">
        <v>478</v>
      </c>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100"/>
      <c r="AM862" s="12"/>
      <c r="AN862" s="3"/>
      <c r="AO862" s="3"/>
      <c r="AP862" s="3"/>
    </row>
    <row r="863" spans="1:42" ht="12" customHeight="1" outlineLevel="1" x14ac:dyDescent="0.25">
      <c r="A863" s="1"/>
      <c r="B863" s="2"/>
      <c r="C863" s="13"/>
      <c r="D863" s="13"/>
      <c r="E863" s="13"/>
      <c r="F863" s="30"/>
      <c r="H863" s="4" t="s">
        <v>140</v>
      </c>
      <c r="I863" s="4" t="s">
        <v>478</v>
      </c>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100"/>
      <c r="AM863" s="12"/>
      <c r="AN863" s="3"/>
      <c r="AO863" s="3"/>
      <c r="AP863" s="3"/>
    </row>
    <row r="864" spans="1:42" ht="12" customHeight="1" outlineLevel="1" x14ac:dyDescent="0.25">
      <c r="A864" s="1"/>
      <c r="B864" s="2"/>
      <c r="C864" s="13"/>
      <c r="D864" s="13"/>
      <c r="E864" s="13"/>
      <c r="F864" s="30"/>
      <c r="H864" s="4" t="s">
        <v>154</v>
      </c>
      <c r="I864" s="4" t="s">
        <v>478</v>
      </c>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100"/>
      <c r="AM864" s="12"/>
      <c r="AN864" s="3"/>
      <c r="AO864" s="3"/>
      <c r="AP864" s="3"/>
    </row>
    <row r="865" spans="1:58" ht="12" customHeight="1" outlineLevel="1" x14ac:dyDescent="0.25">
      <c r="A865" s="1"/>
      <c r="B865" s="2"/>
      <c r="C865" s="13"/>
      <c r="D865" s="13"/>
      <c r="E865" s="13"/>
      <c r="F865" s="30"/>
      <c r="H865" s="4" t="s">
        <v>463</v>
      </c>
      <c r="I865" s="4" t="s">
        <v>478</v>
      </c>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100"/>
      <c r="AM865" s="12"/>
      <c r="AN865" s="3"/>
      <c r="AO865" s="3"/>
      <c r="AP865" s="3"/>
    </row>
    <row r="866" spans="1:58" ht="12" customHeight="1" outlineLevel="1" x14ac:dyDescent="0.25">
      <c r="A866" s="1"/>
      <c r="B866" s="2"/>
      <c r="C866" s="13"/>
      <c r="D866" s="13"/>
      <c r="E866" s="13"/>
      <c r="F866" s="30"/>
      <c r="H866" s="4" t="s">
        <v>464</v>
      </c>
      <c r="I866" s="4" t="s">
        <v>478</v>
      </c>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100"/>
      <c r="AM866" s="12"/>
      <c r="AN866" s="3"/>
      <c r="AO866" s="3"/>
      <c r="AP866" s="3"/>
    </row>
    <row r="867" spans="1:58" ht="12" customHeight="1" outlineLevel="1" x14ac:dyDescent="0.25">
      <c r="A867" s="1"/>
      <c r="B867" s="2"/>
      <c r="C867" s="13"/>
      <c r="D867" s="13"/>
      <c r="E867" s="13"/>
      <c r="F867" s="30"/>
      <c r="H867" s="4" t="s">
        <v>465</v>
      </c>
      <c r="I867" s="4" t="s">
        <v>478</v>
      </c>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100"/>
      <c r="AM867" s="12"/>
      <c r="AN867" s="3"/>
      <c r="AO867" s="3"/>
      <c r="AP867" s="3"/>
    </row>
    <row r="868" spans="1:58" ht="12" customHeight="1" outlineLevel="1" x14ac:dyDescent="0.25">
      <c r="A868" s="1"/>
      <c r="B868" s="2"/>
      <c r="C868" s="13"/>
      <c r="D868" s="13"/>
      <c r="E868" s="13"/>
      <c r="F868" s="30"/>
      <c r="H868" s="4" t="s">
        <v>466</v>
      </c>
      <c r="I868" s="4" t="s">
        <v>478</v>
      </c>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100"/>
      <c r="AM868" s="12"/>
      <c r="AN868" s="3"/>
      <c r="AO868" s="3"/>
      <c r="AP868" s="3"/>
    </row>
    <row r="869" spans="1:58" ht="12" customHeight="1" outlineLevel="1" x14ac:dyDescent="0.25">
      <c r="A869" s="1"/>
      <c r="B869" s="2"/>
      <c r="C869" s="13"/>
      <c r="D869" s="13"/>
      <c r="E869" s="13"/>
      <c r="F869" s="30"/>
      <c r="G869" s="35"/>
      <c r="I869" s="35"/>
      <c r="J869" s="121"/>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c r="AG869" s="122"/>
      <c r="AH869" s="122"/>
      <c r="AI869" s="122"/>
      <c r="AJ869" s="122"/>
      <c r="AK869" s="122"/>
      <c r="AL869" s="100"/>
      <c r="AM869" s="12"/>
      <c r="AN869" s="3"/>
      <c r="AO869" s="3"/>
      <c r="AP869" s="3"/>
    </row>
    <row r="870" spans="1:58" ht="12" customHeight="1" outlineLevel="1" x14ac:dyDescent="0.25">
      <c r="A870" s="1"/>
      <c r="B870" s="2"/>
      <c r="C870" s="13"/>
      <c r="D870" s="13"/>
      <c r="E870" s="13"/>
      <c r="F870" s="30"/>
      <c r="G870" s="35"/>
      <c r="I870" s="35"/>
      <c r="J870" s="118" t="s">
        <v>136</v>
      </c>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c r="AG870" s="122"/>
      <c r="AH870" s="122"/>
      <c r="AI870" s="122"/>
      <c r="AJ870" s="122"/>
      <c r="AK870" s="122"/>
      <c r="AL870" s="100"/>
      <c r="AM870" s="12"/>
      <c r="AN870" s="3"/>
      <c r="AO870" s="3"/>
      <c r="AP870" s="3"/>
    </row>
    <row r="871" spans="1:58" ht="5.0999999999999996" customHeight="1" outlineLevel="1" x14ac:dyDescent="0.25">
      <c r="A871" s="1"/>
      <c r="B871" s="2"/>
      <c r="C871" s="13"/>
      <c r="D871" s="13"/>
      <c r="E871" s="13"/>
      <c r="F871" s="34"/>
      <c r="G871" s="35"/>
      <c r="H871" s="35"/>
      <c r="I871" s="35"/>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26"/>
      <c r="AM871" s="12"/>
      <c r="AN871" s="3"/>
      <c r="AO871" s="3"/>
      <c r="AP871" s="3"/>
    </row>
    <row r="872" spans="1:58" ht="24.9" customHeight="1" outlineLevel="1" x14ac:dyDescent="0.25">
      <c r="A872" s="1"/>
      <c r="B872" s="2"/>
      <c r="C872" s="37"/>
      <c r="D872" s="37"/>
      <c r="E872" s="37"/>
      <c r="F872" s="37"/>
      <c r="G872" s="38" t="str">
        <f>G597</f>
        <v>Chem</v>
      </c>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9" t="s">
        <v>24</v>
      </c>
      <c r="AN872" s="3"/>
      <c r="AO872" s="3"/>
      <c r="AP872" s="3"/>
    </row>
    <row r="873" spans="1:58" ht="12" customHeight="1" outlineLevel="1" x14ac:dyDescent="0.25">
      <c r="A873" s="1"/>
      <c r="B873" s="2"/>
      <c r="C873" s="2"/>
      <c r="D873" s="2"/>
      <c r="E873" s="2"/>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BB873" s="3"/>
      <c r="BC873" s="3"/>
      <c r="BD873" s="3"/>
      <c r="BE873" s="3"/>
      <c r="BF873" s="3"/>
    </row>
    <row r="874" spans="1:58" ht="12" customHeight="1" outlineLevel="1" x14ac:dyDescent="0.25">
      <c r="A874" s="1"/>
      <c r="B874" s="2"/>
      <c r="C874" s="2"/>
      <c r="D874" s="2"/>
      <c r="E874" s="2"/>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58" ht="5.0999999999999996" customHeight="1" outlineLevel="1" thickBot="1" x14ac:dyDescent="0.3">
      <c r="A875" s="1"/>
      <c r="B875" s="2"/>
      <c r="C875" s="2"/>
      <c r="D875" s="2"/>
      <c r="E875" s="2"/>
      <c r="F875" s="2"/>
      <c r="G875" s="2"/>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2"/>
      <c r="AO875" s="2"/>
      <c r="AP875" s="2"/>
    </row>
    <row r="876" spans="1:58" ht="5.0999999999999996" customHeight="1" outlineLevel="1" x14ac:dyDescent="0.25">
      <c r="A876" s="1"/>
      <c r="B876" s="2"/>
      <c r="C876" s="5" t="s">
        <v>0</v>
      </c>
      <c r="D876" s="5"/>
      <c r="E876" s="5"/>
      <c r="F876" s="5"/>
      <c r="G876" s="5"/>
      <c r="H876" s="5"/>
      <c r="I876" s="5"/>
      <c r="J876" s="5"/>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7"/>
      <c r="AN876" s="3"/>
      <c r="AO876" s="3"/>
      <c r="AP876" s="3"/>
    </row>
    <row r="877" spans="1:58" ht="12" customHeight="1" outlineLevel="1" x14ac:dyDescent="0.25">
      <c r="A877" s="1"/>
      <c r="B877" s="2"/>
      <c r="C877" s="8"/>
      <c r="D877" s="8"/>
      <c r="E877" s="8" t="s">
        <v>1</v>
      </c>
      <c r="F877" s="9"/>
      <c r="G877" s="10" t="s">
        <v>476</v>
      </c>
      <c r="H877" s="9"/>
      <c r="I877" s="9"/>
      <c r="J877" s="9"/>
      <c r="K877" s="9"/>
      <c r="L877" s="9"/>
      <c r="M877" s="9"/>
      <c r="N877" s="9"/>
      <c r="O877" s="9"/>
      <c r="P877" s="9"/>
      <c r="Q877" s="9"/>
      <c r="R877" s="9"/>
      <c r="S877" s="9"/>
      <c r="T877" s="11"/>
      <c r="U877" s="9"/>
      <c r="V877" s="9"/>
      <c r="W877" s="9"/>
      <c r="X877" s="9"/>
      <c r="Y877" s="9"/>
      <c r="Z877" s="9"/>
      <c r="AA877" s="9"/>
      <c r="AB877" s="9"/>
      <c r="AC877" s="9"/>
      <c r="AD877" s="9"/>
      <c r="AE877" s="9"/>
      <c r="AF877" s="9"/>
      <c r="AG877" s="9"/>
      <c r="AH877" s="9"/>
      <c r="AI877" s="9"/>
      <c r="AJ877" s="9"/>
      <c r="AK877" s="9"/>
      <c r="AL877" s="11"/>
      <c r="AM877" s="12"/>
      <c r="AN877" s="3"/>
      <c r="AO877" s="3"/>
      <c r="AP877" s="3"/>
    </row>
    <row r="878" spans="1:58" ht="12" customHeight="1" outlineLevel="1" x14ac:dyDescent="0.25">
      <c r="A878" s="1"/>
      <c r="B878" s="2"/>
      <c r="C878" s="8"/>
      <c r="D878" s="8"/>
      <c r="E878" s="13"/>
      <c r="F878" s="9"/>
      <c r="G878" s="14"/>
      <c r="H878" s="9"/>
      <c r="I878" s="9"/>
      <c r="J878" s="9"/>
      <c r="K878" s="9"/>
      <c r="L878" s="9"/>
      <c r="M878" s="9"/>
      <c r="N878" s="9"/>
      <c r="O878" s="9"/>
      <c r="P878" s="9"/>
      <c r="Q878" s="9"/>
      <c r="R878" s="9"/>
      <c r="S878" s="9"/>
      <c r="T878" s="11"/>
      <c r="U878" s="15"/>
      <c r="V878" s="15"/>
      <c r="W878" s="15"/>
      <c r="X878" s="15"/>
      <c r="Y878" s="15"/>
      <c r="Z878" s="15"/>
      <c r="AA878" s="15"/>
      <c r="AB878" s="15"/>
      <c r="AC878" s="15"/>
      <c r="AD878" s="15"/>
      <c r="AE878" s="15"/>
      <c r="AF878" s="15"/>
      <c r="AG878" s="15"/>
      <c r="AH878" s="15"/>
      <c r="AI878" s="15"/>
      <c r="AJ878" s="15"/>
      <c r="AK878" s="15"/>
      <c r="AL878" s="11"/>
      <c r="AM878" s="12"/>
      <c r="AN878" s="3"/>
      <c r="AO878" s="3"/>
      <c r="AP878" s="3"/>
    </row>
    <row r="879" spans="1:58" ht="12" customHeight="1" outlineLevel="1" x14ac:dyDescent="0.25">
      <c r="A879" s="1"/>
      <c r="B879" s="2"/>
      <c r="C879" s="13"/>
      <c r="D879" s="8"/>
      <c r="E879" s="13"/>
      <c r="F879" s="9"/>
      <c r="G879" s="9"/>
      <c r="H879" s="4" t="s">
        <v>137</v>
      </c>
      <c r="I879" s="9"/>
      <c r="J879" s="9"/>
      <c r="K879" s="9"/>
      <c r="L879" s="9"/>
      <c r="M879" s="9"/>
      <c r="N879" s="9"/>
      <c r="O879" s="9"/>
      <c r="P879" s="9"/>
      <c r="Q879" s="10"/>
      <c r="R879" s="9"/>
      <c r="S879" s="9"/>
      <c r="T879" s="11"/>
      <c r="U879" s="15"/>
      <c r="V879" s="15"/>
      <c r="W879" s="15"/>
      <c r="X879" s="15"/>
      <c r="Y879" s="15"/>
      <c r="Z879" s="15"/>
      <c r="AA879" s="15"/>
      <c r="AB879" s="15"/>
      <c r="AC879" s="15"/>
      <c r="AD879" s="15"/>
      <c r="AE879" s="15"/>
      <c r="AF879" s="15"/>
      <c r="AG879" s="15"/>
      <c r="AH879" s="15"/>
      <c r="AI879" s="15"/>
      <c r="AJ879" s="15"/>
      <c r="AK879" s="15"/>
      <c r="AL879" s="11"/>
      <c r="AM879" s="12"/>
      <c r="AN879" s="3"/>
      <c r="AO879" s="3"/>
      <c r="AP879" s="3"/>
    </row>
    <row r="880" spans="1:58" ht="12" customHeight="1" outlineLevel="1" x14ac:dyDescent="0.25">
      <c r="A880" s="1"/>
      <c r="B880" s="2"/>
      <c r="C880" s="16">
        <v>0</v>
      </c>
      <c r="D880" s="8"/>
      <c r="E880" s="13"/>
      <c r="F880" s="9"/>
      <c r="G880" s="17"/>
      <c r="H880" s="10" t="s">
        <v>132</v>
      </c>
      <c r="I880" s="9"/>
      <c r="J880" s="9"/>
      <c r="K880" s="9"/>
      <c r="L880" s="9"/>
      <c r="M880" s="9"/>
      <c r="N880" s="9"/>
      <c r="O880" s="9"/>
      <c r="P880" s="9"/>
      <c r="Q880" s="9"/>
      <c r="R880" s="9"/>
      <c r="S880" s="9"/>
      <c r="T880" s="11"/>
      <c r="U880" s="15"/>
      <c r="V880" s="15"/>
      <c r="W880" s="15"/>
      <c r="X880" s="15"/>
      <c r="Y880" s="15"/>
      <c r="Z880" s="15"/>
      <c r="AA880" s="15"/>
      <c r="AB880" s="15"/>
      <c r="AC880" s="15"/>
      <c r="AD880" s="15"/>
      <c r="AE880" s="15"/>
      <c r="AF880" s="15"/>
      <c r="AG880" s="15"/>
      <c r="AH880" s="15"/>
      <c r="AI880" s="15"/>
      <c r="AJ880" s="15"/>
      <c r="AK880" s="15"/>
      <c r="AL880" s="11"/>
      <c r="AM880" s="12"/>
      <c r="AN880" s="3"/>
      <c r="AO880" s="3"/>
      <c r="AP880" s="3"/>
    </row>
    <row r="881" spans="1:42" ht="12" customHeight="1" outlineLevel="1" x14ac:dyDescent="0.4">
      <c r="A881" s="1"/>
      <c r="B881" s="2"/>
      <c r="C881" s="13"/>
      <c r="D881" s="13"/>
      <c r="E881" s="13"/>
      <c r="F881" s="13"/>
      <c r="G881" s="13"/>
      <c r="H881" s="13"/>
      <c r="I881" s="13"/>
      <c r="J881" s="18"/>
      <c r="K881" s="330" t="s">
        <v>124</v>
      </c>
      <c r="L881" s="336"/>
      <c r="M881" s="336"/>
      <c r="N881" s="336"/>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2"/>
      <c r="AN881" s="3"/>
      <c r="AO881" s="3"/>
      <c r="AP881" s="3"/>
    </row>
    <row r="882" spans="1:42" ht="12" customHeight="1" outlineLevel="1" x14ac:dyDescent="0.4">
      <c r="A882" s="1"/>
      <c r="B882" s="2"/>
      <c r="C882" s="13"/>
      <c r="D882" s="13"/>
      <c r="E882" s="13"/>
      <c r="F882" s="13"/>
      <c r="G882" s="13"/>
      <c r="H882" s="13"/>
      <c r="I882" s="13"/>
      <c r="J882" s="13"/>
      <c r="K882" s="330"/>
      <c r="L882" s="336"/>
      <c r="M882" s="336"/>
      <c r="N882" s="336"/>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2"/>
      <c r="AN882" s="3"/>
      <c r="AO882" s="3"/>
      <c r="AP882" s="3"/>
    </row>
    <row r="883" spans="1:42" ht="12" customHeight="1" outlineLevel="1" x14ac:dyDescent="0.25">
      <c r="A883" s="1"/>
      <c r="B883" s="2"/>
      <c r="C883" s="13"/>
      <c r="D883" s="13"/>
      <c r="E883" s="13"/>
      <c r="F883" s="13"/>
      <c r="G883" s="13"/>
      <c r="H883" s="13"/>
      <c r="I883" s="13"/>
      <c r="J883" s="95"/>
      <c r="K883" s="95"/>
      <c r="L883" s="95"/>
      <c r="M883" s="95"/>
      <c r="N883" s="95"/>
      <c r="O883" s="95"/>
      <c r="P883" s="95"/>
      <c r="Q883" s="95"/>
      <c r="R883" s="95"/>
      <c r="S883" s="95"/>
      <c r="T883" s="18"/>
      <c r="U883" s="18"/>
      <c r="V883" s="18"/>
      <c r="W883" s="18"/>
      <c r="X883" s="18"/>
      <c r="Y883" s="18"/>
      <c r="Z883" s="18"/>
      <c r="AA883" s="18"/>
      <c r="AB883" s="18"/>
      <c r="AC883" s="18"/>
      <c r="AD883" s="18"/>
      <c r="AE883" s="18"/>
      <c r="AF883" s="18"/>
      <c r="AG883" s="18"/>
      <c r="AH883" s="18"/>
      <c r="AI883" s="18"/>
      <c r="AJ883" s="18"/>
      <c r="AK883" s="18"/>
      <c r="AL883" s="18"/>
      <c r="AM883" s="12"/>
      <c r="AN883" s="3"/>
      <c r="AO883" s="3"/>
      <c r="AP883" s="3"/>
    </row>
    <row r="884" spans="1:42" ht="12" customHeight="1" outlineLevel="1" x14ac:dyDescent="0.25">
      <c r="A884" s="1"/>
      <c r="B884" s="2"/>
      <c r="C884" s="13"/>
      <c r="D884" s="13"/>
      <c r="E884" s="13"/>
      <c r="F884" s="13"/>
      <c r="G884" s="13"/>
      <c r="H884" s="13" t="s">
        <v>470</v>
      </c>
      <c r="I884" s="13" t="s">
        <v>471</v>
      </c>
      <c r="J884" s="95" t="s">
        <v>175</v>
      </c>
      <c r="K884" s="95" t="s">
        <v>176</v>
      </c>
      <c r="L884" s="95" t="s">
        <v>314</v>
      </c>
      <c r="M884" s="95" t="s">
        <v>177</v>
      </c>
      <c r="N884" s="95" t="s">
        <v>23</v>
      </c>
      <c r="O884" s="95" t="s">
        <v>445</v>
      </c>
      <c r="P884" s="95" t="s">
        <v>179</v>
      </c>
      <c r="Q884" s="95" t="s">
        <v>180</v>
      </c>
      <c r="R884" s="95" t="s">
        <v>181</v>
      </c>
      <c r="S884" s="95" t="s">
        <v>182</v>
      </c>
      <c r="T884" s="95" t="s">
        <v>447</v>
      </c>
      <c r="U884" s="95" t="s">
        <v>448</v>
      </c>
      <c r="V884" s="95" t="s">
        <v>449</v>
      </c>
      <c r="W884" s="95" t="s">
        <v>450</v>
      </c>
      <c r="X884" s="95" t="s">
        <v>446</v>
      </c>
      <c r="Y884" s="95" t="s">
        <v>30</v>
      </c>
      <c r="Z884" s="18" t="s">
        <v>31</v>
      </c>
      <c r="AA884" s="18" t="s">
        <v>32</v>
      </c>
      <c r="AB884" s="18" t="s">
        <v>451</v>
      </c>
      <c r="AC884" s="18" t="s">
        <v>452</v>
      </c>
      <c r="AD884" s="18" t="s">
        <v>453</v>
      </c>
      <c r="AE884" s="18" t="s">
        <v>454</v>
      </c>
      <c r="AF884" s="18" t="s">
        <v>455</v>
      </c>
      <c r="AG884" s="18" t="s">
        <v>456</v>
      </c>
      <c r="AH884" s="18" t="s">
        <v>457</v>
      </c>
      <c r="AI884" s="18" t="s">
        <v>458</v>
      </c>
      <c r="AJ884" s="18" t="s">
        <v>4</v>
      </c>
      <c r="AK884" s="18" t="s">
        <v>459</v>
      </c>
      <c r="AL884" s="18"/>
      <c r="AM884" s="12"/>
      <c r="AN884" s="3"/>
      <c r="AO884" s="3"/>
      <c r="AP884" s="3"/>
    </row>
    <row r="885" spans="1:42" ht="13.2" outlineLevel="1" x14ac:dyDescent="0.25">
      <c r="A885" s="1"/>
      <c r="B885" s="2"/>
      <c r="C885" s="13"/>
      <c r="D885" s="13"/>
      <c r="E885" s="13"/>
      <c r="F885" s="22"/>
      <c r="H885" s="23" t="s">
        <v>153</v>
      </c>
      <c r="I885" s="4" t="s">
        <v>472</v>
      </c>
      <c r="J885" s="93"/>
      <c r="K885" s="93">
        <v>2</v>
      </c>
      <c r="L885" s="93">
        <v>2</v>
      </c>
      <c r="M885" s="93"/>
      <c r="N885" s="93">
        <v>2</v>
      </c>
      <c r="O885" s="93">
        <v>2</v>
      </c>
      <c r="P885" s="93">
        <v>2</v>
      </c>
      <c r="Q885" s="93">
        <v>2</v>
      </c>
      <c r="R885" s="93">
        <v>2</v>
      </c>
      <c r="S885" s="93">
        <v>2</v>
      </c>
      <c r="T885" s="93">
        <v>2</v>
      </c>
      <c r="U885" s="93">
        <v>2</v>
      </c>
      <c r="V885" s="93">
        <v>2</v>
      </c>
      <c r="W885" s="93">
        <v>2</v>
      </c>
      <c r="X885" s="93">
        <v>2</v>
      </c>
      <c r="Y885" s="93">
        <v>2</v>
      </c>
      <c r="Z885" s="93">
        <v>2</v>
      </c>
      <c r="AA885" s="93">
        <v>2</v>
      </c>
      <c r="AB885" s="93"/>
      <c r="AC885" s="93"/>
      <c r="AD885" s="93"/>
      <c r="AE885" s="93"/>
      <c r="AF885" s="93"/>
      <c r="AG885" s="93"/>
      <c r="AH885" s="93"/>
      <c r="AI885" s="93"/>
      <c r="AJ885" s="93"/>
      <c r="AK885" s="93"/>
      <c r="AL885" s="100"/>
      <c r="AM885" s="12"/>
      <c r="AN885" s="3"/>
      <c r="AO885" s="3"/>
      <c r="AP885" s="3"/>
    </row>
    <row r="886" spans="1:42" ht="13.2" outlineLevel="1" x14ac:dyDescent="0.25">
      <c r="A886" s="1"/>
      <c r="B886" s="2"/>
      <c r="C886" s="13"/>
      <c r="D886" s="13"/>
      <c r="E886" s="13"/>
      <c r="F886" s="22"/>
      <c r="H886" s="23" t="s">
        <v>141</v>
      </c>
      <c r="I886" s="4" t="s">
        <v>472</v>
      </c>
      <c r="J886" s="93"/>
      <c r="K886" s="93">
        <v>2</v>
      </c>
      <c r="L886" s="93">
        <v>2</v>
      </c>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100"/>
      <c r="AM886" s="12"/>
      <c r="AN886" s="3"/>
      <c r="AO886" s="3"/>
      <c r="AP886" s="3"/>
    </row>
    <row r="887" spans="1:42" ht="12" customHeight="1" outlineLevel="1" x14ac:dyDescent="0.25">
      <c r="A887" s="1"/>
      <c r="B887" s="2"/>
      <c r="C887" s="13"/>
      <c r="D887" s="13"/>
      <c r="E887" s="13"/>
      <c r="F887" s="22"/>
      <c r="H887" s="23" t="s">
        <v>142</v>
      </c>
      <c r="I887" s="4" t="s">
        <v>472</v>
      </c>
      <c r="J887" s="93">
        <v>2</v>
      </c>
      <c r="K887" s="93"/>
      <c r="L887" s="93"/>
      <c r="M887" s="93">
        <v>2</v>
      </c>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100"/>
      <c r="AM887" s="12"/>
      <c r="AN887" s="3"/>
      <c r="AO887" s="3"/>
      <c r="AP887" s="3"/>
    </row>
    <row r="888" spans="1:42" ht="12" customHeight="1" outlineLevel="1" x14ac:dyDescent="0.25">
      <c r="A888" s="1"/>
      <c r="B888" s="2"/>
      <c r="C888" s="13"/>
      <c r="D888" s="13"/>
      <c r="E888" s="13"/>
      <c r="F888" s="30"/>
      <c r="H888" s="23" t="s">
        <v>143</v>
      </c>
      <c r="I888" s="4" t="s">
        <v>472</v>
      </c>
      <c r="J888" s="93"/>
      <c r="K888" s="93">
        <v>2</v>
      </c>
      <c r="L888" s="93">
        <v>2</v>
      </c>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100"/>
      <c r="AM888" s="12"/>
      <c r="AN888" s="3"/>
      <c r="AO888" s="3"/>
      <c r="AP888" s="3"/>
    </row>
    <row r="889" spans="1:42" ht="12" customHeight="1" outlineLevel="1" x14ac:dyDescent="0.25">
      <c r="A889" s="1"/>
      <c r="B889" s="2"/>
      <c r="C889" s="13"/>
      <c r="D889" s="13"/>
      <c r="E889" s="13"/>
      <c r="F889" s="30"/>
      <c r="H889" s="23" t="s">
        <v>144</v>
      </c>
      <c r="I889" s="4" t="s">
        <v>472</v>
      </c>
      <c r="J889" s="93"/>
      <c r="K889" s="93">
        <v>2</v>
      </c>
      <c r="L889" s="93">
        <v>2</v>
      </c>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100"/>
      <c r="AM889" s="12"/>
      <c r="AN889" s="3"/>
      <c r="AO889" s="3"/>
      <c r="AP889" s="3"/>
    </row>
    <row r="890" spans="1:42" ht="12" customHeight="1" outlineLevel="1" x14ac:dyDescent="0.25">
      <c r="A890" s="1"/>
      <c r="B890" s="2"/>
      <c r="C890" s="13"/>
      <c r="D890" s="13"/>
      <c r="E890" s="13"/>
      <c r="F890" s="30"/>
      <c r="H890" s="23" t="s">
        <v>145</v>
      </c>
      <c r="I890" s="4" t="s">
        <v>472</v>
      </c>
      <c r="J890" s="93">
        <v>2</v>
      </c>
      <c r="K890" s="93">
        <v>2</v>
      </c>
      <c r="L890" s="93">
        <v>2</v>
      </c>
      <c r="M890" s="93"/>
      <c r="N890" s="93">
        <v>2</v>
      </c>
      <c r="O890" s="93">
        <v>2</v>
      </c>
      <c r="P890" s="93">
        <v>2</v>
      </c>
      <c r="Q890" s="93">
        <v>2</v>
      </c>
      <c r="R890" s="93">
        <v>2</v>
      </c>
      <c r="S890" s="93">
        <v>2</v>
      </c>
      <c r="T890" s="93">
        <v>2</v>
      </c>
      <c r="U890" s="93">
        <v>2</v>
      </c>
      <c r="V890" s="93">
        <v>2</v>
      </c>
      <c r="W890" s="93">
        <v>2</v>
      </c>
      <c r="X890" s="93">
        <v>2</v>
      </c>
      <c r="Y890" s="93">
        <v>2</v>
      </c>
      <c r="Z890" s="93">
        <v>2</v>
      </c>
      <c r="AA890" s="93">
        <v>2</v>
      </c>
      <c r="AB890" s="93"/>
      <c r="AC890" s="93"/>
      <c r="AD890" s="93"/>
      <c r="AE890" s="93"/>
      <c r="AF890" s="93"/>
      <c r="AG890" s="93"/>
      <c r="AH890" s="93"/>
      <c r="AI890" s="93"/>
      <c r="AJ890" s="93"/>
      <c r="AK890" s="93"/>
      <c r="AL890" s="100"/>
      <c r="AM890" s="12"/>
      <c r="AN890" s="3"/>
      <c r="AO890" s="3"/>
      <c r="AP890" s="3"/>
    </row>
    <row r="891" spans="1:42" ht="12" customHeight="1" outlineLevel="1" x14ac:dyDescent="0.25">
      <c r="A891" s="1"/>
      <c r="B891" s="2"/>
      <c r="C891" s="13"/>
      <c r="D891" s="13"/>
      <c r="E891" s="13"/>
      <c r="F891" s="30"/>
      <c r="H891" s="23" t="s">
        <v>146</v>
      </c>
      <c r="I891" s="4" t="s">
        <v>472</v>
      </c>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100"/>
      <c r="AM891" s="12"/>
      <c r="AN891" s="3"/>
      <c r="AO891" s="3"/>
      <c r="AP891" s="3"/>
    </row>
    <row r="892" spans="1:42" ht="12" customHeight="1" outlineLevel="1" x14ac:dyDescent="0.25">
      <c r="A892" s="1"/>
      <c r="B892" s="2"/>
      <c r="C892" s="13"/>
      <c r="D892" s="13"/>
      <c r="E892" s="13"/>
      <c r="F892" s="30"/>
      <c r="H892" s="23" t="s">
        <v>147</v>
      </c>
      <c r="I892" s="4" t="s">
        <v>472</v>
      </c>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100"/>
      <c r="AM892" s="12"/>
      <c r="AN892" s="3"/>
      <c r="AO892" s="3"/>
      <c r="AP892" s="3"/>
    </row>
    <row r="893" spans="1:42" ht="12" customHeight="1" outlineLevel="1" x14ac:dyDescent="0.25">
      <c r="A893" s="1"/>
      <c r="B893" s="2"/>
      <c r="C893" s="13"/>
      <c r="D893" s="13"/>
      <c r="E893" s="13"/>
      <c r="F893" s="30"/>
      <c r="H893" s="23" t="s">
        <v>436</v>
      </c>
      <c r="I893" s="4" t="s">
        <v>472</v>
      </c>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100"/>
      <c r="AM893" s="12"/>
      <c r="AN893" s="3"/>
      <c r="AO893" s="3"/>
      <c r="AP893" s="3"/>
    </row>
    <row r="894" spans="1:42" ht="12" customHeight="1" outlineLevel="1" x14ac:dyDescent="0.25">
      <c r="A894" s="1"/>
      <c r="B894" s="2"/>
      <c r="C894" s="13"/>
      <c r="D894" s="13"/>
      <c r="E894" s="13"/>
      <c r="F894" s="30"/>
      <c r="H894" s="120" t="s">
        <v>155</v>
      </c>
      <c r="I894" s="4" t="s">
        <v>472</v>
      </c>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100"/>
      <c r="AM894" s="12"/>
      <c r="AN894" s="3"/>
      <c r="AO894" s="3"/>
      <c r="AP894" s="3"/>
    </row>
    <row r="895" spans="1:42" ht="12" customHeight="1" outlineLevel="1" x14ac:dyDescent="0.25">
      <c r="A895" s="1"/>
      <c r="B895" s="2"/>
      <c r="C895" s="13"/>
      <c r="D895" s="13"/>
      <c r="E895" s="13"/>
      <c r="F895" s="30"/>
      <c r="H895" s="120" t="s">
        <v>156</v>
      </c>
      <c r="I895" s="4" t="s">
        <v>472</v>
      </c>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100"/>
      <c r="AM895" s="12"/>
      <c r="AN895" s="3"/>
      <c r="AO895" s="3"/>
      <c r="AP895" s="3"/>
    </row>
    <row r="896" spans="1:42" ht="12" customHeight="1" outlineLevel="1" x14ac:dyDescent="0.25">
      <c r="A896" s="1"/>
      <c r="B896" s="2"/>
      <c r="C896" s="13"/>
      <c r="D896" s="13"/>
      <c r="E896" s="13"/>
      <c r="F896" s="30"/>
      <c r="H896" s="120" t="s">
        <v>160</v>
      </c>
      <c r="I896" s="4" t="s">
        <v>472</v>
      </c>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100"/>
      <c r="AM896" s="12"/>
      <c r="AN896" s="3"/>
      <c r="AO896" s="3"/>
      <c r="AP896" s="3"/>
    </row>
    <row r="897" spans="1:42" ht="14.4" outlineLevel="1" x14ac:dyDescent="0.3">
      <c r="A897" s="1"/>
      <c r="B897" s="2"/>
      <c r="C897" s="13"/>
      <c r="D897" s="13"/>
      <c r="E897" s="13"/>
      <c r="F897" s="22"/>
      <c r="H897" s="119" t="s">
        <v>148</v>
      </c>
      <c r="I897" s="4" t="s">
        <v>472</v>
      </c>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100"/>
      <c r="AM897" s="12"/>
      <c r="AN897" s="3"/>
      <c r="AO897" s="3"/>
      <c r="AP897" s="3"/>
    </row>
    <row r="898" spans="1:42" ht="14.4" outlineLevel="1" x14ac:dyDescent="0.3">
      <c r="A898" s="1"/>
      <c r="B898" s="2"/>
      <c r="C898" s="13"/>
      <c r="D898" s="13"/>
      <c r="E898" s="13"/>
      <c r="F898" s="22"/>
      <c r="H898" s="119" t="s">
        <v>149</v>
      </c>
      <c r="I898" s="4" t="s">
        <v>472</v>
      </c>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100"/>
      <c r="AM898" s="12"/>
      <c r="AN898" s="3"/>
      <c r="AO898" s="3"/>
      <c r="AP898" s="3"/>
    </row>
    <row r="899" spans="1:42" ht="12" customHeight="1" outlineLevel="1" x14ac:dyDescent="0.3">
      <c r="A899" s="1"/>
      <c r="B899" s="2"/>
      <c r="C899" s="13"/>
      <c r="D899" s="13"/>
      <c r="E899" s="13"/>
      <c r="F899" s="22"/>
      <c r="H899" s="119" t="s">
        <v>150</v>
      </c>
      <c r="I899" s="4" t="s">
        <v>472</v>
      </c>
      <c r="J899" s="93"/>
      <c r="K899" s="97"/>
      <c r="L899" s="97"/>
      <c r="M899" s="76"/>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100"/>
      <c r="AM899" s="12"/>
      <c r="AN899" s="3"/>
      <c r="AO899" s="3"/>
      <c r="AP899" s="3"/>
    </row>
    <row r="900" spans="1:42" ht="12" customHeight="1" outlineLevel="1" x14ac:dyDescent="0.3">
      <c r="A900" s="1"/>
      <c r="B900" s="2"/>
      <c r="C900" s="13"/>
      <c r="D900" s="13"/>
      <c r="E900" s="13"/>
      <c r="F900" s="30"/>
      <c r="H900" s="119" t="s">
        <v>151</v>
      </c>
      <c r="I900" s="4" t="s">
        <v>472</v>
      </c>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100"/>
      <c r="AM900" s="12"/>
      <c r="AN900" s="3"/>
      <c r="AO900" s="3"/>
      <c r="AP900" s="3"/>
    </row>
    <row r="901" spans="1:42" ht="12" customHeight="1" outlineLevel="1" x14ac:dyDescent="0.3">
      <c r="A901" s="1"/>
      <c r="B901" s="2"/>
      <c r="C901" s="13"/>
      <c r="D901" s="13"/>
      <c r="E901" s="13"/>
      <c r="F901" s="30"/>
      <c r="H901" s="119" t="s">
        <v>152</v>
      </c>
      <c r="I901" s="4" t="s">
        <v>472</v>
      </c>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100"/>
      <c r="AM901" s="12"/>
      <c r="AN901" s="3"/>
      <c r="AO901" s="3"/>
      <c r="AP901" s="3"/>
    </row>
    <row r="902" spans="1:42" ht="12" customHeight="1" outlineLevel="1" x14ac:dyDescent="0.3">
      <c r="A902" s="1"/>
      <c r="B902" s="2"/>
      <c r="C902" s="13"/>
      <c r="D902" s="13"/>
      <c r="E902" s="13"/>
      <c r="F902" s="30"/>
      <c r="H902" s="119" t="s">
        <v>157</v>
      </c>
      <c r="I902" s="4" t="s">
        <v>472</v>
      </c>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100"/>
      <c r="AM902" s="12"/>
      <c r="AN902" s="3"/>
      <c r="AO902" s="3"/>
      <c r="AP902" s="3"/>
    </row>
    <row r="903" spans="1:42" ht="12" customHeight="1" outlineLevel="1" x14ac:dyDescent="0.3">
      <c r="A903" s="1"/>
      <c r="B903" s="2"/>
      <c r="C903" s="13"/>
      <c r="D903" s="13"/>
      <c r="E903" s="13"/>
      <c r="F903" s="30"/>
      <c r="H903" s="119" t="s">
        <v>158</v>
      </c>
      <c r="I903" s="4" t="s">
        <v>472</v>
      </c>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100"/>
      <c r="AM903" s="12"/>
      <c r="AN903" s="3"/>
      <c r="AO903" s="3"/>
      <c r="AP903" s="3"/>
    </row>
    <row r="904" spans="1:42" ht="12" customHeight="1" outlineLevel="1" x14ac:dyDescent="0.3">
      <c r="A904" s="1"/>
      <c r="B904" s="2"/>
      <c r="C904" s="13"/>
      <c r="D904" s="13"/>
      <c r="E904" s="13"/>
      <c r="F904" s="30"/>
      <c r="H904" s="119" t="s">
        <v>159</v>
      </c>
      <c r="I904" s="4" t="s">
        <v>472</v>
      </c>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100"/>
      <c r="AM904" s="12"/>
      <c r="AN904" s="3"/>
      <c r="AO904" s="3"/>
      <c r="AP904" s="3"/>
    </row>
    <row r="905" spans="1:42" ht="12" customHeight="1" outlineLevel="1" x14ac:dyDescent="0.3">
      <c r="A905" s="1"/>
      <c r="B905" s="2"/>
      <c r="C905" s="13"/>
      <c r="D905" s="13"/>
      <c r="E905" s="13"/>
      <c r="F905" s="30"/>
      <c r="H905" s="119" t="s">
        <v>460</v>
      </c>
      <c r="I905" s="4" t="s">
        <v>472</v>
      </c>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100"/>
      <c r="AM905" s="12"/>
      <c r="AN905" s="3"/>
      <c r="AO905" s="3"/>
      <c r="AP905" s="3"/>
    </row>
    <row r="906" spans="1:42" ht="12" customHeight="1" outlineLevel="1" x14ac:dyDescent="0.3">
      <c r="A906" s="1"/>
      <c r="B906" s="2"/>
      <c r="C906" s="13"/>
      <c r="D906" s="13"/>
      <c r="E906" s="13"/>
      <c r="F906" s="30"/>
      <c r="H906" s="119" t="s">
        <v>161</v>
      </c>
      <c r="I906" s="4" t="s">
        <v>472</v>
      </c>
      <c r="J906" s="98"/>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100"/>
      <c r="AM906" s="12"/>
      <c r="AN906" s="3"/>
      <c r="AO906" s="3"/>
      <c r="AP906" s="3"/>
    </row>
    <row r="907" spans="1:42" ht="12" customHeight="1" outlineLevel="1" x14ac:dyDescent="0.3">
      <c r="A907" s="1"/>
      <c r="B907" s="2"/>
      <c r="C907" s="13"/>
      <c r="D907" s="13"/>
      <c r="E907" s="13"/>
      <c r="F907" s="30"/>
      <c r="H907" s="119" t="s">
        <v>162</v>
      </c>
      <c r="I907" s="4" t="s">
        <v>472</v>
      </c>
      <c r="J907" s="98"/>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100"/>
      <c r="AM907" s="12"/>
      <c r="AN907" s="3"/>
      <c r="AO907" s="3"/>
      <c r="AP907" s="3"/>
    </row>
    <row r="908" spans="1:42" ht="12" customHeight="1" outlineLevel="1" x14ac:dyDescent="0.3">
      <c r="A908" s="1"/>
      <c r="B908" s="2"/>
      <c r="C908" s="13"/>
      <c r="D908" s="13"/>
      <c r="E908" s="13"/>
      <c r="F908" s="30"/>
      <c r="H908" s="119" t="s">
        <v>163</v>
      </c>
      <c r="I908" s="4" t="s">
        <v>472</v>
      </c>
      <c r="J908" s="98"/>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100"/>
      <c r="AM908" s="12"/>
      <c r="AN908" s="3"/>
      <c r="AO908" s="3"/>
      <c r="AP908" s="3"/>
    </row>
    <row r="909" spans="1:42" ht="14.4" outlineLevel="1" x14ac:dyDescent="0.3">
      <c r="A909" s="1"/>
      <c r="B909" s="2"/>
      <c r="C909" s="13"/>
      <c r="D909" s="13"/>
      <c r="E909" s="13"/>
      <c r="F909" s="22"/>
      <c r="H909" s="119" t="s">
        <v>164</v>
      </c>
      <c r="I909" s="4" t="s">
        <v>472</v>
      </c>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100"/>
      <c r="AM909" s="12"/>
      <c r="AN909" s="3"/>
      <c r="AO909" s="3"/>
      <c r="AP909" s="3"/>
    </row>
    <row r="910" spans="1:42" ht="14.4" outlineLevel="1" x14ac:dyDescent="0.3">
      <c r="A910" s="1"/>
      <c r="B910" s="2"/>
      <c r="C910" s="13"/>
      <c r="D910" s="13"/>
      <c r="E910" s="13"/>
      <c r="F910" s="22"/>
      <c r="H910" s="119" t="s">
        <v>165</v>
      </c>
      <c r="I910" s="4" t="s">
        <v>472</v>
      </c>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100"/>
      <c r="AM910" s="12"/>
      <c r="AN910" s="3"/>
      <c r="AO910" s="3"/>
      <c r="AP910" s="3"/>
    </row>
    <row r="911" spans="1:42" ht="12" customHeight="1" outlineLevel="1" x14ac:dyDescent="0.3">
      <c r="A911" s="1"/>
      <c r="B911" s="2"/>
      <c r="C911" s="13"/>
      <c r="D911" s="13"/>
      <c r="E911" s="13"/>
      <c r="F911" s="22"/>
      <c r="H911" s="119" t="s">
        <v>468</v>
      </c>
      <c r="I911" s="4" t="s">
        <v>472</v>
      </c>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100"/>
      <c r="AM911" s="12"/>
      <c r="AN911" s="3"/>
      <c r="AO911" s="3"/>
      <c r="AP911" s="3"/>
    </row>
    <row r="912" spans="1:42" ht="12" customHeight="1" outlineLevel="1" x14ac:dyDescent="0.3">
      <c r="A912" s="1"/>
      <c r="B912" s="2"/>
      <c r="C912" s="13"/>
      <c r="D912" s="13"/>
      <c r="E912" s="13"/>
      <c r="F912" s="30"/>
      <c r="H912" s="119" t="s">
        <v>166</v>
      </c>
      <c r="I912" s="4" t="s">
        <v>472</v>
      </c>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100"/>
      <c r="AM912" s="12"/>
      <c r="AN912" s="3"/>
      <c r="AO912" s="3"/>
      <c r="AP912" s="3"/>
    </row>
    <row r="913" spans="1:42" ht="12" customHeight="1" outlineLevel="1" x14ac:dyDescent="0.3">
      <c r="A913" s="1"/>
      <c r="B913" s="2"/>
      <c r="C913" s="13"/>
      <c r="D913" s="13"/>
      <c r="E913" s="13"/>
      <c r="F913" s="30"/>
      <c r="H913" s="119" t="s">
        <v>461</v>
      </c>
      <c r="I913" s="4" t="s">
        <v>472</v>
      </c>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100"/>
      <c r="AM913" s="12"/>
      <c r="AN913" s="3"/>
      <c r="AO913" s="3"/>
      <c r="AP913" s="3"/>
    </row>
    <row r="914" spans="1:42" ht="12" customHeight="1" outlineLevel="1" x14ac:dyDescent="0.3">
      <c r="A914" s="1"/>
      <c r="B914" s="2"/>
      <c r="C914" s="13"/>
      <c r="D914" s="13"/>
      <c r="E914" s="13"/>
      <c r="F914" s="30"/>
      <c r="H914" s="119" t="s">
        <v>167</v>
      </c>
      <c r="I914" s="4" t="s">
        <v>472</v>
      </c>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100"/>
      <c r="AM914" s="12"/>
      <c r="AN914" s="3"/>
      <c r="AO914" s="3"/>
      <c r="AP914" s="3"/>
    </row>
    <row r="915" spans="1:42" ht="12" customHeight="1" outlineLevel="1" x14ac:dyDescent="0.3">
      <c r="A915" s="1"/>
      <c r="B915" s="2"/>
      <c r="C915" s="13"/>
      <c r="D915" s="13"/>
      <c r="E915" s="13"/>
      <c r="F915" s="30"/>
      <c r="H915" s="119" t="s">
        <v>168</v>
      </c>
      <c r="I915" s="4" t="s">
        <v>472</v>
      </c>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100"/>
      <c r="AM915" s="12"/>
      <c r="AN915" s="3"/>
      <c r="AO915" s="3"/>
      <c r="AP915" s="3"/>
    </row>
    <row r="916" spans="1:42" ht="12" customHeight="1" outlineLevel="1" x14ac:dyDescent="0.3">
      <c r="A916" s="1"/>
      <c r="B916" s="2"/>
      <c r="C916" s="13"/>
      <c r="D916" s="13"/>
      <c r="E916" s="13"/>
      <c r="F916" s="30"/>
      <c r="H916" s="119" t="s">
        <v>169</v>
      </c>
      <c r="I916" s="4" t="s">
        <v>472</v>
      </c>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100"/>
      <c r="AM916" s="12"/>
      <c r="AN916" s="3"/>
      <c r="AO916" s="3"/>
      <c r="AP916" s="3"/>
    </row>
    <row r="917" spans="1:42" ht="12" customHeight="1" outlineLevel="1" x14ac:dyDescent="0.3">
      <c r="A917" s="1"/>
      <c r="B917" s="2"/>
      <c r="C917" s="13"/>
      <c r="D917" s="13"/>
      <c r="E917" s="13"/>
      <c r="F917" s="30"/>
      <c r="H917" s="119" t="s">
        <v>467</v>
      </c>
      <c r="I917" s="4" t="s">
        <v>472</v>
      </c>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100"/>
      <c r="AM917" s="12"/>
      <c r="AN917" s="3"/>
      <c r="AO917" s="3"/>
      <c r="AP917" s="3"/>
    </row>
    <row r="918" spans="1:42" ht="12" customHeight="1" outlineLevel="1" x14ac:dyDescent="0.3">
      <c r="A918" s="1"/>
      <c r="B918" s="2"/>
      <c r="C918" s="13"/>
      <c r="D918" s="13"/>
      <c r="E918" s="13"/>
      <c r="F918" s="30"/>
      <c r="H918" s="119" t="s">
        <v>170</v>
      </c>
      <c r="I918" s="4" t="s">
        <v>472</v>
      </c>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100"/>
      <c r="AM918" s="12"/>
      <c r="AN918" s="3"/>
      <c r="AO918" s="3"/>
      <c r="AP918" s="3"/>
    </row>
    <row r="919" spans="1:42" ht="12" customHeight="1" outlineLevel="1" x14ac:dyDescent="0.3">
      <c r="A919" s="1"/>
      <c r="B919" s="2"/>
      <c r="C919" s="13"/>
      <c r="D919" s="13"/>
      <c r="E919" s="13"/>
      <c r="F919" s="30"/>
      <c r="H919" s="119" t="s">
        <v>462</v>
      </c>
      <c r="I919" s="4" t="s">
        <v>472</v>
      </c>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100"/>
      <c r="AM919" s="12"/>
      <c r="AN919" s="3"/>
      <c r="AO919" s="3"/>
      <c r="AP919" s="3"/>
    </row>
    <row r="920" spans="1:42" ht="12" customHeight="1" outlineLevel="1" x14ac:dyDescent="0.3">
      <c r="A920" s="1"/>
      <c r="B920" s="2"/>
      <c r="C920" s="13"/>
      <c r="D920" s="13"/>
      <c r="E920" s="13"/>
      <c r="F920" s="30"/>
      <c r="H920" s="119" t="s">
        <v>171</v>
      </c>
      <c r="I920" s="4" t="s">
        <v>472</v>
      </c>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100"/>
      <c r="AM920" s="12"/>
      <c r="AN920" s="3"/>
      <c r="AO920" s="3"/>
      <c r="AP920" s="3"/>
    </row>
    <row r="921" spans="1:42" ht="14.4" outlineLevel="1" x14ac:dyDescent="0.3">
      <c r="A921" s="1"/>
      <c r="B921" s="2"/>
      <c r="C921" s="13"/>
      <c r="D921" s="13"/>
      <c r="E921" s="13"/>
      <c r="F921" s="22"/>
      <c r="H921" s="119" t="s">
        <v>172</v>
      </c>
      <c r="I921" s="4" t="s">
        <v>472</v>
      </c>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100"/>
      <c r="AM921" s="12"/>
      <c r="AN921" s="3"/>
      <c r="AO921" s="3"/>
      <c r="AP921" s="3"/>
    </row>
    <row r="922" spans="1:42" ht="14.4" outlineLevel="1" x14ac:dyDescent="0.3">
      <c r="A922" s="1"/>
      <c r="B922" s="2"/>
      <c r="C922" s="13"/>
      <c r="D922" s="13"/>
      <c r="E922" s="13"/>
      <c r="F922" s="22"/>
      <c r="H922" s="119" t="s">
        <v>173</v>
      </c>
      <c r="I922" s="4" t="s">
        <v>472</v>
      </c>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100"/>
      <c r="AM922" s="12"/>
      <c r="AN922" s="3"/>
      <c r="AO922" s="3"/>
      <c r="AP922" s="3"/>
    </row>
    <row r="923" spans="1:42" ht="12" customHeight="1" outlineLevel="1" x14ac:dyDescent="0.25">
      <c r="A923" s="1"/>
      <c r="B923" s="2"/>
      <c r="C923" s="13"/>
      <c r="D923" s="13"/>
      <c r="E923" s="13"/>
      <c r="F923" s="22"/>
      <c r="H923" s="4" t="s">
        <v>140</v>
      </c>
      <c r="I923" s="4" t="s">
        <v>472</v>
      </c>
      <c r="J923" s="93"/>
      <c r="K923" s="97"/>
      <c r="L923" s="97"/>
      <c r="M923" s="76"/>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100"/>
      <c r="AM923" s="12"/>
      <c r="AN923" s="3"/>
      <c r="AO923" s="3"/>
      <c r="AP923" s="3"/>
    </row>
    <row r="924" spans="1:42" ht="12" customHeight="1" outlineLevel="1" x14ac:dyDescent="0.25">
      <c r="A924" s="1"/>
      <c r="B924" s="2"/>
      <c r="C924" s="13"/>
      <c r="D924" s="13"/>
      <c r="E924" s="13"/>
      <c r="F924" s="30"/>
      <c r="H924" s="4" t="s">
        <v>154</v>
      </c>
      <c r="I924" s="4" t="s">
        <v>472</v>
      </c>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100"/>
      <c r="AM924" s="12"/>
      <c r="AN924" s="3"/>
      <c r="AO924" s="3"/>
      <c r="AP924" s="3"/>
    </row>
    <row r="925" spans="1:42" ht="12" customHeight="1" outlineLevel="1" x14ac:dyDescent="0.25">
      <c r="A925" s="1"/>
      <c r="B925" s="2"/>
      <c r="C925" s="13"/>
      <c r="D925" s="13"/>
      <c r="E925" s="13"/>
      <c r="F925" s="30"/>
      <c r="H925" s="4" t="s">
        <v>463</v>
      </c>
      <c r="I925" s="4" t="s">
        <v>472</v>
      </c>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100"/>
      <c r="AM925" s="12"/>
      <c r="AN925" s="3"/>
      <c r="AO925" s="3"/>
      <c r="AP925" s="3"/>
    </row>
    <row r="926" spans="1:42" ht="12" customHeight="1" outlineLevel="1" x14ac:dyDescent="0.25">
      <c r="A926" s="1"/>
      <c r="B926" s="2"/>
      <c r="C926" s="13"/>
      <c r="D926" s="13"/>
      <c r="E926" s="13"/>
      <c r="F926" s="30"/>
      <c r="H926" s="4" t="s">
        <v>464</v>
      </c>
      <c r="I926" s="4" t="s">
        <v>472</v>
      </c>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100"/>
      <c r="AM926" s="12"/>
      <c r="AN926" s="3"/>
      <c r="AO926" s="3"/>
      <c r="AP926" s="3"/>
    </row>
    <row r="927" spans="1:42" ht="12" customHeight="1" outlineLevel="1" x14ac:dyDescent="0.25">
      <c r="A927" s="1"/>
      <c r="B927" s="2"/>
      <c r="C927" s="13"/>
      <c r="D927" s="13"/>
      <c r="E927" s="13"/>
      <c r="F927" s="30"/>
      <c r="H927" s="4" t="s">
        <v>465</v>
      </c>
      <c r="I927" s="4" t="s">
        <v>472</v>
      </c>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100"/>
      <c r="AM927" s="12"/>
      <c r="AN927" s="3"/>
      <c r="AO927" s="3"/>
      <c r="AP927" s="3"/>
    </row>
    <row r="928" spans="1:42" ht="12" customHeight="1" outlineLevel="1" x14ac:dyDescent="0.25">
      <c r="A928" s="1"/>
      <c r="B928" s="2"/>
      <c r="C928" s="13"/>
      <c r="D928" s="13"/>
      <c r="E928" s="13"/>
      <c r="F928" s="30"/>
      <c r="H928" s="4" t="s">
        <v>466</v>
      </c>
      <c r="I928" s="4" t="s">
        <v>472</v>
      </c>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100"/>
      <c r="AM928" s="12"/>
      <c r="AN928" s="3"/>
      <c r="AO928" s="3"/>
      <c r="AP928" s="3"/>
    </row>
    <row r="929" spans="1:42" ht="12" customHeight="1" outlineLevel="1" x14ac:dyDescent="0.25">
      <c r="A929" s="1"/>
      <c r="B929" s="2"/>
      <c r="C929" s="13"/>
      <c r="D929" s="13"/>
      <c r="E929" s="13"/>
      <c r="F929" s="30"/>
      <c r="H929" s="23" t="s">
        <v>153</v>
      </c>
      <c r="I929" s="4" t="s">
        <v>473</v>
      </c>
      <c r="J929" s="93"/>
      <c r="K929" s="93">
        <v>1</v>
      </c>
      <c r="L929" s="93">
        <v>1</v>
      </c>
      <c r="M929" s="93"/>
      <c r="N929" s="93">
        <v>1</v>
      </c>
      <c r="O929" s="93">
        <v>1</v>
      </c>
      <c r="P929" s="93">
        <v>1</v>
      </c>
      <c r="Q929" s="93">
        <v>1</v>
      </c>
      <c r="R929" s="93">
        <v>1</v>
      </c>
      <c r="S929" s="93">
        <v>1</v>
      </c>
      <c r="T929" s="93">
        <v>1</v>
      </c>
      <c r="U929" s="93">
        <v>1</v>
      </c>
      <c r="V929" s="93">
        <v>1</v>
      </c>
      <c r="W929" s="93">
        <v>1</v>
      </c>
      <c r="X929" s="93">
        <v>1</v>
      </c>
      <c r="Y929" s="93">
        <v>1</v>
      </c>
      <c r="Z929" s="93">
        <v>1</v>
      </c>
      <c r="AA929" s="93">
        <v>1</v>
      </c>
      <c r="AB929" s="93"/>
      <c r="AC929" s="93"/>
      <c r="AD929" s="93"/>
      <c r="AE929" s="93"/>
      <c r="AF929" s="93"/>
      <c r="AG929" s="93"/>
      <c r="AH929" s="93"/>
      <c r="AI929" s="93"/>
      <c r="AJ929" s="93"/>
      <c r="AK929" s="93"/>
      <c r="AL929" s="100"/>
      <c r="AM929" s="12"/>
      <c r="AN929" s="3"/>
      <c r="AO929" s="3"/>
      <c r="AP929" s="3"/>
    </row>
    <row r="930" spans="1:42" ht="12" customHeight="1" outlineLevel="1" x14ac:dyDescent="0.25">
      <c r="A930" s="1"/>
      <c r="B930" s="2"/>
      <c r="C930" s="13"/>
      <c r="D930" s="13"/>
      <c r="E930" s="13"/>
      <c r="F930" s="30"/>
      <c r="H930" s="23" t="s">
        <v>141</v>
      </c>
      <c r="I930" s="4" t="s">
        <v>473</v>
      </c>
      <c r="J930" s="98"/>
      <c r="K930" s="93">
        <v>1</v>
      </c>
      <c r="L930" s="93">
        <v>1</v>
      </c>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100"/>
      <c r="AM930" s="12"/>
      <c r="AN930" s="3"/>
      <c r="AO930" s="3"/>
      <c r="AP930" s="3"/>
    </row>
    <row r="931" spans="1:42" ht="12" customHeight="1" outlineLevel="1" x14ac:dyDescent="0.25">
      <c r="A931" s="1"/>
      <c r="B931" s="2"/>
      <c r="C931" s="13"/>
      <c r="D931" s="13"/>
      <c r="E931" s="13"/>
      <c r="F931" s="30"/>
      <c r="H931" s="23" t="s">
        <v>142</v>
      </c>
      <c r="I931" s="4" t="s">
        <v>473</v>
      </c>
      <c r="J931" s="98">
        <v>1</v>
      </c>
      <c r="K931" s="93"/>
      <c r="L931" s="93"/>
      <c r="M931" s="93">
        <v>1</v>
      </c>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100"/>
      <c r="AM931" s="12"/>
      <c r="AN931" s="3"/>
      <c r="AO931" s="3"/>
      <c r="AP931" s="3"/>
    </row>
    <row r="932" spans="1:42" ht="12" customHeight="1" outlineLevel="1" x14ac:dyDescent="0.25">
      <c r="A932" s="1"/>
      <c r="B932" s="2"/>
      <c r="C932" s="13"/>
      <c r="D932" s="13"/>
      <c r="E932" s="13"/>
      <c r="F932" s="30"/>
      <c r="H932" s="23" t="s">
        <v>143</v>
      </c>
      <c r="I932" s="4" t="s">
        <v>473</v>
      </c>
      <c r="J932" s="98"/>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100"/>
      <c r="AM932" s="12"/>
      <c r="AN932" s="3"/>
      <c r="AO932" s="3"/>
      <c r="AP932" s="3"/>
    </row>
    <row r="933" spans="1:42" ht="13.2" outlineLevel="1" x14ac:dyDescent="0.25">
      <c r="A933" s="1"/>
      <c r="B933" s="2"/>
      <c r="C933" s="13"/>
      <c r="D933" s="13"/>
      <c r="E933" s="13"/>
      <c r="F933" s="22"/>
      <c r="H933" s="23" t="s">
        <v>144</v>
      </c>
      <c r="I933" s="4" t="s">
        <v>473</v>
      </c>
      <c r="J933" s="98"/>
      <c r="K933" s="98"/>
      <c r="L933" s="98"/>
      <c r="M933" s="98"/>
      <c r="N933" s="98"/>
      <c r="O933" s="98"/>
      <c r="P933" s="98"/>
      <c r="Q933" s="98"/>
      <c r="R933" s="98"/>
      <c r="S933" s="98"/>
      <c r="T933" s="98"/>
      <c r="U933" s="98"/>
      <c r="V933" s="98"/>
      <c r="W933" s="98"/>
      <c r="X933" s="98"/>
      <c r="Y933" s="98"/>
      <c r="Z933" s="98"/>
      <c r="AA933" s="98"/>
      <c r="AB933" s="93"/>
      <c r="AC933" s="93"/>
      <c r="AD933" s="93"/>
      <c r="AE933" s="93"/>
      <c r="AF933" s="93"/>
      <c r="AG933" s="93"/>
      <c r="AH933" s="93"/>
      <c r="AI933" s="93"/>
      <c r="AJ933" s="93"/>
      <c r="AK933" s="93"/>
      <c r="AL933" s="100"/>
      <c r="AM933" s="12"/>
      <c r="AN933" s="3"/>
      <c r="AO933" s="3"/>
      <c r="AP933" s="3"/>
    </row>
    <row r="934" spans="1:42" ht="13.2" outlineLevel="1" x14ac:dyDescent="0.25">
      <c r="A934" s="1"/>
      <c r="B934" s="2"/>
      <c r="C934" s="13"/>
      <c r="D934" s="13"/>
      <c r="E934" s="13"/>
      <c r="F934" s="22"/>
      <c r="H934" s="23" t="s">
        <v>145</v>
      </c>
      <c r="I934" s="4" t="s">
        <v>473</v>
      </c>
      <c r="J934" s="98"/>
      <c r="K934" s="98"/>
      <c r="L934" s="98"/>
      <c r="M934" s="98"/>
      <c r="N934" s="98"/>
      <c r="O934" s="98"/>
      <c r="P934" s="98"/>
      <c r="Q934" s="98"/>
      <c r="R934" s="98"/>
      <c r="S934" s="98"/>
      <c r="T934" s="98"/>
      <c r="U934" s="98"/>
      <c r="V934" s="98"/>
      <c r="W934" s="98"/>
      <c r="X934" s="98"/>
      <c r="Y934" s="98"/>
      <c r="Z934" s="98"/>
      <c r="AA934" s="98"/>
      <c r="AB934" s="93"/>
      <c r="AC934" s="93"/>
      <c r="AD934" s="93"/>
      <c r="AE934" s="93"/>
      <c r="AF934" s="93"/>
      <c r="AG934" s="93"/>
      <c r="AH934" s="93"/>
      <c r="AI934" s="93"/>
      <c r="AJ934" s="93"/>
      <c r="AK934" s="93"/>
      <c r="AL934" s="100"/>
      <c r="AM934" s="12"/>
      <c r="AN934" s="3"/>
      <c r="AO934" s="3"/>
      <c r="AP934" s="3"/>
    </row>
    <row r="935" spans="1:42" ht="12" customHeight="1" outlineLevel="1" x14ac:dyDescent="0.25">
      <c r="A935" s="1"/>
      <c r="B935" s="2"/>
      <c r="C935" s="13"/>
      <c r="D935" s="13"/>
      <c r="E935" s="13"/>
      <c r="F935" s="22"/>
      <c r="H935" s="23" t="s">
        <v>146</v>
      </c>
      <c r="I935" s="4" t="s">
        <v>473</v>
      </c>
      <c r="J935" s="98"/>
      <c r="K935" s="98"/>
      <c r="L935" s="98"/>
      <c r="M935" s="98"/>
      <c r="N935" s="98"/>
      <c r="O935" s="98"/>
      <c r="P935" s="98"/>
      <c r="Q935" s="98"/>
      <c r="R935" s="98"/>
      <c r="S935" s="98"/>
      <c r="T935" s="98"/>
      <c r="U935" s="98"/>
      <c r="V935" s="98"/>
      <c r="W935" s="98"/>
      <c r="X935" s="98"/>
      <c r="Y935" s="98"/>
      <c r="Z935" s="98"/>
      <c r="AA935" s="98"/>
      <c r="AB935" s="93"/>
      <c r="AC935" s="93"/>
      <c r="AD935" s="93"/>
      <c r="AE935" s="93"/>
      <c r="AF935" s="93"/>
      <c r="AG935" s="93"/>
      <c r="AH935" s="93"/>
      <c r="AI935" s="93"/>
      <c r="AJ935" s="93"/>
      <c r="AK935" s="93"/>
      <c r="AL935" s="100"/>
      <c r="AM935" s="12"/>
      <c r="AN935" s="3"/>
      <c r="AO935" s="3"/>
      <c r="AP935" s="3"/>
    </row>
    <row r="936" spans="1:42" ht="12" customHeight="1" outlineLevel="1" x14ac:dyDescent="0.25">
      <c r="A936" s="1"/>
      <c r="B936" s="2"/>
      <c r="C936" s="13"/>
      <c r="D936" s="13"/>
      <c r="E936" s="13"/>
      <c r="F936" s="30"/>
      <c r="H936" s="23" t="s">
        <v>147</v>
      </c>
      <c r="I936" s="4" t="s">
        <v>473</v>
      </c>
      <c r="J936" s="98"/>
      <c r="K936" s="98"/>
      <c r="L936" s="98"/>
      <c r="M936" s="98"/>
      <c r="N936" s="98"/>
      <c r="O936" s="98"/>
      <c r="P936" s="98"/>
      <c r="Q936" s="98"/>
      <c r="R936" s="98"/>
      <c r="S936" s="98"/>
      <c r="T936" s="98"/>
      <c r="U936" s="98"/>
      <c r="V936" s="98"/>
      <c r="W936" s="98"/>
      <c r="X936" s="98"/>
      <c r="Y936" s="98"/>
      <c r="Z936" s="98"/>
      <c r="AA936" s="98"/>
      <c r="AB936" s="93"/>
      <c r="AC936" s="93"/>
      <c r="AD936" s="93"/>
      <c r="AE936" s="93"/>
      <c r="AF936" s="93"/>
      <c r="AG936" s="93"/>
      <c r="AH936" s="93"/>
      <c r="AI936" s="93"/>
      <c r="AJ936" s="93"/>
      <c r="AK936" s="93"/>
      <c r="AL936" s="100"/>
      <c r="AM936" s="12"/>
      <c r="AN936" s="3"/>
      <c r="AO936" s="3"/>
      <c r="AP936" s="3"/>
    </row>
    <row r="937" spans="1:42" ht="12" customHeight="1" outlineLevel="1" x14ac:dyDescent="0.25">
      <c r="A937" s="1"/>
      <c r="B937" s="2"/>
      <c r="C937" s="13"/>
      <c r="D937" s="13"/>
      <c r="E937" s="13"/>
      <c r="F937" s="30"/>
      <c r="H937" s="23" t="s">
        <v>436</v>
      </c>
      <c r="I937" s="4" t="s">
        <v>473</v>
      </c>
      <c r="J937" s="98"/>
      <c r="K937" s="98"/>
      <c r="L937" s="98"/>
      <c r="M937" s="98"/>
      <c r="N937" s="98"/>
      <c r="O937" s="98"/>
      <c r="P937" s="98"/>
      <c r="Q937" s="98"/>
      <c r="R937" s="98"/>
      <c r="S937" s="98"/>
      <c r="T937" s="98"/>
      <c r="U937" s="98"/>
      <c r="V937" s="98"/>
      <c r="W937" s="98"/>
      <c r="X937" s="98"/>
      <c r="Y937" s="98"/>
      <c r="Z937" s="98"/>
      <c r="AA937" s="98"/>
      <c r="AB937" s="93"/>
      <c r="AC937" s="93"/>
      <c r="AD937" s="93"/>
      <c r="AE937" s="93"/>
      <c r="AF937" s="93"/>
      <c r="AG937" s="93"/>
      <c r="AH937" s="93"/>
      <c r="AI937" s="93"/>
      <c r="AJ937" s="93"/>
      <c r="AK937" s="93"/>
      <c r="AL937" s="100"/>
      <c r="AM937" s="12"/>
      <c r="AN937" s="3"/>
      <c r="AO937" s="3"/>
      <c r="AP937" s="3"/>
    </row>
    <row r="938" spans="1:42" ht="12" customHeight="1" outlineLevel="1" x14ac:dyDescent="0.25">
      <c r="A938" s="1"/>
      <c r="B938" s="2"/>
      <c r="C938" s="13"/>
      <c r="D938" s="13"/>
      <c r="E938" s="13"/>
      <c r="F938" s="30"/>
      <c r="H938" s="120" t="s">
        <v>155</v>
      </c>
      <c r="I938" s="4" t="s">
        <v>473</v>
      </c>
      <c r="J938" s="98"/>
      <c r="K938" s="98"/>
      <c r="L938" s="98"/>
      <c r="M938" s="98"/>
      <c r="N938" s="98"/>
      <c r="O938" s="98"/>
      <c r="P938" s="98"/>
      <c r="Q938" s="98"/>
      <c r="R938" s="98"/>
      <c r="S938" s="98"/>
      <c r="T938" s="98"/>
      <c r="U938" s="98"/>
      <c r="V938" s="98"/>
      <c r="W938" s="98"/>
      <c r="X938" s="98"/>
      <c r="Y938" s="98"/>
      <c r="Z938" s="98"/>
      <c r="AA938" s="98"/>
      <c r="AB938" s="93"/>
      <c r="AC938" s="93"/>
      <c r="AD938" s="93"/>
      <c r="AE938" s="93"/>
      <c r="AF938" s="93"/>
      <c r="AG938" s="93"/>
      <c r="AH938" s="93"/>
      <c r="AI938" s="93"/>
      <c r="AJ938" s="93"/>
      <c r="AK938" s="93"/>
      <c r="AL938" s="100"/>
      <c r="AM938" s="12"/>
      <c r="AN938" s="3"/>
      <c r="AO938" s="3"/>
      <c r="AP938" s="3"/>
    </row>
    <row r="939" spans="1:42" ht="12" customHeight="1" outlineLevel="1" x14ac:dyDescent="0.25">
      <c r="A939" s="1"/>
      <c r="B939" s="2"/>
      <c r="C939" s="13"/>
      <c r="D939" s="13"/>
      <c r="E939" s="13"/>
      <c r="F939" s="30"/>
      <c r="H939" s="120" t="s">
        <v>156</v>
      </c>
      <c r="I939" s="4" t="s">
        <v>473</v>
      </c>
      <c r="J939" s="98"/>
      <c r="K939" s="98"/>
      <c r="L939" s="98"/>
      <c r="M939" s="98"/>
      <c r="N939" s="98"/>
      <c r="O939" s="98"/>
      <c r="P939" s="98"/>
      <c r="Q939" s="98"/>
      <c r="R939" s="98"/>
      <c r="S939" s="98"/>
      <c r="T939" s="98"/>
      <c r="U939" s="98"/>
      <c r="V939" s="98"/>
      <c r="W939" s="98"/>
      <c r="X939" s="98"/>
      <c r="Y939" s="98"/>
      <c r="Z939" s="98"/>
      <c r="AA939" s="98"/>
      <c r="AB939" s="93"/>
      <c r="AC939" s="93"/>
      <c r="AD939" s="93"/>
      <c r="AE939" s="93"/>
      <c r="AF939" s="93"/>
      <c r="AG939" s="93"/>
      <c r="AH939" s="93"/>
      <c r="AI939" s="93"/>
      <c r="AJ939" s="93"/>
      <c r="AK939" s="93"/>
      <c r="AL939" s="100"/>
      <c r="AM939" s="12"/>
      <c r="AN939" s="3"/>
      <c r="AO939" s="3"/>
      <c r="AP939" s="3"/>
    </row>
    <row r="940" spans="1:42" ht="12" customHeight="1" outlineLevel="1" x14ac:dyDescent="0.25">
      <c r="A940" s="1"/>
      <c r="B940" s="2"/>
      <c r="C940" s="13"/>
      <c r="D940" s="13"/>
      <c r="E940" s="13"/>
      <c r="F940" s="30"/>
      <c r="H940" s="120" t="s">
        <v>160</v>
      </c>
      <c r="I940" s="4" t="s">
        <v>473</v>
      </c>
      <c r="J940" s="98"/>
      <c r="K940" s="98"/>
      <c r="L940" s="98"/>
      <c r="M940" s="98"/>
      <c r="N940" s="98"/>
      <c r="O940" s="98"/>
      <c r="P940" s="98"/>
      <c r="Q940" s="98"/>
      <c r="R940" s="98"/>
      <c r="S940" s="98"/>
      <c r="T940" s="98"/>
      <c r="U940" s="98"/>
      <c r="V940" s="98"/>
      <c r="W940" s="98"/>
      <c r="X940" s="98"/>
      <c r="Y940" s="98"/>
      <c r="Z940" s="98"/>
      <c r="AA940" s="98"/>
      <c r="AB940" s="93"/>
      <c r="AC940" s="93"/>
      <c r="AD940" s="93"/>
      <c r="AE940" s="93"/>
      <c r="AF940" s="93"/>
      <c r="AG940" s="93"/>
      <c r="AH940" s="93"/>
      <c r="AI940" s="93"/>
      <c r="AJ940" s="93"/>
      <c r="AK940" s="93"/>
      <c r="AL940" s="100"/>
      <c r="AM940" s="12"/>
      <c r="AN940" s="3"/>
      <c r="AO940" s="3"/>
      <c r="AP940" s="3"/>
    </row>
    <row r="941" spans="1:42" ht="12" customHeight="1" outlineLevel="1" x14ac:dyDescent="0.3">
      <c r="A941" s="1"/>
      <c r="B941" s="2"/>
      <c r="C941" s="13"/>
      <c r="D941" s="13"/>
      <c r="E941" s="13"/>
      <c r="F941" s="30"/>
      <c r="H941" s="119" t="s">
        <v>148</v>
      </c>
      <c r="I941" s="4" t="s">
        <v>473</v>
      </c>
      <c r="J941" s="98"/>
      <c r="K941" s="98"/>
      <c r="L941" s="98"/>
      <c r="M941" s="98"/>
      <c r="N941" s="98"/>
      <c r="O941" s="98"/>
      <c r="P941" s="98"/>
      <c r="Q941" s="98"/>
      <c r="R941" s="98"/>
      <c r="S941" s="98"/>
      <c r="T941" s="98"/>
      <c r="U941" s="98"/>
      <c r="V941" s="98"/>
      <c r="W941" s="98"/>
      <c r="X941" s="98"/>
      <c r="Y941" s="98"/>
      <c r="Z941" s="98"/>
      <c r="AA941" s="98"/>
      <c r="AB941" s="93"/>
      <c r="AC941" s="93"/>
      <c r="AD941" s="93"/>
      <c r="AE941" s="93"/>
      <c r="AF941" s="93"/>
      <c r="AG941" s="93"/>
      <c r="AH941" s="93"/>
      <c r="AI941" s="93"/>
      <c r="AJ941" s="93"/>
      <c r="AK941" s="93"/>
      <c r="AL941" s="100"/>
      <c r="AM941" s="12"/>
      <c r="AN941" s="3"/>
      <c r="AO941" s="3"/>
      <c r="AP941" s="3"/>
    </row>
    <row r="942" spans="1:42" ht="12" customHeight="1" outlineLevel="1" x14ac:dyDescent="0.3">
      <c r="A942" s="1"/>
      <c r="B942" s="2"/>
      <c r="C942" s="13"/>
      <c r="D942" s="13"/>
      <c r="E942" s="13"/>
      <c r="F942" s="30"/>
      <c r="H942" s="119" t="s">
        <v>149</v>
      </c>
      <c r="I942" s="4" t="s">
        <v>473</v>
      </c>
      <c r="J942" s="98"/>
      <c r="K942" s="98"/>
      <c r="L942" s="98"/>
      <c r="M942" s="98"/>
      <c r="N942" s="98"/>
      <c r="O942" s="98"/>
      <c r="P942" s="98"/>
      <c r="Q942" s="98"/>
      <c r="R942" s="98"/>
      <c r="S942" s="98"/>
      <c r="T942" s="98"/>
      <c r="U942" s="98"/>
      <c r="V942" s="98"/>
      <c r="W942" s="98"/>
      <c r="X942" s="98"/>
      <c r="Y942" s="98"/>
      <c r="Z942" s="98"/>
      <c r="AA942" s="98"/>
      <c r="AB942" s="93"/>
      <c r="AC942" s="93"/>
      <c r="AD942" s="93"/>
      <c r="AE942" s="93"/>
      <c r="AF942" s="93"/>
      <c r="AG942" s="93"/>
      <c r="AH942" s="93"/>
      <c r="AI942" s="93"/>
      <c r="AJ942" s="93"/>
      <c r="AK942" s="93"/>
      <c r="AL942" s="100"/>
      <c r="AM942" s="12"/>
      <c r="AN942" s="3"/>
      <c r="AO942" s="3"/>
      <c r="AP942" s="3"/>
    </row>
    <row r="943" spans="1:42" ht="12" customHeight="1" outlineLevel="1" x14ac:dyDescent="0.3">
      <c r="A943" s="1"/>
      <c r="B943" s="2"/>
      <c r="C943" s="13"/>
      <c r="D943" s="13"/>
      <c r="E943" s="13"/>
      <c r="F943" s="30"/>
      <c r="H943" s="119" t="s">
        <v>150</v>
      </c>
      <c r="I943" s="4" t="s">
        <v>473</v>
      </c>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c r="AK943" s="98"/>
      <c r="AL943" s="100"/>
      <c r="AM943" s="12"/>
      <c r="AN943" s="3"/>
      <c r="AO943" s="3"/>
      <c r="AP943" s="3"/>
    </row>
    <row r="944" spans="1:42" ht="12" customHeight="1" outlineLevel="1" x14ac:dyDescent="0.3">
      <c r="A944" s="1"/>
      <c r="B944" s="2"/>
      <c r="C944" s="13"/>
      <c r="D944" s="13"/>
      <c r="E944" s="13"/>
      <c r="F944" s="30"/>
      <c r="H944" s="119" t="s">
        <v>151</v>
      </c>
      <c r="I944" s="4" t="s">
        <v>473</v>
      </c>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c r="AK944" s="98"/>
      <c r="AL944" s="100"/>
      <c r="AM944" s="12"/>
      <c r="AN944" s="3"/>
      <c r="AO944" s="3"/>
      <c r="AP944" s="3"/>
    </row>
    <row r="945" spans="1:42" ht="12" customHeight="1" outlineLevel="1" x14ac:dyDescent="0.3">
      <c r="A945" s="1"/>
      <c r="B945" s="2"/>
      <c r="C945" s="13"/>
      <c r="D945" s="13"/>
      <c r="E945" s="13"/>
      <c r="F945" s="30"/>
      <c r="H945" s="119" t="s">
        <v>152</v>
      </c>
      <c r="I945" s="4" t="s">
        <v>473</v>
      </c>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c r="AK945" s="98"/>
      <c r="AL945" s="100"/>
      <c r="AM945" s="12"/>
      <c r="AN945" s="3"/>
      <c r="AO945" s="3"/>
      <c r="AP945" s="3"/>
    </row>
    <row r="946" spans="1:42" ht="12" customHeight="1" outlineLevel="1" x14ac:dyDescent="0.3">
      <c r="A946" s="1"/>
      <c r="B946" s="2"/>
      <c r="C946" s="13"/>
      <c r="D946" s="13"/>
      <c r="E946" s="13"/>
      <c r="F946" s="30"/>
      <c r="H946" s="119" t="s">
        <v>157</v>
      </c>
      <c r="I946" s="4" t="s">
        <v>473</v>
      </c>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c r="AK946" s="98"/>
      <c r="AL946" s="100"/>
      <c r="AM946" s="12"/>
      <c r="AN946" s="3"/>
      <c r="AO946" s="3"/>
      <c r="AP946" s="3"/>
    </row>
    <row r="947" spans="1:42" ht="12" customHeight="1" outlineLevel="1" x14ac:dyDescent="0.3">
      <c r="A947" s="1"/>
      <c r="B947" s="2"/>
      <c r="C947" s="13"/>
      <c r="D947" s="13"/>
      <c r="E947" s="13"/>
      <c r="F947" s="30"/>
      <c r="H947" s="119" t="s">
        <v>158</v>
      </c>
      <c r="I947" s="4" t="s">
        <v>473</v>
      </c>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c r="AK947" s="98"/>
      <c r="AL947" s="100"/>
      <c r="AM947" s="12"/>
      <c r="AN947" s="3"/>
      <c r="AO947" s="3"/>
      <c r="AP947" s="3"/>
    </row>
    <row r="948" spans="1:42" ht="12" customHeight="1" outlineLevel="1" x14ac:dyDescent="0.3">
      <c r="A948" s="1"/>
      <c r="B948" s="2"/>
      <c r="C948" s="13"/>
      <c r="D948" s="13"/>
      <c r="E948" s="13"/>
      <c r="F948" s="30"/>
      <c r="H948" s="119" t="s">
        <v>159</v>
      </c>
      <c r="I948" s="4" t="s">
        <v>473</v>
      </c>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c r="AK948" s="98"/>
      <c r="AL948" s="100"/>
      <c r="AM948" s="12"/>
      <c r="AN948" s="3"/>
      <c r="AO948" s="3"/>
      <c r="AP948" s="3"/>
    </row>
    <row r="949" spans="1:42" ht="12" customHeight="1" outlineLevel="1" x14ac:dyDescent="0.3">
      <c r="A949" s="1"/>
      <c r="B949" s="2"/>
      <c r="C949" s="13"/>
      <c r="D949" s="13"/>
      <c r="E949" s="13"/>
      <c r="F949" s="30"/>
      <c r="H949" s="119" t="s">
        <v>460</v>
      </c>
      <c r="I949" s="4" t="s">
        <v>473</v>
      </c>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c r="AK949" s="98"/>
      <c r="AL949" s="100"/>
      <c r="AM949" s="12"/>
      <c r="AN949" s="3"/>
      <c r="AO949" s="3"/>
      <c r="AP949" s="3"/>
    </row>
    <row r="950" spans="1:42" ht="12" customHeight="1" outlineLevel="1" x14ac:dyDescent="0.3">
      <c r="A950" s="1"/>
      <c r="B950" s="2"/>
      <c r="C950" s="13"/>
      <c r="D950" s="13"/>
      <c r="E950" s="13"/>
      <c r="F950" s="30"/>
      <c r="H950" s="119" t="s">
        <v>161</v>
      </c>
      <c r="I950" s="4" t="s">
        <v>473</v>
      </c>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c r="AK950" s="98"/>
      <c r="AL950" s="100"/>
      <c r="AM950" s="12"/>
      <c r="AN950" s="3"/>
      <c r="AO950" s="3"/>
      <c r="AP950" s="3"/>
    </row>
    <row r="951" spans="1:42" ht="12" customHeight="1" outlineLevel="1" x14ac:dyDescent="0.3">
      <c r="A951" s="1"/>
      <c r="B951" s="2"/>
      <c r="C951" s="13"/>
      <c r="D951" s="13"/>
      <c r="E951" s="13"/>
      <c r="F951" s="30"/>
      <c r="H951" s="119" t="s">
        <v>162</v>
      </c>
      <c r="I951" s="4" t="s">
        <v>473</v>
      </c>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c r="AK951" s="98"/>
      <c r="AL951" s="100"/>
      <c r="AM951" s="12"/>
      <c r="AN951" s="3"/>
      <c r="AO951" s="3"/>
      <c r="AP951" s="3"/>
    </row>
    <row r="952" spans="1:42" ht="12" customHeight="1" outlineLevel="1" x14ac:dyDescent="0.3">
      <c r="A952" s="1"/>
      <c r="B952" s="2"/>
      <c r="C952" s="13"/>
      <c r="D952" s="13"/>
      <c r="E952" s="13"/>
      <c r="F952" s="30"/>
      <c r="H952" s="119" t="s">
        <v>163</v>
      </c>
      <c r="I952" s="4" t="s">
        <v>473</v>
      </c>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c r="AK952" s="98"/>
      <c r="AL952" s="100"/>
      <c r="AM952" s="12"/>
      <c r="AN952" s="3"/>
      <c r="AO952" s="3"/>
      <c r="AP952" s="3"/>
    </row>
    <row r="953" spans="1:42" ht="12" customHeight="1" outlineLevel="1" x14ac:dyDescent="0.3">
      <c r="A953" s="1"/>
      <c r="B953" s="2"/>
      <c r="C953" s="13"/>
      <c r="D953" s="13"/>
      <c r="E953" s="13"/>
      <c r="F953" s="30"/>
      <c r="H953" s="119" t="s">
        <v>164</v>
      </c>
      <c r="I953" s="4" t="s">
        <v>473</v>
      </c>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c r="AK953" s="98"/>
      <c r="AL953" s="100"/>
      <c r="AM953" s="12"/>
      <c r="AN953" s="3"/>
      <c r="AO953" s="3"/>
      <c r="AP953" s="3"/>
    </row>
    <row r="954" spans="1:42" ht="12" customHeight="1" outlineLevel="1" x14ac:dyDescent="0.3">
      <c r="A954" s="1"/>
      <c r="B954" s="2"/>
      <c r="C954" s="13"/>
      <c r="D954" s="13"/>
      <c r="E954" s="13"/>
      <c r="F954" s="30"/>
      <c r="H954" s="119" t="s">
        <v>165</v>
      </c>
      <c r="I954" s="4" t="s">
        <v>473</v>
      </c>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c r="AK954" s="98"/>
      <c r="AL954" s="100"/>
      <c r="AM954" s="12"/>
      <c r="AN954" s="3"/>
      <c r="AO954" s="3"/>
      <c r="AP954" s="3"/>
    </row>
    <row r="955" spans="1:42" ht="12" customHeight="1" outlineLevel="1" x14ac:dyDescent="0.3">
      <c r="A955" s="1"/>
      <c r="B955" s="2"/>
      <c r="C955" s="13"/>
      <c r="D955" s="13"/>
      <c r="E955" s="13"/>
      <c r="F955" s="30"/>
      <c r="H955" s="119" t="s">
        <v>468</v>
      </c>
      <c r="I955" s="4" t="s">
        <v>473</v>
      </c>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c r="AK955" s="98"/>
      <c r="AL955" s="100"/>
      <c r="AM955" s="12"/>
      <c r="AN955" s="3"/>
      <c r="AO955" s="3"/>
      <c r="AP955" s="3"/>
    </row>
    <row r="956" spans="1:42" ht="12" customHeight="1" outlineLevel="1" x14ac:dyDescent="0.3">
      <c r="A956" s="1"/>
      <c r="B956" s="2"/>
      <c r="C956" s="13"/>
      <c r="D956" s="13"/>
      <c r="E956" s="13"/>
      <c r="F956" s="30"/>
      <c r="H956" s="119" t="s">
        <v>166</v>
      </c>
      <c r="I956" s="4" t="s">
        <v>473</v>
      </c>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c r="AK956" s="98"/>
      <c r="AL956" s="100"/>
      <c r="AM956" s="12"/>
      <c r="AN956" s="3"/>
      <c r="AO956" s="3"/>
      <c r="AP956" s="3"/>
    </row>
    <row r="957" spans="1:42" ht="12" customHeight="1" outlineLevel="1" x14ac:dyDescent="0.3">
      <c r="A957" s="1"/>
      <c r="B957" s="2"/>
      <c r="C957" s="13"/>
      <c r="D957" s="13"/>
      <c r="E957" s="13"/>
      <c r="F957" s="30"/>
      <c r="H957" s="119" t="s">
        <v>461</v>
      </c>
      <c r="I957" s="4" t="s">
        <v>473</v>
      </c>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c r="AK957" s="98"/>
      <c r="AL957" s="100"/>
      <c r="AM957" s="12"/>
      <c r="AN957" s="3"/>
      <c r="AO957" s="3"/>
      <c r="AP957" s="3"/>
    </row>
    <row r="958" spans="1:42" ht="12" customHeight="1" outlineLevel="1" x14ac:dyDescent="0.3">
      <c r="A958" s="1"/>
      <c r="B958" s="2"/>
      <c r="C958" s="13"/>
      <c r="D958" s="13"/>
      <c r="E958" s="13"/>
      <c r="F958" s="30"/>
      <c r="H958" s="119" t="s">
        <v>167</v>
      </c>
      <c r="I958" s="4" t="s">
        <v>473</v>
      </c>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c r="AK958" s="98"/>
      <c r="AL958" s="100"/>
      <c r="AM958" s="12"/>
      <c r="AN958" s="3"/>
      <c r="AO958" s="3"/>
      <c r="AP958" s="3"/>
    </row>
    <row r="959" spans="1:42" ht="12" customHeight="1" outlineLevel="1" x14ac:dyDescent="0.3">
      <c r="A959" s="1"/>
      <c r="B959" s="2"/>
      <c r="C959" s="13"/>
      <c r="D959" s="13"/>
      <c r="E959" s="13"/>
      <c r="F959" s="30"/>
      <c r="H959" s="119" t="s">
        <v>168</v>
      </c>
      <c r="I959" s="4" t="s">
        <v>473</v>
      </c>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c r="AK959" s="98"/>
      <c r="AL959" s="100"/>
      <c r="AM959" s="12"/>
      <c r="AN959" s="3"/>
      <c r="AO959" s="3"/>
      <c r="AP959" s="3"/>
    </row>
    <row r="960" spans="1:42" ht="12" customHeight="1" outlineLevel="1" x14ac:dyDescent="0.3">
      <c r="A960" s="1"/>
      <c r="B960" s="2"/>
      <c r="C960" s="13"/>
      <c r="D960" s="13"/>
      <c r="E960" s="13"/>
      <c r="F960" s="30"/>
      <c r="H960" s="119" t="s">
        <v>169</v>
      </c>
      <c r="I960" s="4" t="s">
        <v>473</v>
      </c>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c r="AK960" s="98"/>
      <c r="AL960" s="100"/>
      <c r="AM960" s="12"/>
      <c r="AN960" s="3"/>
      <c r="AO960" s="3"/>
      <c r="AP960" s="3"/>
    </row>
    <row r="961" spans="1:42" ht="12" customHeight="1" outlineLevel="1" x14ac:dyDescent="0.3">
      <c r="A961" s="1"/>
      <c r="B961" s="2"/>
      <c r="C961" s="13"/>
      <c r="D961" s="13"/>
      <c r="E961" s="13"/>
      <c r="F961" s="30"/>
      <c r="H961" s="119" t="s">
        <v>467</v>
      </c>
      <c r="I961" s="4" t="s">
        <v>473</v>
      </c>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c r="AK961" s="98"/>
      <c r="AL961" s="100"/>
      <c r="AM961" s="12"/>
      <c r="AN961" s="3"/>
      <c r="AO961" s="3"/>
      <c r="AP961" s="3"/>
    </row>
    <row r="962" spans="1:42" ht="12" customHeight="1" outlineLevel="1" x14ac:dyDescent="0.3">
      <c r="A962" s="1"/>
      <c r="B962" s="2"/>
      <c r="C962" s="13"/>
      <c r="D962" s="13"/>
      <c r="E962" s="13"/>
      <c r="F962" s="30"/>
      <c r="H962" s="119" t="s">
        <v>170</v>
      </c>
      <c r="I962" s="4" t="s">
        <v>473</v>
      </c>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c r="AK962" s="98"/>
      <c r="AL962" s="100"/>
      <c r="AM962" s="12"/>
      <c r="AN962" s="3"/>
      <c r="AO962" s="3"/>
      <c r="AP962" s="3"/>
    </row>
    <row r="963" spans="1:42" ht="12" customHeight="1" outlineLevel="1" x14ac:dyDescent="0.3">
      <c r="A963" s="1"/>
      <c r="B963" s="2"/>
      <c r="C963" s="13"/>
      <c r="D963" s="13"/>
      <c r="E963" s="13"/>
      <c r="F963" s="30"/>
      <c r="H963" s="119" t="s">
        <v>462</v>
      </c>
      <c r="I963" s="4" t="s">
        <v>473</v>
      </c>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c r="AK963" s="98"/>
      <c r="AL963" s="100"/>
      <c r="AM963" s="12"/>
      <c r="AN963" s="3"/>
      <c r="AO963" s="3"/>
      <c r="AP963" s="3"/>
    </row>
    <row r="964" spans="1:42" ht="12" customHeight="1" outlineLevel="1" x14ac:dyDescent="0.3">
      <c r="A964" s="1"/>
      <c r="B964" s="2"/>
      <c r="C964" s="13"/>
      <c r="D964" s="13"/>
      <c r="E964" s="13"/>
      <c r="F964" s="30"/>
      <c r="H964" s="119" t="s">
        <v>171</v>
      </c>
      <c r="I964" s="4" t="s">
        <v>473</v>
      </c>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c r="AK964" s="98"/>
      <c r="AL964" s="100"/>
      <c r="AM964" s="12"/>
      <c r="AN964" s="3"/>
      <c r="AO964" s="3"/>
      <c r="AP964" s="3"/>
    </row>
    <row r="965" spans="1:42" ht="12" customHeight="1" outlineLevel="1" x14ac:dyDescent="0.3">
      <c r="A965" s="1"/>
      <c r="B965" s="2"/>
      <c r="C965" s="13"/>
      <c r="D965" s="13"/>
      <c r="E965" s="13"/>
      <c r="F965" s="30"/>
      <c r="H965" s="119" t="s">
        <v>172</v>
      </c>
      <c r="I965" s="4" t="s">
        <v>473</v>
      </c>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c r="AK965" s="98"/>
      <c r="AL965" s="100"/>
      <c r="AM965" s="12"/>
      <c r="AN965" s="3"/>
      <c r="AO965" s="3"/>
      <c r="AP965" s="3"/>
    </row>
    <row r="966" spans="1:42" ht="12" customHeight="1" outlineLevel="1" x14ac:dyDescent="0.3">
      <c r="A966" s="1"/>
      <c r="B966" s="2"/>
      <c r="C966" s="13"/>
      <c r="D966" s="13"/>
      <c r="E966" s="13"/>
      <c r="F966" s="30"/>
      <c r="H966" s="119" t="s">
        <v>173</v>
      </c>
      <c r="I966" s="4" t="s">
        <v>473</v>
      </c>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c r="AK966" s="98"/>
      <c r="AL966" s="100"/>
      <c r="AM966" s="12"/>
      <c r="AN966" s="3"/>
      <c r="AO966" s="3"/>
      <c r="AP966" s="3"/>
    </row>
    <row r="967" spans="1:42" ht="13.2" outlineLevel="1" x14ac:dyDescent="0.25">
      <c r="A967" s="1"/>
      <c r="B967" s="2"/>
      <c r="C967" s="13"/>
      <c r="D967" s="13"/>
      <c r="E967" s="13"/>
      <c r="F967" s="22"/>
      <c r="H967" s="4" t="s">
        <v>140</v>
      </c>
      <c r="I967" s="4" t="s">
        <v>473</v>
      </c>
      <c r="J967" s="98"/>
      <c r="K967" s="98"/>
      <c r="L967" s="98"/>
      <c r="M967" s="98"/>
      <c r="N967" s="98"/>
      <c r="O967" s="98"/>
      <c r="P967" s="98"/>
      <c r="Q967" s="98"/>
      <c r="R967" s="98"/>
      <c r="S967" s="98"/>
      <c r="T967" s="98"/>
      <c r="U967" s="98"/>
      <c r="V967" s="98"/>
      <c r="W967" s="98"/>
      <c r="X967" s="98"/>
      <c r="Y967" s="98"/>
      <c r="Z967" s="98"/>
      <c r="AA967" s="98"/>
      <c r="AB967" s="93"/>
      <c r="AC967" s="93"/>
      <c r="AD967" s="93"/>
      <c r="AE967" s="93"/>
      <c r="AF967" s="93"/>
      <c r="AG967" s="93"/>
      <c r="AH967" s="93"/>
      <c r="AI967" s="93"/>
      <c r="AJ967" s="93"/>
      <c r="AK967" s="93"/>
      <c r="AL967" s="100"/>
      <c r="AM967" s="12"/>
      <c r="AN967" s="3"/>
      <c r="AO967" s="3"/>
      <c r="AP967" s="3"/>
    </row>
    <row r="968" spans="1:42" ht="13.2" outlineLevel="1" x14ac:dyDescent="0.25">
      <c r="A968" s="1"/>
      <c r="B968" s="2"/>
      <c r="C968" s="13"/>
      <c r="D968" s="13"/>
      <c r="E968" s="13"/>
      <c r="F968" s="22"/>
      <c r="H968" s="4" t="s">
        <v>154</v>
      </c>
      <c r="I968" s="4" t="s">
        <v>473</v>
      </c>
      <c r="J968" s="98"/>
      <c r="K968" s="98"/>
      <c r="L968" s="98"/>
      <c r="M968" s="98"/>
      <c r="N968" s="98"/>
      <c r="O968" s="98"/>
      <c r="P968" s="98"/>
      <c r="Q968" s="98"/>
      <c r="R968" s="98"/>
      <c r="S968" s="98"/>
      <c r="T968" s="98"/>
      <c r="U968" s="98"/>
      <c r="V968" s="98"/>
      <c r="W968" s="98"/>
      <c r="X968" s="98"/>
      <c r="Y968" s="98"/>
      <c r="Z968" s="98"/>
      <c r="AA968" s="98"/>
      <c r="AB968" s="93"/>
      <c r="AC968" s="93"/>
      <c r="AD968" s="93"/>
      <c r="AE968" s="93"/>
      <c r="AF968" s="93"/>
      <c r="AG968" s="93"/>
      <c r="AH968" s="93"/>
      <c r="AI968" s="93"/>
      <c r="AJ968" s="93"/>
      <c r="AK968" s="93"/>
      <c r="AL968" s="100"/>
      <c r="AM968" s="12"/>
      <c r="AN968" s="3"/>
      <c r="AO968" s="3"/>
      <c r="AP968" s="3"/>
    </row>
    <row r="969" spans="1:42" ht="12" customHeight="1" outlineLevel="1" x14ac:dyDescent="0.25">
      <c r="A969" s="1"/>
      <c r="B969" s="2"/>
      <c r="C969" s="13"/>
      <c r="D969" s="13"/>
      <c r="E969" s="13"/>
      <c r="F969" s="22"/>
      <c r="H969" s="4" t="s">
        <v>463</v>
      </c>
      <c r="I969" s="4" t="s">
        <v>473</v>
      </c>
      <c r="J969" s="98"/>
      <c r="K969" s="98"/>
      <c r="L969" s="98"/>
      <c r="M969" s="98"/>
      <c r="N969" s="98"/>
      <c r="O969" s="98"/>
      <c r="P969" s="98"/>
      <c r="Q969" s="98"/>
      <c r="R969" s="98"/>
      <c r="S969" s="98"/>
      <c r="T969" s="98"/>
      <c r="U969" s="98"/>
      <c r="V969" s="98"/>
      <c r="W969" s="98"/>
      <c r="X969" s="98"/>
      <c r="Y969" s="98"/>
      <c r="Z969" s="98"/>
      <c r="AA969" s="98"/>
      <c r="AB969" s="93"/>
      <c r="AC969" s="93"/>
      <c r="AD969" s="93"/>
      <c r="AE969" s="93"/>
      <c r="AF969" s="93"/>
      <c r="AG969" s="93"/>
      <c r="AH969" s="93"/>
      <c r="AI969" s="93"/>
      <c r="AJ969" s="93"/>
      <c r="AK969" s="93"/>
      <c r="AL969" s="100"/>
      <c r="AM969" s="12"/>
      <c r="AN969" s="3"/>
      <c r="AO969" s="3"/>
      <c r="AP969" s="3"/>
    </row>
    <row r="970" spans="1:42" ht="12" customHeight="1" outlineLevel="1" x14ac:dyDescent="0.25">
      <c r="A970" s="1"/>
      <c r="B970" s="2"/>
      <c r="C970" s="13"/>
      <c r="D970" s="13"/>
      <c r="E970" s="13"/>
      <c r="F970" s="30"/>
      <c r="H970" s="4" t="s">
        <v>464</v>
      </c>
      <c r="I970" s="4" t="s">
        <v>473</v>
      </c>
      <c r="J970" s="98"/>
      <c r="K970" s="98"/>
      <c r="L970" s="98"/>
      <c r="M970" s="98"/>
      <c r="N970" s="98"/>
      <c r="O970" s="98"/>
      <c r="P970" s="98"/>
      <c r="Q970" s="98"/>
      <c r="R970" s="98"/>
      <c r="S970" s="98"/>
      <c r="T970" s="98"/>
      <c r="U970" s="98"/>
      <c r="V970" s="98"/>
      <c r="W970" s="98"/>
      <c r="X970" s="98"/>
      <c r="Y970" s="98"/>
      <c r="Z970" s="98"/>
      <c r="AA970" s="98"/>
      <c r="AB970" s="93"/>
      <c r="AC970" s="93"/>
      <c r="AD970" s="93"/>
      <c r="AE970" s="93"/>
      <c r="AF970" s="93"/>
      <c r="AG970" s="93"/>
      <c r="AH970" s="93"/>
      <c r="AI970" s="93"/>
      <c r="AJ970" s="93"/>
      <c r="AK970" s="93"/>
      <c r="AL970" s="100"/>
      <c r="AM970" s="12"/>
      <c r="AN970" s="3"/>
      <c r="AO970" s="3"/>
      <c r="AP970" s="3"/>
    </row>
    <row r="971" spans="1:42" ht="12" customHeight="1" outlineLevel="1" x14ac:dyDescent="0.25">
      <c r="A971" s="1"/>
      <c r="B971" s="2"/>
      <c r="C971" s="13"/>
      <c r="D971" s="13"/>
      <c r="E971" s="13"/>
      <c r="F971" s="30"/>
      <c r="H971" s="4" t="s">
        <v>465</v>
      </c>
      <c r="I971" s="4" t="s">
        <v>473</v>
      </c>
      <c r="J971" s="98"/>
      <c r="K971" s="98"/>
      <c r="L971" s="98"/>
      <c r="M971" s="98"/>
      <c r="N971" s="98"/>
      <c r="O971" s="98"/>
      <c r="P971" s="98"/>
      <c r="Q971" s="98"/>
      <c r="R971" s="98"/>
      <c r="S971" s="98"/>
      <c r="T971" s="98"/>
      <c r="U971" s="98"/>
      <c r="V971" s="98"/>
      <c r="W971" s="98"/>
      <c r="X971" s="98"/>
      <c r="Y971" s="98"/>
      <c r="Z971" s="98"/>
      <c r="AA971" s="98"/>
      <c r="AB971" s="93"/>
      <c r="AC971" s="93"/>
      <c r="AD971" s="93"/>
      <c r="AE971" s="93"/>
      <c r="AF971" s="93"/>
      <c r="AG971" s="93"/>
      <c r="AH971" s="93"/>
      <c r="AI971" s="93"/>
      <c r="AJ971" s="93"/>
      <c r="AK971" s="93"/>
      <c r="AL971" s="100"/>
      <c r="AM971" s="12"/>
      <c r="AN971" s="3"/>
      <c r="AO971" s="3"/>
      <c r="AP971" s="3"/>
    </row>
    <row r="972" spans="1:42" ht="12" customHeight="1" outlineLevel="1" x14ac:dyDescent="0.25">
      <c r="A972" s="1"/>
      <c r="B972" s="2"/>
      <c r="C972" s="13"/>
      <c r="D972" s="13"/>
      <c r="E972" s="13"/>
      <c r="F972" s="30"/>
      <c r="H972" s="4" t="s">
        <v>466</v>
      </c>
      <c r="I972" s="4" t="s">
        <v>473</v>
      </c>
      <c r="J972" s="98"/>
      <c r="K972" s="98"/>
      <c r="L972" s="98"/>
      <c r="M972" s="98"/>
      <c r="N972" s="98"/>
      <c r="O972" s="98"/>
      <c r="P972" s="98"/>
      <c r="Q972" s="98"/>
      <c r="R972" s="98"/>
      <c r="S972" s="98"/>
      <c r="T972" s="98"/>
      <c r="U972" s="98"/>
      <c r="V972" s="98"/>
      <c r="W972" s="98"/>
      <c r="X972" s="98"/>
      <c r="Y972" s="98"/>
      <c r="Z972" s="98"/>
      <c r="AA972" s="98"/>
      <c r="AB972" s="93"/>
      <c r="AC972" s="93"/>
      <c r="AD972" s="93"/>
      <c r="AE972" s="93"/>
      <c r="AF972" s="93"/>
      <c r="AG972" s="93"/>
      <c r="AH972" s="93"/>
      <c r="AI972" s="93"/>
      <c r="AJ972" s="93"/>
      <c r="AK972" s="93"/>
      <c r="AL972" s="100"/>
      <c r="AM972" s="12"/>
      <c r="AN972" s="3"/>
      <c r="AO972" s="3"/>
      <c r="AP972" s="3"/>
    </row>
    <row r="973" spans="1:42" ht="12" customHeight="1" outlineLevel="1" x14ac:dyDescent="0.25">
      <c r="A973" s="1"/>
      <c r="B973" s="2"/>
      <c r="C973" s="13"/>
      <c r="D973" s="13"/>
      <c r="E973" s="13"/>
      <c r="F973" s="30"/>
      <c r="H973" s="23" t="s">
        <v>153</v>
      </c>
      <c r="I973" s="4" t="s">
        <v>474</v>
      </c>
      <c r="J973" s="98"/>
      <c r="K973" s="98">
        <v>1</v>
      </c>
      <c r="L973" s="98">
        <v>1</v>
      </c>
      <c r="M973" s="98"/>
      <c r="N973" s="98">
        <v>1</v>
      </c>
      <c r="O973" s="98">
        <v>1</v>
      </c>
      <c r="P973" s="98">
        <v>1</v>
      </c>
      <c r="Q973" s="98">
        <v>1</v>
      </c>
      <c r="R973" s="98">
        <v>1</v>
      </c>
      <c r="S973" s="98">
        <v>1</v>
      </c>
      <c r="T973" s="98">
        <v>1</v>
      </c>
      <c r="U973" s="98">
        <v>1</v>
      </c>
      <c r="V973" s="98">
        <v>1</v>
      </c>
      <c r="W973" s="98">
        <v>1</v>
      </c>
      <c r="X973" s="98">
        <v>1</v>
      </c>
      <c r="Y973" s="98">
        <v>1</v>
      </c>
      <c r="Z973" s="98">
        <v>1</v>
      </c>
      <c r="AA973" s="98">
        <v>1</v>
      </c>
      <c r="AB973" s="93"/>
      <c r="AC973" s="93"/>
      <c r="AD973" s="93"/>
      <c r="AE973" s="93"/>
      <c r="AF973" s="93"/>
      <c r="AG973" s="93"/>
      <c r="AH973" s="93"/>
      <c r="AI973" s="93"/>
      <c r="AJ973" s="93"/>
      <c r="AK973" s="93"/>
      <c r="AL973" s="100"/>
      <c r="AM973" s="12"/>
      <c r="AN973" s="3"/>
      <c r="AO973" s="3"/>
      <c r="AP973" s="3"/>
    </row>
    <row r="974" spans="1:42" ht="12" customHeight="1" outlineLevel="1" x14ac:dyDescent="0.25">
      <c r="A974" s="1"/>
      <c r="B974" s="2"/>
      <c r="C974" s="13"/>
      <c r="D974" s="13"/>
      <c r="E974" s="13"/>
      <c r="F974" s="30"/>
      <c r="H974" s="23" t="s">
        <v>141</v>
      </c>
      <c r="I974" s="4" t="s">
        <v>474</v>
      </c>
      <c r="J974" s="98"/>
      <c r="K974" s="98">
        <v>2</v>
      </c>
      <c r="L974" s="98">
        <v>2</v>
      </c>
      <c r="M974" s="98"/>
      <c r="N974" s="98"/>
      <c r="O974" s="98"/>
      <c r="P974" s="98"/>
      <c r="Q974" s="98"/>
      <c r="R974" s="98"/>
      <c r="S974" s="98"/>
      <c r="T974" s="98"/>
      <c r="U974" s="98"/>
      <c r="V974" s="98"/>
      <c r="W974" s="98"/>
      <c r="X974" s="98"/>
      <c r="Y974" s="98"/>
      <c r="Z974" s="98"/>
      <c r="AA974" s="98"/>
      <c r="AB974" s="93"/>
      <c r="AC974" s="93"/>
      <c r="AD974" s="93"/>
      <c r="AE974" s="93"/>
      <c r="AF974" s="93"/>
      <c r="AG974" s="93"/>
      <c r="AH974" s="93"/>
      <c r="AI974" s="93"/>
      <c r="AJ974" s="93"/>
      <c r="AK974" s="93"/>
      <c r="AL974" s="100"/>
      <c r="AM974" s="12"/>
      <c r="AN974" s="3"/>
      <c r="AO974" s="3"/>
      <c r="AP974" s="3"/>
    </row>
    <row r="975" spans="1:42" ht="12" customHeight="1" outlineLevel="1" x14ac:dyDescent="0.25">
      <c r="A975" s="1"/>
      <c r="B975" s="2"/>
      <c r="C975" s="13"/>
      <c r="D975" s="13"/>
      <c r="E975" s="13"/>
      <c r="F975" s="30"/>
      <c r="H975" s="23" t="s">
        <v>142</v>
      </c>
      <c r="I975" s="4" t="s">
        <v>474</v>
      </c>
      <c r="J975" s="98">
        <v>1</v>
      </c>
      <c r="K975" s="98"/>
      <c r="L975" s="98"/>
      <c r="M975" s="98">
        <v>2</v>
      </c>
      <c r="N975" s="98"/>
      <c r="O975" s="98"/>
      <c r="P975" s="98"/>
      <c r="Q975" s="98"/>
      <c r="R975" s="98"/>
      <c r="S975" s="98"/>
      <c r="T975" s="98"/>
      <c r="U975" s="98"/>
      <c r="V975" s="98"/>
      <c r="W975" s="98"/>
      <c r="X975" s="98"/>
      <c r="Y975" s="98"/>
      <c r="Z975" s="98"/>
      <c r="AA975" s="98"/>
      <c r="AB975" s="93"/>
      <c r="AC975" s="93"/>
      <c r="AD975" s="93"/>
      <c r="AE975" s="93"/>
      <c r="AF975" s="93"/>
      <c r="AG975" s="93"/>
      <c r="AH975" s="93"/>
      <c r="AI975" s="93"/>
      <c r="AJ975" s="93"/>
      <c r="AK975" s="93"/>
      <c r="AL975" s="100"/>
      <c r="AM975" s="12"/>
      <c r="AN975" s="3"/>
      <c r="AO975" s="3"/>
      <c r="AP975" s="3"/>
    </row>
    <row r="976" spans="1:42" ht="12" customHeight="1" outlineLevel="1" x14ac:dyDescent="0.25">
      <c r="A976" s="1"/>
      <c r="B976" s="2"/>
      <c r="C976" s="13"/>
      <c r="D976" s="13"/>
      <c r="E976" s="13"/>
      <c r="F976" s="30"/>
      <c r="H976" s="23" t="s">
        <v>143</v>
      </c>
      <c r="I976" s="4" t="s">
        <v>474</v>
      </c>
      <c r="J976" s="98"/>
      <c r="K976" s="98">
        <v>4</v>
      </c>
      <c r="L976" s="98">
        <v>4</v>
      </c>
      <c r="M976" s="98"/>
      <c r="N976" s="98"/>
      <c r="O976" s="98"/>
      <c r="P976" s="98"/>
      <c r="Q976" s="98"/>
      <c r="R976" s="98"/>
      <c r="S976" s="98"/>
      <c r="T976" s="98"/>
      <c r="U976" s="98"/>
      <c r="V976" s="98"/>
      <c r="W976" s="98"/>
      <c r="X976" s="98"/>
      <c r="Y976" s="98"/>
      <c r="Z976" s="98"/>
      <c r="AA976" s="98"/>
      <c r="AB976" s="93"/>
      <c r="AC976" s="93"/>
      <c r="AD976" s="93"/>
      <c r="AE976" s="93"/>
      <c r="AF976" s="93"/>
      <c r="AG976" s="93"/>
      <c r="AH976" s="93"/>
      <c r="AI976" s="93"/>
      <c r="AJ976" s="93"/>
      <c r="AK976" s="93"/>
      <c r="AL976" s="100"/>
      <c r="AM976" s="12"/>
      <c r="AN976" s="3"/>
      <c r="AO976" s="3"/>
      <c r="AP976" s="3"/>
    </row>
    <row r="977" spans="1:42" ht="12" customHeight="1" outlineLevel="1" x14ac:dyDescent="0.25">
      <c r="A977" s="1"/>
      <c r="B977" s="2"/>
      <c r="C977" s="13"/>
      <c r="D977" s="13"/>
      <c r="E977" s="13"/>
      <c r="F977" s="30"/>
      <c r="H977" s="23" t="s">
        <v>144</v>
      </c>
      <c r="I977" s="4" t="s">
        <v>474</v>
      </c>
      <c r="J977" s="98"/>
      <c r="K977" s="98">
        <v>1</v>
      </c>
      <c r="L977" s="98">
        <v>1</v>
      </c>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c r="AK977" s="98"/>
      <c r="AL977" s="100"/>
      <c r="AM977" s="12"/>
      <c r="AN977" s="3"/>
      <c r="AO977" s="3"/>
      <c r="AP977" s="3"/>
    </row>
    <row r="978" spans="1:42" ht="12" customHeight="1" outlineLevel="1" x14ac:dyDescent="0.25">
      <c r="A978" s="1"/>
      <c r="B978" s="2"/>
      <c r="C978" s="13"/>
      <c r="D978" s="13"/>
      <c r="E978" s="13"/>
      <c r="F978" s="30"/>
      <c r="H978" s="23" t="s">
        <v>145</v>
      </c>
      <c r="I978" s="4" t="s">
        <v>474</v>
      </c>
      <c r="J978" s="98">
        <v>1.5</v>
      </c>
      <c r="K978" s="98">
        <v>1.5</v>
      </c>
      <c r="L978" s="98">
        <v>1.5</v>
      </c>
      <c r="M978" s="98"/>
      <c r="N978" s="98">
        <v>1</v>
      </c>
      <c r="O978" s="98">
        <v>1</v>
      </c>
      <c r="P978" s="98">
        <v>1</v>
      </c>
      <c r="Q978" s="98">
        <v>1</v>
      </c>
      <c r="R978" s="98">
        <v>1</v>
      </c>
      <c r="S978" s="98">
        <v>1</v>
      </c>
      <c r="T978" s="98">
        <v>1</v>
      </c>
      <c r="U978" s="98">
        <v>1</v>
      </c>
      <c r="V978" s="98">
        <v>1</v>
      </c>
      <c r="W978" s="98">
        <v>1</v>
      </c>
      <c r="X978" s="98">
        <v>1</v>
      </c>
      <c r="Y978" s="98">
        <v>1</v>
      </c>
      <c r="Z978" s="98">
        <v>1</v>
      </c>
      <c r="AA978" s="98">
        <v>1</v>
      </c>
      <c r="AB978" s="98"/>
      <c r="AC978" s="98"/>
      <c r="AD978" s="98"/>
      <c r="AE978" s="98"/>
      <c r="AF978" s="98"/>
      <c r="AG978" s="98"/>
      <c r="AH978" s="98"/>
      <c r="AI978" s="98"/>
      <c r="AJ978" s="98"/>
      <c r="AK978" s="98"/>
      <c r="AL978" s="100"/>
      <c r="AM978" s="12"/>
      <c r="AN978" s="3"/>
      <c r="AO978" s="3"/>
      <c r="AP978" s="3"/>
    </row>
    <row r="979" spans="1:42" ht="12" customHeight="1" outlineLevel="1" x14ac:dyDescent="0.25">
      <c r="A979" s="1"/>
      <c r="B979" s="2"/>
      <c r="C979" s="13"/>
      <c r="D979" s="13"/>
      <c r="E979" s="13"/>
      <c r="F979" s="30"/>
      <c r="H979" s="23" t="s">
        <v>146</v>
      </c>
      <c r="I979" s="4" t="s">
        <v>474</v>
      </c>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c r="AK979" s="98"/>
      <c r="AL979" s="100"/>
      <c r="AM979" s="12"/>
      <c r="AN979" s="3"/>
      <c r="AO979" s="3"/>
      <c r="AP979" s="3"/>
    </row>
    <row r="980" spans="1:42" ht="12" customHeight="1" outlineLevel="1" x14ac:dyDescent="0.25">
      <c r="A980" s="1"/>
      <c r="B980" s="2"/>
      <c r="C980" s="13"/>
      <c r="D980" s="13"/>
      <c r="E980" s="13"/>
      <c r="F980" s="30"/>
      <c r="H980" s="23" t="s">
        <v>147</v>
      </c>
      <c r="I980" s="4" t="s">
        <v>474</v>
      </c>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c r="AK980" s="98"/>
      <c r="AL980" s="100"/>
      <c r="AM980" s="12"/>
      <c r="AN980" s="3"/>
      <c r="AO980" s="3"/>
      <c r="AP980" s="3"/>
    </row>
    <row r="981" spans="1:42" ht="12" customHeight="1" outlineLevel="1" x14ac:dyDescent="0.25">
      <c r="A981" s="1"/>
      <c r="B981" s="2"/>
      <c r="C981" s="13"/>
      <c r="D981" s="13"/>
      <c r="E981" s="13"/>
      <c r="F981" s="30"/>
      <c r="H981" s="23" t="s">
        <v>436</v>
      </c>
      <c r="I981" s="4" t="s">
        <v>474</v>
      </c>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c r="AK981" s="98"/>
      <c r="AL981" s="100"/>
      <c r="AM981" s="12"/>
      <c r="AN981" s="3"/>
      <c r="AO981" s="3"/>
      <c r="AP981" s="3"/>
    </row>
    <row r="982" spans="1:42" ht="12" customHeight="1" outlineLevel="1" x14ac:dyDescent="0.25">
      <c r="A982" s="1"/>
      <c r="B982" s="2"/>
      <c r="C982" s="13"/>
      <c r="D982" s="13"/>
      <c r="E982" s="13"/>
      <c r="F982" s="30"/>
      <c r="H982" s="120" t="s">
        <v>155</v>
      </c>
      <c r="I982" s="4" t="s">
        <v>474</v>
      </c>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c r="AK982" s="98"/>
      <c r="AL982" s="100"/>
      <c r="AM982" s="12"/>
      <c r="AN982" s="3"/>
      <c r="AO982" s="3"/>
      <c r="AP982" s="3"/>
    </row>
    <row r="983" spans="1:42" ht="12" customHeight="1" outlineLevel="1" x14ac:dyDescent="0.25">
      <c r="A983" s="1"/>
      <c r="B983" s="2"/>
      <c r="C983" s="13"/>
      <c r="D983" s="13"/>
      <c r="E983" s="13"/>
      <c r="F983" s="30"/>
      <c r="H983" s="120" t="s">
        <v>156</v>
      </c>
      <c r="I983" s="4" t="s">
        <v>474</v>
      </c>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c r="AK983" s="98"/>
      <c r="AL983" s="100"/>
      <c r="AM983" s="12"/>
      <c r="AN983" s="3"/>
      <c r="AO983" s="3"/>
      <c r="AP983" s="3"/>
    </row>
    <row r="984" spans="1:42" ht="12" customHeight="1" outlineLevel="1" x14ac:dyDescent="0.25">
      <c r="A984" s="1"/>
      <c r="B984" s="2"/>
      <c r="C984" s="13"/>
      <c r="D984" s="13"/>
      <c r="E984" s="13"/>
      <c r="F984" s="30"/>
      <c r="H984" s="120" t="s">
        <v>160</v>
      </c>
      <c r="I984" s="4" t="s">
        <v>474</v>
      </c>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c r="AK984" s="98"/>
      <c r="AL984" s="100"/>
      <c r="AM984" s="12"/>
      <c r="AN984" s="3"/>
      <c r="AO984" s="3"/>
      <c r="AP984" s="3"/>
    </row>
    <row r="985" spans="1:42" ht="12" customHeight="1" outlineLevel="1" x14ac:dyDescent="0.3">
      <c r="A985" s="1"/>
      <c r="B985" s="2"/>
      <c r="C985" s="13"/>
      <c r="D985" s="13"/>
      <c r="E985" s="13"/>
      <c r="F985" s="30"/>
      <c r="H985" s="119" t="s">
        <v>148</v>
      </c>
      <c r="I985" s="4" t="s">
        <v>474</v>
      </c>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c r="AK985" s="98"/>
      <c r="AL985" s="100"/>
      <c r="AM985" s="12"/>
      <c r="AN985" s="3"/>
      <c r="AO985" s="3"/>
      <c r="AP985" s="3"/>
    </row>
    <row r="986" spans="1:42" ht="12" customHeight="1" outlineLevel="1" x14ac:dyDescent="0.3">
      <c r="A986" s="1"/>
      <c r="B986" s="2"/>
      <c r="C986" s="13"/>
      <c r="D986" s="13"/>
      <c r="E986" s="13"/>
      <c r="F986" s="30"/>
      <c r="H986" s="119" t="s">
        <v>149</v>
      </c>
      <c r="I986" s="4" t="s">
        <v>474</v>
      </c>
      <c r="J986" s="98">
        <v>1</v>
      </c>
      <c r="K986" s="98">
        <v>1</v>
      </c>
      <c r="L986" s="98">
        <v>1</v>
      </c>
      <c r="M986" s="98">
        <v>1</v>
      </c>
      <c r="N986" s="98">
        <v>1</v>
      </c>
      <c r="O986" s="98">
        <v>1</v>
      </c>
      <c r="P986" s="98">
        <v>1</v>
      </c>
      <c r="Q986" s="98">
        <v>1</v>
      </c>
      <c r="R986" s="98">
        <v>1</v>
      </c>
      <c r="S986" s="98">
        <v>1</v>
      </c>
      <c r="T986" s="98">
        <v>1</v>
      </c>
      <c r="U986" s="98">
        <v>1</v>
      </c>
      <c r="V986" s="98">
        <v>1</v>
      </c>
      <c r="W986" s="98">
        <v>1</v>
      </c>
      <c r="X986" s="98">
        <v>1</v>
      </c>
      <c r="Y986" s="98">
        <v>1</v>
      </c>
      <c r="Z986" s="98">
        <v>1</v>
      </c>
      <c r="AA986" s="98">
        <v>1</v>
      </c>
      <c r="AB986" s="98"/>
      <c r="AC986" s="98"/>
      <c r="AD986" s="98"/>
      <c r="AE986" s="98"/>
      <c r="AF986" s="98"/>
      <c r="AG986" s="98"/>
      <c r="AH986" s="98"/>
      <c r="AI986" s="98"/>
      <c r="AJ986" s="98"/>
      <c r="AK986" s="98"/>
      <c r="AL986" s="100"/>
      <c r="AM986" s="12"/>
      <c r="AN986" s="3"/>
      <c r="AO986" s="3"/>
      <c r="AP986" s="3"/>
    </row>
    <row r="987" spans="1:42" ht="12" customHeight="1" outlineLevel="1" x14ac:dyDescent="0.3">
      <c r="A987" s="1"/>
      <c r="B987" s="2"/>
      <c r="C987" s="13"/>
      <c r="D987" s="13"/>
      <c r="E987" s="13"/>
      <c r="F987" s="30"/>
      <c r="H987" s="119" t="s">
        <v>150</v>
      </c>
      <c r="I987" s="4" t="s">
        <v>474</v>
      </c>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c r="AK987" s="98"/>
      <c r="AL987" s="100"/>
      <c r="AM987" s="12"/>
      <c r="AN987" s="3"/>
      <c r="AO987" s="3"/>
      <c r="AP987" s="3"/>
    </row>
    <row r="988" spans="1:42" ht="12" customHeight="1" outlineLevel="1" x14ac:dyDescent="0.3">
      <c r="A988" s="1"/>
      <c r="B988" s="2"/>
      <c r="C988" s="13"/>
      <c r="D988" s="13"/>
      <c r="E988" s="13"/>
      <c r="F988" s="30"/>
      <c r="H988" s="119" t="s">
        <v>151</v>
      </c>
      <c r="I988" s="4" t="s">
        <v>474</v>
      </c>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c r="AK988" s="98"/>
      <c r="AL988" s="100"/>
      <c r="AM988" s="12"/>
      <c r="AN988" s="3"/>
      <c r="AO988" s="3"/>
      <c r="AP988" s="3"/>
    </row>
    <row r="989" spans="1:42" ht="12" customHeight="1" outlineLevel="1" x14ac:dyDescent="0.3">
      <c r="A989" s="1"/>
      <c r="B989" s="2"/>
      <c r="C989" s="13"/>
      <c r="D989" s="13"/>
      <c r="E989" s="13"/>
      <c r="F989" s="30"/>
      <c r="H989" s="119" t="s">
        <v>152</v>
      </c>
      <c r="I989" s="4" t="s">
        <v>474</v>
      </c>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c r="AK989" s="98"/>
      <c r="AL989" s="100"/>
      <c r="AM989" s="12"/>
      <c r="AN989" s="3"/>
      <c r="AO989" s="3"/>
      <c r="AP989" s="3"/>
    </row>
    <row r="990" spans="1:42" ht="12" customHeight="1" outlineLevel="1" x14ac:dyDescent="0.3">
      <c r="A990" s="1"/>
      <c r="B990" s="2"/>
      <c r="C990" s="13"/>
      <c r="D990" s="13"/>
      <c r="E990" s="13"/>
      <c r="F990" s="30"/>
      <c r="H990" s="119" t="s">
        <v>157</v>
      </c>
      <c r="I990" s="4" t="s">
        <v>474</v>
      </c>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c r="AK990" s="98"/>
      <c r="AL990" s="100"/>
      <c r="AM990" s="12"/>
      <c r="AN990" s="3"/>
      <c r="AO990" s="3"/>
      <c r="AP990" s="3"/>
    </row>
    <row r="991" spans="1:42" ht="12" customHeight="1" outlineLevel="1" x14ac:dyDescent="0.3">
      <c r="A991" s="1"/>
      <c r="B991" s="2"/>
      <c r="C991" s="13"/>
      <c r="D991" s="13"/>
      <c r="E991" s="13"/>
      <c r="F991" s="30"/>
      <c r="H991" s="119" t="s">
        <v>158</v>
      </c>
      <c r="I991" s="4" t="s">
        <v>474</v>
      </c>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c r="AK991" s="98"/>
      <c r="AL991" s="100"/>
      <c r="AM991" s="12"/>
      <c r="AN991" s="3"/>
      <c r="AO991" s="3"/>
      <c r="AP991" s="3"/>
    </row>
    <row r="992" spans="1:42" ht="12" customHeight="1" outlineLevel="1" x14ac:dyDescent="0.3">
      <c r="A992" s="1"/>
      <c r="B992" s="2"/>
      <c r="C992" s="13"/>
      <c r="D992" s="13"/>
      <c r="E992" s="13"/>
      <c r="F992" s="30"/>
      <c r="H992" s="119" t="s">
        <v>159</v>
      </c>
      <c r="I992" s="4" t="s">
        <v>474</v>
      </c>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c r="AK992" s="98"/>
      <c r="AL992" s="100"/>
      <c r="AM992" s="12"/>
      <c r="AN992" s="3"/>
      <c r="AO992" s="3"/>
      <c r="AP992" s="3"/>
    </row>
    <row r="993" spans="1:42" ht="12" customHeight="1" outlineLevel="1" x14ac:dyDescent="0.3">
      <c r="A993" s="1"/>
      <c r="B993" s="2"/>
      <c r="C993" s="13"/>
      <c r="D993" s="13"/>
      <c r="E993" s="13"/>
      <c r="F993" s="30"/>
      <c r="H993" s="119" t="s">
        <v>460</v>
      </c>
      <c r="I993" s="4" t="s">
        <v>474</v>
      </c>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c r="AK993" s="98"/>
      <c r="AL993" s="100"/>
      <c r="AM993" s="12"/>
      <c r="AN993" s="3"/>
      <c r="AO993" s="3"/>
      <c r="AP993" s="3"/>
    </row>
    <row r="994" spans="1:42" ht="12" customHeight="1" outlineLevel="1" x14ac:dyDescent="0.3">
      <c r="A994" s="1"/>
      <c r="B994" s="2"/>
      <c r="C994" s="13"/>
      <c r="D994" s="13"/>
      <c r="E994" s="13"/>
      <c r="F994" s="30"/>
      <c r="H994" s="119" t="s">
        <v>161</v>
      </c>
      <c r="I994" s="4" t="s">
        <v>474</v>
      </c>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c r="AK994" s="98"/>
      <c r="AL994" s="100"/>
      <c r="AM994" s="12"/>
      <c r="AN994" s="3"/>
      <c r="AO994" s="3"/>
      <c r="AP994" s="3"/>
    </row>
    <row r="995" spans="1:42" ht="12" customHeight="1" outlineLevel="1" x14ac:dyDescent="0.3">
      <c r="A995" s="1"/>
      <c r="B995" s="2"/>
      <c r="C995" s="13"/>
      <c r="D995" s="13"/>
      <c r="E995" s="13"/>
      <c r="F995" s="30"/>
      <c r="H995" s="119" t="s">
        <v>162</v>
      </c>
      <c r="I995" s="4" t="s">
        <v>474</v>
      </c>
      <c r="J995" s="98">
        <v>1</v>
      </c>
      <c r="K995" s="98">
        <v>1</v>
      </c>
      <c r="L995" s="98">
        <v>1</v>
      </c>
      <c r="M995" s="98">
        <v>1</v>
      </c>
      <c r="N995" s="98">
        <v>1</v>
      </c>
      <c r="O995" s="98">
        <v>1</v>
      </c>
      <c r="P995" s="98">
        <v>1</v>
      </c>
      <c r="Q995" s="98">
        <v>1</v>
      </c>
      <c r="R995" s="98">
        <v>1</v>
      </c>
      <c r="S995" s="98">
        <v>1</v>
      </c>
      <c r="T995" s="98">
        <v>1</v>
      </c>
      <c r="U995" s="98">
        <v>1</v>
      </c>
      <c r="V995" s="98">
        <v>1</v>
      </c>
      <c r="W995" s="98">
        <v>1</v>
      </c>
      <c r="X995" s="98">
        <v>1</v>
      </c>
      <c r="Y995" s="98">
        <v>1</v>
      </c>
      <c r="Z995" s="98">
        <v>1</v>
      </c>
      <c r="AA995" s="98">
        <v>1</v>
      </c>
      <c r="AB995" s="98"/>
      <c r="AC995" s="98"/>
      <c r="AD995" s="98"/>
      <c r="AE995" s="98"/>
      <c r="AF995" s="98"/>
      <c r="AG995" s="98"/>
      <c r="AH995" s="98"/>
      <c r="AI995" s="98"/>
      <c r="AJ995" s="98"/>
      <c r="AK995" s="98"/>
      <c r="AL995" s="100"/>
      <c r="AM995" s="12"/>
      <c r="AN995" s="3"/>
      <c r="AO995" s="3"/>
      <c r="AP995" s="3"/>
    </row>
    <row r="996" spans="1:42" ht="12" customHeight="1" outlineLevel="1" x14ac:dyDescent="0.3">
      <c r="A996" s="1"/>
      <c r="B996" s="2"/>
      <c r="C996" s="13"/>
      <c r="D996" s="13"/>
      <c r="E996" s="13"/>
      <c r="F996" s="30"/>
      <c r="H996" s="119" t="s">
        <v>163</v>
      </c>
      <c r="I996" s="4" t="s">
        <v>474</v>
      </c>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c r="AK996" s="98"/>
      <c r="AL996" s="100"/>
      <c r="AM996" s="12"/>
      <c r="AN996" s="3"/>
      <c r="AO996" s="3"/>
      <c r="AP996" s="3"/>
    </row>
    <row r="997" spans="1:42" ht="14.4" outlineLevel="1" x14ac:dyDescent="0.3">
      <c r="A997" s="1"/>
      <c r="B997" s="2"/>
      <c r="C997" s="13"/>
      <c r="D997" s="13"/>
      <c r="E997" s="13"/>
      <c r="F997" s="22"/>
      <c r="H997" s="119" t="s">
        <v>164</v>
      </c>
      <c r="I997" s="4" t="s">
        <v>474</v>
      </c>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100"/>
      <c r="AM997" s="12"/>
      <c r="AN997" s="3"/>
      <c r="AO997" s="3"/>
      <c r="AP997" s="3"/>
    </row>
    <row r="998" spans="1:42" ht="14.4" outlineLevel="1" x14ac:dyDescent="0.3">
      <c r="A998" s="1"/>
      <c r="B998" s="2"/>
      <c r="C998" s="13"/>
      <c r="D998" s="13"/>
      <c r="E998" s="13"/>
      <c r="F998" s="22"/>
      <c r="H998" s="119" t="s">
        <v>165</v>
      </c>
      <c r="I998" s="4" t="s">
        <v>474</v>
      </c>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100"/>
      <c r="AM998" s="12"/>
      <c r="AN998" s="3"/>
      <c r="AO998" s="3"/>
      <c r="AP998" s="3"/>
    </row>
    <row r="999" spans="1:42" ht="12" customHeight="1" outlineLevel="1" x14ac:dyDescent="0.3">
      <c r="A999" s="1"/>
      <c r="B999" s="2"/>
      <c r="C999" s="13"/>
      <c r="D999" s="13"/>
      <c r="E999" s="13"/>
      <c r="F999" s="22"/>
      <c r="H999" s="119" t="s">
        <v>468</v>
      </c>
      <c r="I999" s="4" t="s">
        <v>474</v>
      </c>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100"/>
      <c r="AM999" s="12"/>
      <c r="AN999" s="3"/>
      <c r="AO999" s="3"/>
      <c r="AP999" s="3"/>
    </row>
    <row r="1000" spans="1:42" ht="12" customHeight="1" outlineLevel="1" x14ac:dyDescent="0.3">
      <c r="A1000" s="1"/>
      <c r="B1000" s="2"/>
      <c r="C1000" s="13"/>
      <c r="D1000" s="13"/>
      <c r="E1000" s="13"/>
      <c r="F1000" s="30"/>
      <c r="H1000" s="119" t="s">
        <v>166</v>
      </c>
      <c r="I1000" s="4" t="s">
        <v>474</v>
      </c>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100"/>
      <c r="AM1000" s="12"/>
      <c r="AN1000" s="3"/>
      <c r="AO1000" s="3"/>
      <c r="AP1000" s="3"/>
    </row>
    <row r="1001" spans="1:42" ht="12" customHeight="1" outlineLevel="1" x14ac:dyDescent="0.3">
      <c r="A1001" s="1"/>
      <c r="B1001" s="2"/>
      <c r="C1001" s="13"/>
      <c r="D1001" s="13"/>
      <c r="E1001" s="13"/>
      <c r="F1001" s="30"/>
      <c r="H1001" s="119" t="s">
        <v>461</v>
      </c>
      <c r="I1001" s="4" t="s">
        <v>474</v>
      </c>
      <c r="J1001" s="93"/>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100"/>
      <c r="AM1001" s="12"/>
      <c r="AN1001" s="3"/>
      <c r="AO1001" s="3"/>
      <c r="AP1001" s="3"/>
    </row>
    <row r="1002" spans="1:42" ht="12" customHeight="1" outlineLevel="1" x14ac:dyDescent="0.3">
      <c r="A1002" s="1"/>
      <c r="B1002" s="2"/>
      <c r="C1002" s="13"/>
      <c r="D1002" s="13"/>
      <c r="E1002" s="13"/>
      <c r="F1002" s="30"/>
      <c r="H1002" s="119" t="s">
        <v>167</v>
      </c>
      <c r="I1002" s="4" t="s">
        <v>474</v>
      </c>
      <c r="J1002" s="93"/>
      <c r="K1002" s="93"/>
      <c r="L1002" s="93"/>
      <c r="M1002" s="93"/>
      <c r="N1002" s="93"/>
      <c r="O1002" s="93"/>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c r="AK1002" s="93"/>
      <c r="AL1002" s="100"/>
      <c r="AM1002" s="12"/>
      <c r="AN1002" s="3"/>
      <c r="AO1002" s="3"/>
      <c r="AP1002" s="3"/>
    </row>
    <row r="1003" spans="1:42" ht="12" customHeight="1" outlineLevel="1" x14ac:dyDescent="0.3">
      <c r="A1003" s="1"/>
      <c r="B1003" s="2"/>
      <c r="C1003" s="13"/>
      <c r="D1003" s="13"/>
      <c r="E1003" s="13"/>
      <c r="F1003" s="30"/>
      <c r="H1003" s="119" t="s">
        <v>168</v>
      </c>
      <c r="I1003" s="4" t="s">
        <v>474</v>
      </c>
      <c r="J1003" s="93"/>
      <c r="K1003" s="93"/>
      <c r="L1003" s="93"/>
      <c r="M1003" s="93"/>
      <c r="N1003" s="93"/>
      <c r="O1003" s="93"/>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c r="AK1003" s="93"/>
      <c r="AL1003" s="100"/>
      <c r="AM1003" s="12"/>
      <c r="AN1003" s="3"/>
      <c r="AO1003" s="3"/>
      <c r="AP1003" s="3"/>
    </row>
    <row r="1004" spans="1:42" ht="12" customHeight="1" outlineLevel="1" x14ac:dyDescent="0.3">
      <c r="A1004" s="1"/>
      <c r="B1004" s="2"/>
      <c r="C1004" s="13"/>
      <c r="D1004" s="13"/>
      <c r="E1004" s="13"/>
      <c r="F1004" s="30"/>
      <c r="H1004" s="119" t="s">
        <v>169</v>
      </c>
      <c r="I1004" s="4" t="s">
        <v>474</v>
      </c>
      <c r="J1004" s="93"/>
      <c r="K1004" s="93"/>
      <c r="L1004" s="93"/>
      <c r="M1004" s="93"/>
      <c r="N1004" s="93"/>
      <c r="O1004" s="93"/>
      <c r="P1004" s="93"/>
      <c r="Q1004" s="93"/>
      <c r="R1004" s="93"/>
      <c r="S1004" s="93"/>
      <c r="T1004" s="93"/>
      <c r="U1004" s="93"/>
      <c r="V1004" s="93"/>
      <c r="W1004" s="93"/>
      <c r="X1004" s="93"/>
      <c r="Y1004" s="93"/>
      <c r="Z1004" s="93"/>
      <c r="AA1004" s="93"/>
      <c r="AB1004" s="93"/>
      <c r="AC1004" s="93"/>
      <c r="AD1004" s="93"/>
      <c r="AE1004" s="93"/>
      <c r="AF1004" s="93"/>
      <c r="AG1004" s="93"/>
      <c r="AH1004" s="93"/>
      <c r="AI1004" s="93"/>
      <c r="AJ1004" s="93"/>
      <c r="AK1004" s="93"/>
      <c r="AL1004" s="100"/>
      <c r="AM1004" s="12"/>
      <c r="AN1004" s="3"/>
      <c r="AO1004" s="3"/>
      <c r="AP1004" s="3"/>
    </row>
    <row r="1005" spans="1:42" ht="12" customHeight="1" outlineLevel="1" x14ac:dyDescent="0.3">
      <c r="A1005" s="1"/>
      <c r="B1005" s="2"/>
      <c r="C1005" s="13"/>
      <c r="D1005" s="13"/>
      <c r="E1005" s="13"/>
      <c r="F1005" s="30"/>
      <c r="H1005" s="119" t="s">
        <v>467</v>
      </c>
      <c r="I1005" s="4" t="s">
        <v>474</v>
      </c>
      <c r="J1005" s="93"/>
      <c r="K1005" s="93"/>
      <c r="L1005" s="93"/>
      <c r="M1005" s="93"/>
      <c r="N1005" s="93"/>
      <c r="O1005" s="93"/>
      <c r="P1005" s="93"/>
      <c r="Q1005" s="93"/>
      <c r="R1005" s="93"/>
      <c r="S1005" s="93"/>
      <c r="T1005" s="93"/>
      <c r="U1005" s="93"/>
      <c r="V1005" s="93"/>
      <c r="W1005" s="93"/>
      <c r="X1005" s="93"/>
      <c r="Y1005" s="93"/>
      <c r="Z1005" s="93"/>
      <c r="AA1005" s="93"/>
      <c r="AB1005" s="93"/>
      <c r="AC1005" s="93"/>
      <c r="AD1005" s="93"/>
      <c r="AE1005" s="93"/>
      <c r="AF1005" s="93"/>
      <c r="AG1005" s="93"/>
      <c r="AH1005" s="93"/>
      <c r="AI1005" s="93"/>
      <c r="AJ1005" s="93"/>
      <c r="AK1005" s="93"/>
      <c r="AL1005" s="100"/>
      <c r="AM1005" s="12"/>
      <c r="AN1005" s="3"/>
      <c r="AO1005" s="3"/>
      <c r="AP1005" s="3"/>
    </row>
    <row r="1006" spans="1:42" ht="12" customHeight="1" outlineLevel="1" x14ac:dyDescent="0.3">
      <c r="A1006" s="1"/>
      <c r="B1006" s="2"/>
      <c r="C1006" s="13"/>
      <c r="D1006" s="13"/>
      <c r="E1006" s="13"/>
      <c r="F1006" s="30"/>
      <c r="H1006" s="119" t="s">
        <v>170</v>
      </c>
      <c r="I1006" s="4" t="s">
        <v>474</v>
      </c>
      <c r="J1006" s="93"/>
      <c r="K1006" s="93"/>
      <c r="L1006" s="93"/>
      <c r="M1006" s="93"/>
      <c r="N1006" s="93"/>
      <c r="O1006" s="93"/>
      <c r="P1006" s="93"/>
      <c r="Q1006" s="93"/>
      <c r="R1006" s="93"/>
      <c r="S1006" s="93"/>
      <c r="T1006" s="93"/>
      <c r="U1006" s="93"/>
      <c r="V1006" s="93"/>
      <c r="W1006" s="93"/>
      <c r="X1006" s="93"/>
      <c r="Y1006" s="93"/>
      <c r="Z1006" s="93"/>
      <c r="AA1006" s="93"/>
      <c r="AB1006" s="93"/>
      <c r="AC1006" s="93"/>
      <c r="AD1006" s="93"/>
      <c r="AE1006" s="93"/>
      <c r="AF1006" s="93"/>
      <c r="AG1006" s="93"/>
      <c r="AH1006" s="93"/>
      <c r="AI1006" s="93"/>
      <c r="AJ1006" s="93"/>
      <c r="AK1006" s="93"/>
      <c r="AL1006" s="100"/>
      <c r="AM1006" s="12"/>
      <c r="AN1006" s="3"/>
      <c r="AO1006" s="3"/>
      <c r="AP1006" s="3"/>
    </row>
    <row r="1007" spans="1:42" ht="12" customHeight="1" outlineLevel="1" x14ac:dyDescent="0.3">
      <c r="A1007" s="1"/>
      <c r="B1007" s="2"/>
      <c r="C1007" s="13"/>
      <c r="D1007" s="13"/>
      <c r="E1007" s="13"/>
      <c r="F1007" s="30"/>
      <c r="H1007" s="119" t="s">
        <v>462</v>
      </c>
      <c r="I1007" s="4" t="s">
        <v>474</v>
      </c>
      <c r="J1007" s="93"/>
      <c r="K1007" s="93"/>
      <c r="L1007" s="93"/>
      <c r="M1007" s="93"/>
      <c r="N1007" s="93"/>
      <c r="O1007" s="93"/>
      <c r="P1007" s="93"/>
      <c r="Q1007" s="93"/>
      <c r="R1007" s="93"/>
      <c r="S1007" s="93"/>
      <c r="T1007" s="93"/>
      <c r="U1007" s="93"/>
      <c r="V1007" s="93"/>
      <c r="W1007" s="93"/>
      <c r="X1007" s="93"/>
      <c r="Y1007" s="93"/>
      <c r="Z1007" s="93"/>
      <c r="AA1007" s="93"/>
      <c r="AB1007" s="93"/>
      <c r="AC1007" s="93"/>
      <c r="AD1007" s="93"/>
      <c r="AE1007" s="93"/>
      <c r="AF1007" s="93"/>
      <c r="AG1007" s="93"/>
      <c r="AH1007" s="93"/>
      <c r="AI1007" s="93"/>
      <c r="AJ1007" s="93"/>
      <c r="AK1007" s="93"/>
      <c r="AL1007" s="100"/>
      <c r="AM1007" s="12"/>
      <c r="AN1007" s="3"/>
      <c r="AO1007" s="3"/>
      <c r="AP1007" s="3"/>
    </row>
    <row r="1008" spans="1:42" ht="12" customHeight="1" outlineLevel="1" x14ac:dyDescent="0.3">
      <c r="A1008" s="1"/>
      <c r="B1008" s="2"/>
      <c r="C1008" s="13"/>
      <c r="D1008" s="13"/>
      <c r="E1008" s="13"/>
      <c r="F1008" s="30"/>
      <c r="H1008" s="119" t="s">
        <v>171</v>
      </c>
      <c r="I1008" s="4" t="s">
        <v>474</v>
      </c>
      <c r="J1008" s="93"/>
      <c r="K1008" s="93"/>
      <c r="L1008" s="93"/>
      <c r="M1008" s="93"/>
      <c r="N1008" s="93"/>
      <c r="O1008" s="93"/>
      <c r="P1008" s="93"/>
      <c r="Q1008" s="93"/>
      <c r="R1008" s="93"/>
      <c r="S1008" s="93"/>
      <c r="T1008" s="93"/>
      <c r="U1008" s="93"/>
      <c r="V1008" s="93"/>
      <c r="W1008" s="93"/>
      <c r="X1008" s="93"/>
      <c r="Y1008" s="93"/>
      <c r="Z1008" s="93"/>
      <c r="AA1008" s="93"/>
      <c r="AB1008" s="93"/>
      <c r="AC1008" s="93"/>
      <c r="AD1008" s="93"/>
      <c r="AE1008" s="93"/>
      <c r="AF1008" s="93"/>
      <c r="AG1008" s="93"/>
      <c r="AH1008" s="93"/>
      <c r="AI1008" s="93"/>
      <c r="AJ1008" s="93"/>
      <c r="AK1008" s="93"/>
      <c r="AL1008" s="100"/>
      <c r="AM1008" s="12"/>
      <c r="AN1008" s="3"/>
      <c r="AO1008" s="3"/>
      <c r="AP1008" s="3"/>
    </row>
    <row r="1009" spans="1:42" ht="12" customHeight="1" outlineLevel="1" x14ac:dyDescent="0.3">
      <c r="A1009" s="1"/>
      <c r="B1009" s="2"/>
      <c r="C1009" s="13"/>
      <c r="D1009" s="13"/>
      <c r="E1009" s="13"/>
      <c r="F1009" s="30"/>
      <c r="H1009" s="119" t="s">
        <v>172</v>
      </c>
      <c r="I1009" s="4" t="s">
        <v>474</v>
      </c>
      <c r="J1009" s="93"/>
      <c r="K1009" s="93"/>
      <c r="L1009" s="93"/>
      <c r="M1009" s="93"/>
      <c r="N1009" s="93"/>
      <c r="O1009" s="93"/>
      <c r="P1009" s="93"/>
      <c r="Q1009" s="93"/>
      <c r="R1009" s="93"/>
      <c r="S1009" s="93"/>
      <c r="T1009" s="93"/>
      <c r="U1009" s="93"/>
      <c r="V1009" s="93"/>
      <c r="W1009" s="93"/>
      <c r="X1009" s="93"/>
      <c r="Y1009" s="93"/>
      <c r="Z1009" s="93"/>
      <c r="AA1009" s="93"/>
      <c r="AB1009" s="93"/>
      <c r="AC1009" s="93"/>
      <c r="AD1009" s="93"/>
      <c r="AE1009" s="93"/>
      <c r="AF1009" s="93"/>
      <c r="AG1009" s="93"/>
      <c r="AH1009" s="93"/>
      <c r="AI1009" s="93"/>
      <c r="AJ1009" s="93"/>
      <c r="AK1009" s="93"/>
      <c r="AL1009" s="100"/>
      <c r="AM1009" s="12"/>
      <c r="AN1009" s="3"/>
      <c r="AO1009" s="3"/>
      <c r="AP1009" s="3"/>
    </row>
    <row r="1010" spans="1:42" ht="12" customHeight="1" outlineLevel="1" x14ac:dyDescent="0.3">
      <c r="A1010" s="1"/>
      <c r="B1010" s="2"/>
      <c r="C1010" s="13"/>
      <c r="D1010" s="13"/>
      <c r="E1010" s="13"/>
      <c r="F1010" s="30"/>
      <c r="H1010" s="119" t="s">
        <v>173</v>
      </c>
      <c r="I1010" s="4" t="s">
        <v>474</v>
      </c>
      <c r="J1010" s="93"/>
      <c r="K1010" s="93"/>
      <c r="L1010" s="93"/>
      <c r="M1010" s="93"/>
      <c r="N1010" s="93"/>
      <c r="O1010" s="93"/>
      <c r="P1010" s="93"/>
      <c r="Q1010" s="93"/>
      <c r="R1010" s="93"/>
      <c r="S1010" s="93"/>
      <c r="T1010" s="93"/>
      <c r="U1010" s="93"/>
      <c r="V1010" s="93"/>
      <c r="W1010" s="93"/>
      <c r="X1010" s="93"/>
      <c r="Y1010" s="93"/>
      <c r="Z1010" s="93"/>
      <c r="AA1010" s="93"/>
      <c r="AB1010" s="93"/>
      <c r="AC1010" s="93"/>
      <c r="AD1010" s="93"/>
      <c r="AE1010" s="93"/>
      <c r="AF1010" s="93"/>
      <c r="AG1010" s="93"/>
      <c r="AH1010" s="93"/>
      <c r="AI1010" s="93"/>
      <c r="AJ1010" s="93"/>
      <c r="AK1010" s="93"/>
      <c r="AL1010" s="100"/>
      <c r="AM1010" s="12"/>
      <c r="AN1010" s="3"/>
      <c r="AO1010" s="3"/>
      <c r="AP1010" s="3"/>
    </row>
    <row r="1011" spans="1:42" ht="12" customHeight="1" outlineLevel="1" x14ac:dyDescent="0.25">
      <c r="A1011" s="1"/>
      <c r="B1011" s="2"/>
      <c r="C1011" s="13"/>
      <c r="D1011" s="13"/>
      <c r="E1011" s="13"/>
      <c r="F1011" s="30"/>
      <c r="H1011" s="4" t="s">
        <v>140</v>
      </c>
      <c r="I1011" s="4" t="s">
        <v>474</v>
      </c>
      <c r="J1011" s="93"/>
      <c r="K1011" s="93"/>
      <c r="L1011" s="93"/>
      <c r="M1011" s="93"/>
      <c r="N1011" s="93"/>
      <c r="O1011" s="93"/>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3"/>
      <c r="AK1011" s="93"/>
      <c r="AL1011" s="100"/>
      <c r="AM1011" s="12"/>
      <c r="AN1011" s="3"/>
      <c r="AO1011" s="3"/>
      <c r="AP1011" s="3"/>
    </row>
    <row r="1012" spans="1:42" ht="12" customHeight="1" outlineLevel="1" x14ac:dyDescent="0.25">
      <c r="A1012" s="1"/>
      <c r="B1012" s="2"/>
      <c r="C1012" s="13"/>
      <c r="D1012" s="13"/>
      <c r="E1012" s="13"/>
      <c r="F1012" s="30"/>
      <c r="H1012" s="4" t="s">
        <v>154</v>
      </c>
      <c r="I1012" s="4" t="s">
        <v>474</v>
      </c>
      <c r="J1012" s="93"/>
      <c r="K1012" s="93"/>
      <c r="L1012" s="93"/>
      <c r="M1012" s="93"/>
      <c r="N1012" s="93"/>
      <c r="O1012" s="93"/>
      <c r="P1012" s="93"/>
      <c r="Q1012" s="93"/>
      <c r="R1012" s="93"/>
      <c r="S1012" s="93"/>
      <c r="T1012" s="93"/>
      <c r="U1012" s="93"/>
      <c r="V1012" s="93"/>
      <c r="W1012" s="93"/>
      <c r="X1012" s="93"/>
      <c r="Y1012" s="93"/>
      <c r="Z1012" s="93"/>
      <c r="AA1012" s="93"/>
      <c r="AB1012" s="93"/>
      <c r="AC1012" s="93"/>
      <c r="AD1012" s="93"/>
      <c r="AE1012" s="93"/>
      <c r="AF1012" s="93"/>
      <c r="AG1012" s="93"/>
      <c r="AH1012" s="93"/>
      <c r="AI1012" s="93"/>
      <c r="AJ1012" s="93"/>
      <c r="AK1012" s="93"/>
      <c r="AL1012" s="100"/>
      <c r="AM1012" s="12"/>
      <c r="AN1012" s="3"/>
      <c r="AO1012" s="3"/>
      <c r="AP1012" s="3"/>
    </row>
    <row r="1013" spans="1:42" ht="12" customHeight="1" outlineLevel="1" x14ac:dyDescent="0.25">
      <c r="A1013" s="1"/>
      <c r="B1013" s="2"/>
      <c r="C1013" s="13"/>
      <c r="D1013" s="13"/>
      <c r="E1013" s="13"/>
      <c r="F1013" s="30"/>
      <c r="H1013" s="4" t="s">
        <v>463</v>
      </c>
      <c r="I1013" s="4" t="s">
        <v>474</v>
      </c>
      <c r="J1013" s="93"/>
      <c r="K1013" s="93"/>
      <c r="L1013" s="93"/>
      <c r="M1013" s="93"/>
      <c r="N1013" s="93"/>
      <c r="O1013" s="93"/>
      <c r="P1013" s="93"/>
      <c r="Q1013" s="93"/>
      <c r="R1013" s="93"/>
      <c r="S1013" s="93"/>
      <c r="T1013" s="93"/>
      <c r="U1013" s="93"/>
      <c r="V1013" s="93"/>
      <c r="W1013" s="93"/>
      <c r="X1013" s="93"/>
      <c r="Y1013" s="93"/>
      <c r="Z1013" s="93"/>
      <c r="AA1013" s="93"/>
      <c r="AB1013" s="93"/>
      <c r="AC1013" s="93"/>
      <c r="AD1013" s="93"/>
      <c r="AE1013" s="93"/>
      <c r="AF1013" s="93"/>
      <c r="AG1013" s="93"/>
      <c r="AH1013" s="93"/>
      <c r="AI1013" s="93"/>
      <c r="AJ1013" s="93"/>
      <c r="AK1013" s="93"/>
      <c r="AL1013" s="100"/>
      <c r="AM1013" s="12"/>
      <c r="AN1013" s="3"/>
      <c r="AO1013" s="3"/>
      <c r="AP1013" s="3"/>
    </row>
    <row r="1014" spans="1:42" ht="12" customHeight="1" outlineLevel="1" x14ac:dyDescent="0.25">
      <c r="A1014" s="1"/>
      <c r="B1014" s="2"/>
      <c r="C1014" s="13"/>
      <c r="D1014" s="13"/>
      <c r="E1014" s="13"/>
      <c r="F1014" s="30"/>
      <c r="H1014" s="4" t="s">
        <v>464</v>
      </c>
      <c r="I1014" s="4" t="s">
        <v>474</v>
      </c>
      <c r="J1014" s="93"/>
      <c r="K1014" s="93"/>
      <c r="L1014" s="93"/>
      <c r="M1014" s="93"/>
      <c r="N1014" s="93"/>
      <c r="O1014" s="93"/>
      <c r="P1014" s="93"/>
      <c r="Q1014" s="93"/>
      <c r="R1014" s="93"/>
      <c r="S1014" s="93"/>
      <c r="T1014" s="93"/>
      <c r="U1014" s="93"/>
      <c r="V1014" s="93"/>
      <c r="W1014" s="93"/>
      <c r="X1014" s="93"/>
      <c r="Y1014" s="93"/>
      <c r="Z1014" s="93"/>
      <c r="AA1014" s="93"/>
      <c r="AB1014" s="93"/>
      <c r="AC1014" s="93"/>
      <c r="AD1014" s="93"/>
      <c r="AE1014" s="93"/>
      <c r="AF1014" s="93"/>
      <c r="AG1014" s="93"/>
      <c r="AH1014" s="93"/>
      <c r="AI1014" s="93"/>
      <c r="AJ1014" s="93"/>
      <c r="AK1014" s="93"/>
      <c r="AL1014" s="100"/>
      <c r="AM1014" s="12"/>
      <c r="AN1014" s="3"/>
      <c r="AO1014" s="3"/>
      <c r="AP1014" s="3"/>
    </row>
    <row r="1015" spans="1:42" ht="12" customHeight="1" outlineLevel="1" x14ac:dyDescent="0.25">
      <c r="A1015" s="1"/>
      <c r="B1015" s="2"/>
      <c r="C1015" s="13"/>
      <c r="D1015" s="13"/>
      <c r="E1015" s="13"/>
      <c r="F1015" s="30"/>
      <c r="H1015" s="4" t="s">
        <v>465</v>
      </c>
      <c r="I1015" s="4" t="s">
        <v>474</v>
      </c>
      <c r="J1015" s="93"/>
      <c r="K1015" s="93"/>
      <c r="L1015" s="93"/>
      <c r="M1015" s="93"/>
      <c r="N1015" s="93"/>
      <c r="O1015" s="93"/>
      <c r="P1015" s="93"/>
      <c r="Q1015" s="93"/>
      <c r="R1015" s="93"/>
      <c r="S1015" s="93"/>
      <c r="T1015" s="93"/>
      <c r="U1015" s="93"/>
      <c r="V1015" s="93"/>
      <c r="W1015" s="93"/>
      <c r="X1015" s="93"/>
      <c r="Y1015" s="93"/>
      <c r="Z1015" s="93"/>
      <c r="AA1015" s="93"/>
      <c r="AB1015" s="93"/>
      <c r="AC1015" s="93"/>
      <c r="AD1015" s="93"/>
      <c r="AE1015" s="93"/>
      <c r="AF1015" s="93"/>
      <c r="AG1015" s="93"/>
      <c r="AH1015" s="93"/>
      <c r="AI1015" s="93"/>
      <c r="AJ1015" s="93"/>
      <c r="AK1015" s="93"/>
      <c r="AL1015" s="100"/>
      <c r="AM1015" s="12"/>
      <c r="AN1015" s="3"/>
      <c r="AO1015" s="3"/>
      <c r="AP1015" s="3"/>
    </row>
    <row r="1016" spans="1:42" ht="12" customHeight="1" outlineLevel="1" x14ac:dyDescent="0.25">
      <c r="A1016" s="1"/>
      <c r="B1016" s="2"/>
      <c r="C1016" s="13"/>
      <c r="D1016" s="13"/>
      <c r="E1016" s="13"/>
      <c r="F1016" s="30"/>
      <c r="H1016" s="4" t="s">
        <v>466</v>
      </c>
      <c r="I1016" s="4" t="s">
        <v>474</v>
      </c>
      <c r="J1016" s="93"/>
      <c r="K1016" s="93"/>
      <c r="L1016" s="93"/>
      <c r="M1016" s="93"/>
      <c r="N1016" s="93"/>
      <c r="O1016" s="93"/>
      <c r="P1016" s="93"/>
      <c r="Q1016" s="93"/>
      <c r="R1016" s="93"/>
      <c r="S1016" s="93"/>
      <c r="T1016" s="93"/>
      <c r="U1016" s="93"/>
      <c r="V1016" s="93"/>
      <c r="W1016" s="93"/>
      <c r="X1016" s="93"/>
      <c r="Y1016" s="93"/>
      <c r="Z1016" s="93"/>
      <c r="AA1016" s="93"/>
      <c r="AB1016" s="93"/>
      <c r="AC1016" s="93"/>
      <c r="AD1016" s="93"/>
      <c r="AE1016" s="93"/>
      <c r="AF1016" s="93"/>
      <c r="AG1016" s="93"/>
      <c r="AH1016" s="93"/>
      <c r="AI1016" s="93"/>
      <c r="AJ1016" s="93"/>
      <c r="AK1016" s="93"/>
      <c r="AL1016" s="100"/>
      <c r="AM1016" s="12"/>
      <c r="AN1016" s="3"/>
      <c r="AO1016" s="3"/>
      <c r="AP1016" s="3"/>
    </row>
    <row r="1017" spans="1:42" ht="12" customHeight="1" outlineLevel="1" x14ac:dyDescent="0.25">
      <c r="A1017" s="1"/>
      <c r="B1017" s="2"/>
      <c r="C1017" s="13"/>
      <c r="D1017" s="13"/>
      <c r="E1017" s="13"/>
      <c r="F1017" s="30"/>
      <c r="H1017" s="23" t="s">
        <v>153</v>
      </c>
      <c r="I1017" s="4" t="s">
        <v>480</v>
      </c>
      <c r="J1017" s="98"/>
      <c r="K1017" s="98">
        <v>1</v>
      </c>
      <c r="L1017" s="98">
        <v>1</v>
      </c>
      <c r="M1017" s="98"/>
      <c r="N1017" s="98"/>
      <c r="O1017" s="93"/>
      <c r="P1017" s="93"/>
      <c r="Q1017" s="93"/>
      <c r="R1017" s="93"/>
      <c r="S1017" s="93"/>
      <c r="T1017" s="93"/>
      <c r="U1017" s="93"/>
      <c r="V1017" s="93"/>
      <c r="W1017" s="93"/>
      <c r="X1017" s="93"/>
      <c r="Y1017" s="93"/>
      <c r="Z1017" s="93"/>
      <c r="AA1017" s="93"/>
      <c r="AB1017" s="93"/>
      <c r="AC1017" s="93"/>
      <c r="AD1017" s="93"/>
      <c r="AE1017" s="93"/>
      <c r="AF1017" s="93"/>
      <c r="AG1017" s="93"/>
      <c r="AH1017" s="93"/>
      <c r="AI1017" s="93"/>
      <c r="AJ1017" s="93"/>
      <c r="AK1017" s="93"/>
      <c r="AL1017" s="100"/>
      <c r="AM1017" s="12"/>
      <c r="AN1017" s="3"/>
      <c r="AO1017" s="3"/>
      <c r="AP1017" s="3"/>
    </row>
    <row r="1018" spans="1:42" ht="12" customHeight="1" outlineLevel="1" x14ac:dyDescent="0.25">
      <c r="A1018" s="1"/>
      <c r="B1018" s="2"/>
      <c r="C1018" s="13"/>
      <c r="D1018" s="13"/>
      <c r="E1018" s="13"/>
      <c r="F1018" s="30"/>
      <c r="H1018" s="23" t="s">
        <v>141</v>
      </c>
      <c r="I1018" s="4" t="s">
        <v>480</v>
      </c>
      <c r="J1018" s="98"/>
      <c r="K1018" s="98">
        <v>2</v>
      </c>
      <c r="L1018" s="98">
        <v>2</v>
      </c>
      <c r="M1018" s="98"/>
      <c r="N1018" s="98"/>
      <c r="O1018" s="93"/>
      <c r="P1018" s="93"/>
      <c r="Q1018" s="93"/>
      <c r="R1018" s="93"/>
      <c r="S1018" s="93"/>
      <c r="T1018" s="93"/>
      <c r="U1018" s="93"/>
      <c r="V1018" s="93"/>
      <c r="W1018" s="93"/>
      <c r="X1018" s="93"/>
      <c r="Y1018" s="93"/>
      <c r="Z1018" s="93"/>
      <c r="AA1018" s="93"/>
      <c r="AB1018" s="93"/>
      <c r="AC1018" s="93"/>
      <c r="AD1018" s="93"/>
      <c r="AE1018" s="93"/>
      <c r="AF1018" s="93"/>
      <c r="AG1018" s="93"/>
      <c r="AH1018" s="93"/>
      <c r="AI1018" s="93"/>
      <c r="AJ1018" s="93"/>
      <c r="AK1018" s="93"/>
      <c r="AL1018" s="100"/>
      <c r="AM1018" s="12"/>
      <c r="AN1018" s="3"/>
      <c r="AO1018" s="3"/>
      <c r="AP1018" s="3"/>
    </row>
    <row r="1019" spans="1:42" ht="12" customHeight="1" outlineLevel="1" x14ac:dyDescent="0.25">
      <c r="A1019" s="1"/>
      <c r="B1019" s="2"/>
      <c r="C1019" s="13"/>
      <c r="D1019" s="13"/>
      <c r="E1019" s="13"/>
      <c r="F1019" s="30"/>
      <c r="H1019" s="23" t="s">
        <v>142</v>
      </c>
      <c r="I1019" s="4" t="s">
        <v>480</v>
      </c>
      <c r="J1019" s="98">
        <v>1</v>
      </c>
      <c r="K1019" s="98"/>
      <c r="L1019" s="98"/>
      <c r="M1019" s="98">
        <v>1</v>
      </c>
      <c r="N1019" s="98"/>
      <c r="O1019" s="93"/>
      <c r="P1019" s="93"/>
      <c r="Q1019" s="93"/>
      <c r="R1019" s="93"/>
      <c r="S1019" s="93"/>
      <c r="T1019" s="93"/>
      <c r="U1019" s="93"/>
      <c r="V1019" s="93"/>
      <c r="W1019" s="93"/>
      <c r="X1019" s="93"/>
      <c r="Y1019" s="93"/>
      <c r="Z1019" s="93"/>
      <c r="AA1019" s="93"/>
      <c r="AB1019" s="93"/>
      <c r="AC1019" s="93"/>
      <c r="AD1019" s="93"/>
      <c r="AE1019" s="93"/>
      <c r="AF1019" s="93"/>
      <c r="AG1019" s="93"/>
      <c r="AH1019" s="93"/>
      <c r="AI1019" s="93"/>
      <c r="AJ1019" s="93"/>
      <c r="AK1019" s="93"/>
      <c r="AL1019" s="100"/>
      <c r="AM1019" s="12"/>
      <c r="AN1019" s="3"/>
      <c r="AO1019" s="3"/>
      <c r="AP1019" s="3"/>
    </row>
    <row r="1020" spans="1:42" ht="12" customHeight="1" outlineLevel="1" x14ac:dyDescent="0.25">
      <c r="A1020" s="1"/>
      <c r="B1020" s="2"/>
      <c r="C1020" s="13"/>
      <c r="D1020" s="13"/>
      <c r="E1020" s="13"/>
      <c r="F1020" s="30"/>
      <c r="H1020" s="23" t="s">
        <v>143</v>
      </c>
      <c r="I1020" s="4" t="s">
        <v>480</v>
      </c>
      <c r="J1020" s="98"/>
      <c r="K1020" s="98">
        <v>3</v>
      </c>
      <c r="L1020" s="98">
        <v>3</v>
      </c>
      <c r="M1020" s="98"/>
      <c r="N1020" s="98"/>
      <c r="O1020" s="93"/>
      <c r="P1020" s="93"/>
      <c r="Q1020" s="93"/>
      <c r="R1020" s="93"/>
      <c r="S1020" s="93"/>
      <c r="T1020" s="93"/>
      <c r="U1020" s="93"/>
      <c r="V1020" s="93"/>
      <c r="W1020" s="93"/>
      <c r="X1020" s="93"/>
      <c r="Y1020" s="93"/>
      <c r="Z1020" s="93"/>
      <c r="AA1020" s="93"/>
      <c r="AB1020" s="93"/>
      <c r="AC1020" s="93"/>
      <c r="AD1020" s="93"/>
      <c r="AE1020" s="93"/>
      <c r="AF1020" s="93"/>
      <c r="AG1020" s="93"/>
      <c r="AH1020" s="93"/>
      <c r="AI1020" s="93"/>
      <c r="AJ1020" s="93"/>
      <c r="AK1020" s="93"/>
      <c r="AL1020" s="100"/>
      <c r="AM1020" s="12"/>
      <c r="AN1020" s="3"/>
      <c r="AO1020" s="3"/>
      <c r="AP1020" s="3"/>
    </row>
    <row r="1021" spans="1:42" ht="12" customHeight="1" outlineLevel="1" x14ac:dyDescent="0.25">
      <c r="A1021" s="1"/>
      <c r="B1021" s="2"/>
      <c r="C1021" s="13"/>
      <c r="D1021" s="13"/>
      <c r="E1021" s="13"/>
      <c r="F1021" s="30"/>
      <c r="H1021" s="23" t="s">
        <v>144</v>
      </c>
      <c r="I1021" s="4" t="s">
        <v>480</v>
      </c>
      <c r="J1021" s="98"/>
      <c r="K1021" s="98">
        <v>1</v>
      </c>
      <c r="L1021" s="98">
        <v>1</v>
      </c>
      <c r="M1021" s="98"/>
      <c r="N1021" s="98"/>
      <c r="O1021" s="93"/>
      <c r="P1021" s="93"/>
      <c r="Q1021" s="93"/>
      <c r="R1021" s="93"/>
      <c r="S1021" s="93"/>
      <c r="T1021" s="93"/>
      <c r="U1021" s="93"/>
      <c r="V1021" s="93"/>
      <c r="W1021" s="93"/>
      <c r="X1021" s="93"/>
      <c r="Y1021" s="93"/>
      <c r="Z1021" s="93"/>
      <c r="AA1021" s="93"/>
      <c r="AB1021" s="93"/>
      <c r="AC1021" s="93"/>
      <c r="AD1021" s="93"/>
      <c r="AE1021" s="93"/>
      <c r="AF1021" s="93"/>
      <c r="AG1021" s="93"/>
      <c r="AH1021" s="93"/>
      <c r="AI1021" s="93"/>
      <c r="AJ1021" s="93"/>
      <c r="AK1021" s="93"/>
      <c r="AL1021" s="100"/>
      <c r="AM1021" s="12"/>
      <c r="AN1021" s="3"/>
      <c r="AO1021" s="3"/>
      <c r="AP1021" s="3"/>
    </row>
    <row r="1022" spans="1:42" ht="12" customHeight="1" outlineLevel="1" x14ac:dyDescent="0.25">
      <c r="A1022" s="1"/>
      <c r="B1022" s="2"/>
      <c r="C1022" s="13"/>
      <c r="D1022" s="13"/>
      <c r="E1022" s="13"/>
      <c r="F1022" s="30"/>
      <c r="H1022" s="23" t="s">
        <v>145</v>
      </c>
      <c r="I1022" s="4" t="s">
        <v>480</v>
      </c>
      <c r="J1022" s="98">
        <v>1.5</v>
      </c>
      <c r="K1022" s="98">
        <v>1.5</v>
      </c>
      <c r="L1022" s="98">
        <v>1.5</v>
      </c>
      <c r="M1022" s="98"/>
      <c r="N1022" s="98">
        <v>1</v>
      </c>
      <c r="O1022" s="93"/>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3"/>
      <c r="AK1022" s="93"/>
      <c r="AL1022" s="100"/>
      <c r="AM1022" s="12"/>
      <c r="AN1022" s="3"/>
      <c r="AO1022" s="3"/>
      <c r="AP1022" s="3"/>
    </row>
    <row r="1023" spans="1:42" ht="12" customHeight="1" outlineLevel="1" x14ac:dyDescent="0.25">
      <c r="A1023" s="1"/>
      <c r="B1023" s="2"/>
      <c r="C1023" s="13"/>
      <c r="D1023" s="13"/>
      <c r="E1023" s="13"/>
      <c r="F1023" s="30"/>
      <c r="H1023" s="23" t="s">
        <v>146</v>
      </c>
      <c r="I1023" s="4" t="s">
        <v>480</v>
      </c>
      <c r="J1023" s="93"/>
      <c r="K1023" s="93"/>
      <c r="L1023" s="93"/>
      <c r="M1023" s="93"/>
      <c r="N1023" s="93"/>
      <c r="O1023" s="93"/>
      <c r="P1023" s="93"/>
      <c r="Q1023" s="93"/>
      <c r="R1023" s="93"/>
      <c r="S1023" s="93"/>
      <c r="T1023" s="93"/>
      <c r="U1023" s="93"/>
      <c r="V1023" s="93"/>
      <c r="W1023" s="93"/>
      <c r="X1023" s="93"/>
      <c r="Y1023" s="93"/>
      <c r="Z1023" s="93"/>
      <c r="AA1023" s="93"/>
      <c r="AB1023" s="93"/>
      <c r="AC1023" s="93"/>
      <c r="AD1023" s="93"/>
      <c r="AE1023" s="93"/>
      <c r="AF1023" s="93"/>
      <c r="AG1023" s="93"/>
      <c r="AH1023" s="93"/>
      <c r="AI1023" s="93"/>
      <c r="AJ1023" s="93"/>
      <c r="AK1023" s="93"/>
      <c r="AL1023" s="100"/>
      <c r="AM1023" s="12"/>
      <c r="AN1023" s="3"/>
      <c r="AO1023" s="3"/>
      <c r="AP1023" s="3"/>
    </row>
    <row r="1024" spans="1:42" ht="12" customHeight="1" outlineLevel="1" x14ac:dyDescent="0.25">
      <c r="A1024" s="1"/>
      <c r="B1024" s="2"/>
      <c r="C1024" s="13"/>
      <c r="D1024" s="13"/>
      <c r="E1024" s="13"/>
      <c r="F1024" s="30"/>
      <c r="H1024" s="23" t="s">
        <v>147</v>
      </c>
      <c r="I1024" s="4" t="s">
        <v>480</v>
      </c>
      <c r="J1024" s="93"/>
      <c r="K1024" s="93"/>
      <c r="L1024" s="93"/>
      <c r="M1024" s="93"/>
      <c r="N1024" s="93"/>
      <c r="O1024" s="93"/>
      <c r="P1024" s="93"/>
      <c r="Q1024" s="93"/>
      <c r="R1024" s="93"/>
      <c r="S1024" s="93"/>
      <c r="T1024" s="93"/>
      <c r="U1024" s="93"/>
      <c r="V1024" s="93"/>
      <c r="W1024" s="93"/>
      <c r="X1024" s="93"/>
      <c r="Y1024" s="93"/>
      <c r="Z1024" s="93"/>
      <c r="AA1024" s="93"/>
      <c r="AB1024" s="93"/>
      <c r="AC1024" s="93"/>
      <c r="AD1024" s="93"/>
      <c r="AE1024" s="93"/>
      <c r="AF1024" s="93"/>
      <c r="AG1024" s="93"/>
      <c r="AH1024" s="93"/>
      <c r="AI1024" s="93"/>
      <c r="AJ1024" s="93"/>
      <c r="AK1024" s="93"/>
      <c r="AL1024" s="100"/>
      <c r="AM1024" s="12"/>
      <c r="AN1024" s="3"/>
      <c r="AO1024" s="3"/>
      <c r="AP1024" s="3"/>
    </row>
    <row r="1025" spans="1:42" ht="12" customHeight="1" outlineLevel="1" x14ac:dyDescent="0.25">
      <c r="A1025" s="1"/>
      <c r="B1025" s="2"/>
      <c r="C1025" s="13"/>
      <c r="D1025" s="13"/>
      <c r="E1025" s="13"/>
      <c r="F1025" s="30"/>
      <c r="H1025" s="23" t="s">
        <v>436</v>
      </c>
      <c r="I1025" s="4" t="s">
        <v>480</v>
      </c>
      <c r="J1025" s="93"/>
      <c r="K1025" s="93"/>
      <c r="L1025" s="93"/>
      <c r="M1025" s="93"/>
      <c r="N1025" s="93"/>
      <c r="O1025" s="93"/>
      <c r="P1025" s="93"/>
      <c r="Q1025" s="93"/>
      <c r="R1025" s="93"/>
      <c r="S1025" s="93"/>
      <c r="T1025" s="93"/>
      <c r="U1025" s="93"/>
      <c r="V1025" s="93"/>
      <c r="W1025" s="93"/>
      <c r="X1025" s="93"/>
      <c r="Y1025" s="93"/>
      <c r="Z1025" s="93"/>
      <c r="AA1025" s="93"/>
      <c r="AB1025" s="93"/>
      <c r="AC1025" s="93"/>
      <c r="AD1025" s="93"/>
      <c r="AE1025" s="93"/>
      <c r="AF1025" s="93"/>
      <c r="AG1025" s="93"/>
      <c r="AH1025" s="93"/>
      <c r="AI1025" s="93"/>
      <c r="AJ1025" s="93"/>
      <c r="AK1025" s="93"/>
      <c r="AL1025" s="100"/>
      <c r="AM1025" s="12"/>
      <c r="AN1025" s="3"/>
      <c r="AO1025" s="3"/>
      <c r="AP1025" s="3"/>
    </row>
    <row r="1026" spans="1:42" ht="12" customHeight="1" outlineLevel="1" x14ac:dyDescent="0.25">
      <c r="A1026" s="1"/>
      <c r="B1026" s="2"/>
      <c r="C1026" s="13"/>
      <c r="D1026" s="13"/>
      <c r="E1026" s="13"/>
      <c r="F1026" s="30"/>
      <c r="H1026" s="120" t="s">
        <v>155</v>
      </c>
      <c r="I1026" s="4" t="s">
        <v>480</v>
      </c>
      <c r="J1026" s="93"/>
      <c r="K1026" s="93"/>
      <c r="L1026" s="93"/>
      <c r="M1026" s="93"/>
      <c r="N1026" s="93"/>
      <c r="O1026" s="93"/>
      <c r="P1026" s="93"/>
      <c r="Q1026" s="93"/>
      <c r="R1026" s="93"/>
      <c r="S1026" s="93"/>
      <c r="T1026" s="93"/>
      <c r="U1026" s="93"/>
      <c r="V1026" s="93"/>
      <c r="W1026" s="93"/>
      <c r="X1026" s="93"/>
      <c r="Y1026" s="93"/>
      <c r="Z1026" s="93"/>
      <c r="AA1026" s="93"/>
      <c r="AB1026" s="93"/>
      <c r="AC1026" s="93"/>
      <c r="AD1026" s="93"/>
      <c r="AE1026" s="93"/>
      <c r="AF1026" s="93"/>
      <c r="AG1026" s="93"/>
      <c r="AH1026" s="93"/>
      <c r="AI1026" s="93"/>
      <c r="AJ1026" s="93"/>
      <c r="AK1026" s="93"/>
      <c r="AL1026" s="100"/>
      <c r="AM1026" s="12"/>
      <c r="AN1026" s="3"/>
      <c r="AO1026" s="3"/>
      <c r="AP1026" s="3"/>
    </row>
    <row r="1027" spans="1:42" ht="12" customHeight="1" outlineLevel="1" x14ac:dyDescent="0.25">
      <c r="A1027" s="1"/>
      <c r="B1027" s="2"/>
      <c r="C1027" s="13"/>
      <c r="D1027" s="13"/>
      <c r="E1027" s="13"/>
      <c r="F1027" s="30"/>
      <c r="H1027" s="120" t="s">
        <v>156</v>
      </c>
      <c r="I1027" s="4" t="s">
        <v>480</v>
      </c>
      <c r="J1027" s="93"/>
      <c r="K1027" s="93"/>
      <c r="L1027" s="93"/>
      <c r="M1027" s="93"/>
      <c r="N1027" s="93"/>
      <c r="O1027" s="93"/>
      <c r="P1027" s="93"/>
      <c r="Q1027" s="93"/>
      <c r="R1027" s="93"/>
      <c r="S1027" s="93"/>
      <c r="T1027" s="93"/>
      <c r="U1027" s="93"/>
      <c r="V1027" s="93"/>
      <c r="W1027" s="93"/>
      <c r="X1027" s="93"/>
      <c r="Y1027" s="93"/>
      <c r="Z1027" s="93"/>
      <c r="AA1027" s="93"/>
      <c r="AB1027" s="93"/>
      <c r="AC1027" s="93"/>
      <c r="AD1027" s="93"/>
      <c r="AE1027" s="93"/>
      <c r="AF1027" s="93"/>
      <c r="AG1027" s="93"/>
      <c r="AH1027" s="93"/>
      <c r="AI1027" s="93"/>
      <c r="AJ1027" s="93"/>
      <c r="AK1027" s="93"/>
      <c r="AL1027" s="100"/>
      <c r="AM1027" s="12"/>
      <c r="AN1027" s="3"/>
      <c r="AO1027" s="3"/>
      <c r="AP1027" s="3"/>
    </row>
    <row r="1028" spans="1:42" ht="12" customHeight="1" outlineLevel="1" x14ac:dyDescent="0.25">
      <c r="A1028" s="1"/>
      <c r="B1028" s="2"/>
      <c r="C1028" s="13"/>
      <c r="D1028" s="13"/>
      <c r="E1028" s="13"/>
      <c r="F1028" s="30"/>
      <c r="H1028" s="120" t="s">
        <v>160</v>
      </c>
      <c r="I1028" s="4" t="s">
        <v>480</v>
      </c>
      <c r="J1028" s="93"/>
      <c r="K1028" s="93"/>
      <c r="L1028" s="93"/>
      <c r="M1028" s="93"/>
      <c r="N1028" s="93"/>
      <c r="O1028" s="93"/>
      <c r="P1028" s="93"/>
      <c r="Q1028" s="93"/>
      <c r="R1028" s="93"/>
      <c r="S1028" s="93"/>
      <c r="T1028" s="93"/>
      <c r="U1028" s="93"/>
      <c r="V1028" s="93"/>
      <c r="W1028" s="93"/>
      <c r="X1028" s="93"/>
      <c r="Y1028" s="93"/>
      <c r="Z1028" s="93"/>
      <c r="AA1028" s="93"/>
      <c r="AB1028" s="93"/>
      <c r="AC1028" s="93"/>
      <c r="AD1028" s="93"/>
      <c r="AE1028" s="93"/>
      <c r="AF1028" s="93"/>
      <c r="AG1028" s="93"/>
      <c r="AH1028" s="93"/>
      <c r="AI1028" s="93"/>
      <c r="AJ1028" s="93"/>
      <c r="AK1028" s="93"/>
      <c r="AL1028" s="100"/>
      <c r="AM1028" s="12"/>
      <c r="AN1028" s="3"/>
      <c r="AO1028" s="3"/>
      <c r="AP1028" s="3"/>
    </row>
    <row r="1029" spans="1:42" ht="12" customHeight="1" outlineLevel="1" x14ac:dyDescent="0.3">
      <c r="A1029" s="1"/>
      <c r="B1029" s="2"/>
      <c r="C1029" s="13"/>
      <c r="D1029" s="13"/>
      <c r="E1029" s="13"/>
      <c r="F1029" s="30"/>
      <c r="H1029" s="119" t="s">
        <v>148</v>
      </c>
      <c r="I1029" s="4" t="s">
        <v>480</v>
      </c>
      <c r="J1029" s="93"/>
      <c r="K1029" s="93"/>
      <c r="L1029" s="93"/>
      <c r="M1029" s="93"/>
      <c r="N1029" s="93"/>
      <c r="O1029" s="93"/>
      <c r="P1029" s="93"/>
      <c r="Q1029" s="93"/>
      <c r="R1029" s="93"/>
      <c r="S1029" s="93"/>
      <c r="T1029" s="93"/>
      <c r="U1029" s="93"/>
      <c r="V1029" s="93"/>
      <c r="W1029" s="93"/>
      <c r="X1029" s="93"/>
      <c r="Y1029" s="93"/>
      <c r="Z1029" s="93"/>
      <c r="AA1029" s="93"/>
      <c r="AB1029" s="93"/>
      <c r="AC1029" s="93"/>
      <c r="AD1029" s="93"/>
      <c r="AE1029" s="93"/>
      <c r="AF1029" s="93"/>
      <c r="AG1029" s="93"/>
      <c r="AH1029" s="93"/>
      <c r="AI1029" s="93"/>
      <c r="AJ1029" s="93"/>
      <c r="AK1029" s="93"/>
      <c r="AL1029" s="100"/>
      <c r="AM1029" s="12"/>
      <c r="AN1029" s="3"/>
      <c r="AO1029" s="3"/>
      <c r="AP1029" s="3"/>
    </row>
    <row r="1030" spans="1:42" ht="12" customHeight="1" outlineLevel="1" x14ac:dyDescent="0.3">
      <c r="A1030" s="1"/>
      <c r="B1030" s="2"/>
      <c r="C1030" s="13"/>
      <c r="D1030" s="13"/>
      <c r="E1030" s="13"/>
      <c r="F1030" s="30"/>
      <c r="H1030" s="119" t="s">
        <v>149</v>
      </c>
      <c r="I1030" s="4" t="s">
        <v>480</v>
      </c>
      <c r="J1030" s="93"/>
      <c r="K1030" s="93"/>
      <c r="L1030" s="93"/>
      <c r="M1030" s="93"/>
      <c r="N1030" s="93"/>
      <c r="O1030" s="93"/>
      <c r="P1030" s="93"/>
      <c r="Q1030" s="93"/>
      <c r="R1030" s="93"/>
      <c r="S1030" s="93"/>
      <c r="T1030" s="93"/>
      <c r="U1030" s="93"/>
      <c r="V1030" s="93"/>
      <c r="W1030" s="93"/>
      <c r="X1030" s="93"/>
      <c r="Y1030" s="93"/>
      <c r="Z1030" s="93"/>
      <c r="AA1030" s="93"/>
      <c r="AB1030" s="93"/>
      <c r="AC1030" s="93"/>
      <c r="AD1030" s="93"/>
      <c r="AE1030" s="93"/>
      <c r="AF1030" s="93"/>
      <c r="AG1030" s="93"/>
      <c r="AH1030" s="93"/>
      <c r="AI1030" s="93"/>
      <c r="AJ1030" s="93"/>
      <c r="AK1030" s="93"/>
      <c r="AL1030" s="100"/>
      <c r="AM1030" s="12"/>
      <c r="AN1030" s="3"/>
      <c r="AO1030" s="3"/>
      <c r="AP1030" s="3"/>
    </row>
    <row r="1031" spans="1:42" ht="12" customHeight="1" outlineLevel="1" x14ac:dyDescent="0.3">
      <c r="A1031" s="1"/>
      <c r="B1031" s="2"/>
      <c r="C1031" s="13"/>
      <c r="D1031" s="13"/>
      <c r="E1031" s="13"/>
      <c r="F1031" s="30"/>
      <c r="H1031" s="119" t="s">
        <v>150</v>
      </c>
      <c r="I1031" s="4" t="s">
        <v>480</v>
      </c>
      <c r="J1031" s="93"/>
      <c r="K1031" s="93"/>
      <c r="L1031" s="93"/>
      <c r="M1031" s="93"/>
      <c r="N1031" s="93"/>
      <c r="O1031" s="93"/>
      <c r="P1031" s="93"/>
      <c r="Q1031" s="93"/>
      <c r="R1031" s="93"/>
      <c r="S1031" s="93"/>
      <c r="T1031" s="93"/>
      <c r="U1031" s="93"/>
      <c r="V1031" s="93"/>
      <c r="W1031" s="93"/>
      <c r="X1031" s="93"/>
      <c r="Y1031" s="93"/>
      <c r="Z1031" s="93"/>
      <c r="AA1031" s="93"/>
      <c r="AB1031" s="93"/>
      <c r="AC1031" s="93"/>
      <c r="AD1031" s="93"/>
      <c r="AE1031" s="93"/>
      <c r="AF1031" s="93"/>
      <c r="AG1031" s="93"/>
      <c r="AH1031" s="93"/>
      <c r="AI1031" s="93"/>
      <c r="AJ1031" s="93"/>
      <c r="AK1031" s="93"/>
      <c r="AL1031" s="100"/>
      <c r="AM1031" s="12"/>
      <c r="AN1031" s="3"/>
      <c r="AO1031" s="3"/>
      <c r="AP1031" s="3"/>
    </row>
    <row r="1032" spans="1:42" ht="12" customHeight="1" outlineLevel="1" x14ac:dyDescent="0.3">
      <c r="A1032" s="1"/>
      <c r="B1032" s="2"/>
      <c r="C1032" s="13"/>
      <c r="D1032" s="13"/>
      <c r="E1032" s="13"/>
      <c r="F1032" s="30"/>
      <c r="H1032" s="119" t="s">
        <v>151</v>
      </c>
      <c r="I1032" s="4" t="s">
        <v>480</v>
      </c>
      <c r="J1032" s="93"/>
      <c r="K1032" s="93"/>
      <c r="L1032" s="93"/>
      <c r="M1032" s="93"/>
      <c r="N1032" s="93"/>
      <c r="O1032" s="93"/>
      <c r="P1032" s="93"/>
      <c r="Q1032" s="93"/>
      <c r="R1032" s="93"/>
      <c r="S1032" s="93"/>
      <c r="T1032" s="93"/>
      <c r="U1032" s="93"/>
      <c r="V1032" s="93"/>
      <c r="W1032" s="93"/>
      <c r="X1032" s="93"/>
      <c r="Y1032" s="93"/>
      <c r="Z1032" s="93"/>
      <c r="AA1032" s="93"/>
      <c r="AB1032" s="93"/>
      <c r="AC1032" s="93"/>
      <c r="AD1032" s="93"/>
      <c r="AE1032" s="93"/>
      <c r="AF1032" s="93"/>
      <c r="AG1032" s="93"/>
      <c r="AH1032" s="93"/>
      <c r="AI1032" s="93"/>
      <c r="AJ1032" s="93"/>
      <c r="AK1032" s="93"/>
      <c r="AL1032" s="100"/>
      <c r="AM1032" s="12"/>
      <c r="AN1032" s="3"/>
      <c r="AO1032" s="3"/>
      <c r="AP1032" s="3"/>
    </row>
    <row r="1033" spans="1:42" ht="12" customHeight="1" outlineLevel="1" x14ac:dyDescent="0.3">
      <c r="A1033" s="1"/>
      <c r="B1033" s="2"/>
      <c r="C1033" s="13"/>
      <c r="D1033" s="13"/>
      <c r="E1033" s="13"/>
      <c r="F1033" s="30"/>
      <c r="H1033" s="119" t="s">
        <v>152</v>
      </c>
      <c r="I1033" s="4" t="s">
        <v>480</v>
      </c>
      <c r="J1033" s="93"/>
      <c r="K1033" s="93"/>
      <c r="L1033" s="93"/>
      <c r="M1033" s="93"/>
      <c r="N1033" s="93"/>
      <c r="O1033" s="93"/>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3"/>
      <c r="AK1033" s="93"/>
      <c r="AL1033" s="100"/>
      <c r="AM1033" s="12"/>
      <c r="AN1033" s="3"/>
      <c r="AO1033" s="3"/>
      <c r="AP1033" s="3"/>
    </row>
    <row r="1034" spans="1:42" ht="12" customHeight="1" outlineLevel="1" x14ac:dyDescent="0.3">
      <c r="A1034" s="1"/>
      <c r="B1034" s="2"/>
      <c r="C1034" s="13"/>
      <c r="D1034" s="13"/>
      <c r="E1034" s="13"/>
      <c r="F1034" s="30"/>
      <c r="H1034" s="119" t="s">
        <v>157</v>
      </c>
      <c r="I1034" s="4" t="s">
        <v>480</v>
      </c>
      <c r="J1034" s="93"/>
      <c r="K1034" s="93"/>
      <c r="L1034" s="93"/>
      <c r="M1034" s="93"/>
      <c r="N1034" s="93"/>
      <c r="O1034" s="93"/>
      <c r="P1034" s="93"/>
      <c r="Q1034" s="93"/>
      <c r="R1034" s="93"/>
      <c r="S1034" s="93"/>
      <c r="T1034" s="93"/>
      <c r="U1034" s="93"/>
      <c r="V1034" s="93"/>
      <c r="W1034" s="93"/>
      <c r="X1034" s="93"/>
      <c r="Y1034" s="93"/>
      <c r="Z1034" s="93"/>
      <c r="AA1034" s="93"/>
      <c r="AB1034" s="93"/>
      <c r="AC1034" s="93"/>
      <c r="AD1034" s="93"/>
      <c r="AE1034" s="93"/>
      <c r="AF1034" s="93"/>
      <c r="AG1034" s="93"/>
      <c r="AH1034" s="93"/>
      <c r="AI1034" s="93"/>
      <c r="AJ1034" s="93"/>
      <c r="AK1034" s="93"/>
      <c r="AL1034" s="100"/>
      <c r="AM1034" s="12"/>
      <c r="AN1034" s="3"/>
      <c r="AO1034" s="3"/>
      <c r="AP1034" s="3"/>
    </row>
    <row r="1035" spans="1:42" ht="12" customHeight="1" outlineLevel="1" x14ac:dyDescent="0.3">
      <c r="A1035" s="1"/>
      <c r="B1035" s="2"/>
      <c r="C1035" s="13"/>
      <c r="D1035" s="13"/>
      <c r="E1035" s="13"/>
      <c r="F1035" s="30"/>
      <c r="H1035" s="119" t="s">
        <v>158</v>
      </c>
      <c r="I1035" s="4" t="s">
        <v>480</v>
      </c>
      <c r="J1035" s="93"/>
      <c r="K1035" s="93"/>
      <c r="L1035" s="93"/>
      <c r="M1035" s="93"/>
      <c r="N1035" s="93"/>
      <c r="O1035" s="93"/>
      <c r="P1035" s="93"/>
      <c r="Q1035" s="93"/>
      <c r="R1035" s="93"/>
      <c r="S1035" s="93"/>
      <c r="T1035" s="93"/>
      <c r="U1035" s="93"/>
      <c r="V1035" s="93"/>
      <c r="W1035" s="93"/>
      <c r="X1035" s="93"/>
      <c r="Y1035" s="93"/>
      <c r="Z1035" s="93"/>
      <c r="AA1035" s="93"/>
      <c r="AB1035" s="93"/>
      <c r="AC1035" s="93"/>
      <c r="AD1035" s="93"/>
      <c r="AE1035" s="93"/>
      <c r="AF1035" s="93"/>
      <c r="AG1035" s="93"/>
      <c r="AH1035" s="93"/>
      <c r="AI1035" s="93"/>
      <c r="AJ1035" s="93"/>
      <c r="AK1035" s="93"/>
      <c r="AL1035" s="100"/>
      <c r="AM1035" s="12"/>
      <c r="AN1035" s="3"/>
      <c r="AO1035" s="3"/>
      <c r="AP1035" s="3"/>
    </row>
    <row r="1036" spans="1:42" ht="12" customHeight="1" outlineLevel="1" x14ac:dyDescent="0.3">
      <c r="A1036" s="1"/>
      <c r="B1036" s="2"/>
      <c r="C1036" s="13"/>
      <c r="D1036" s="13"/>
      <c r="E1036" s="13"/>
      <c r="F1036" s="30"/>
      <c r="H1036" s="119" t="s">
        <v>159</v>
      </c>
      <c r="I1036" s="4" t="s">
        <v>480</v>
      </c>
      <c r="J1036" s="93"/>
      <c r="K1036" s="93"/>
      <c r="L1036" s="93"/>
      <c r="M1036" s="93"/>
      <c r="N1036" s="93"/>
      <c r="O1036" s="93"/>
      <c r="P1036" s="93"/>
      <c r="Q1036" s="93"/>
      <c r="R1036" s="93"/>
      <c r="S1036" s="93"/>
      <c r="T1036" s="93"/>
      <c r="U1036" s="93"/>
      <c r="V1036" s="93"/>
      <c r="W1036" s="93"/>
      <c r="X1036" s="93"/>
      <c r="Y1036" s="93"/>
      <c r="Z1036" s="93"/>
      <c r="AA1036" s="93"/>
      <c r="AB1036" s="93"/>
      <c r="AC1036" s="93"/>
      <c r="AD1036" s="93"/>
      <c r="AE1036" s="93"/>
      <c r="AF1036" s="93"/>
      <c r="AG1036" s="93"/>
      <c r="AH1036" s="93"/>
      <c r="AI1036" s="93"/>
      <c r="AJ1036" s="93"/>
      <c r="AK1036" s="93"/>
      <c r="AL1036" s="100"/>
      <c r="AM1036" s="12"/>
      <c r="AN1036" s="3"/>
      <c r="AO1036" s="3"/>
      <c r="AP1036" s="3"/>
    </row>
    <row r="1037" spans="1:42" ht="12" customHeight="1" outlineLevel="1" x14ac:dyDescent="0.3">
      <c r="A1037" s="1"/>
      <c r="B1037" s="2"/>
      <c r="C1037" s="13"/>
      <c r="D1037" s="13"/>
      <c r="E1037" s="13"/>
      <c r="F1037" s="30"/>
      <c r="H1037" s="119" t="s">
        <v>460</v>
      </c>
      <c r="I1037" s="4" t="s">
        <v>480</v>
      </c>
      <c r="J1037" s="93"/>
      <c r="K1037" s="93"/>
      <c r="L1037" s="93"/>
      <c r="M1037" s="93"/>
      <c r="N1037" s="93"/>
      <c r="O1037" s="93"/>
      <c r="P1037" s="93"/>
      <c r="Q1037" s="93"/>
      <c r="R1037" s="93"/>
      <c r="S1037" s="93"/>
      <c r="T1037" s="93"/>
      <c r="U1037" s="93"/>
      <c r="V1037" s="93"/>
      <c r="W1037" s="93"/>
      <c r="X1037" s="93"/>
      <c r="Y1037" s="93"/>
      <c r="Z1037" s="93"/>
      <c r="AA1037" s="93"/>
      <c r="AB1037" s="93"/>
      <c r="AC1037" s="93"/>
      <c r="AD1037" s="93"/>
      <c r="AE1037" s="93"/>
      <c r="AF1037" s="93"/>
      <c r="AG1037" s="93"/>
      <c r="AH1037" s="93"/>
      <c r="AI1037" s="93"/>
      <c r="AJ1037" s="93"/>
      <c r="AK1037" s="93"/>
      <c r="AL1037" s="100"/>
      <c r="AM1037" s="12"/>
      <c r="AN1037" s="3"/>
      <c r="AO1037" s="3"/>
      <c r="AP1037" s="3"/>
    </row>
    <row r="1038" spans="1:42" ht="12" customHeight="1" outlineLevel="1" x14ac:dyDescent="0.3">
      <c r="A1038" s="1"/>
      <c r="B1038" s="2"/>
      <c r="C1038" s="13"/>
      <c r="D1038" s="13"/>
      <c r="E1038" s="13"/>
      <c r="F1038" s="30"/>
      <c r="H1038" s="119" t="s">
        <v>161</v>
      </c>
      <c r="I1038" s="4" t="s">
        <v>480</v>
      </c>
      <c r="J1038" s="93"/>
      <c r="K1038" s="93"/>
      <c r="L1038" s="93"/>
      <c r="M1038" s="93"/>
      <c r="N1038" s="93"/>
      <c r="O1038" s="93"/>
      <c r="P1038" s="93"/>
      <c r="Q1038" s="93"/>
      <c r="R1038" s="93"/>
      <c r="S1038" s="93"/>
      <c r="T1038" s="93"/>
      <c r="U1038" s="93"/>
      <c r="V1038" s="93"/>
      <c r="W1038" s="93"/>
      <c r="X1038" s="93"/>
      <c r="Y1038" s="93"/>
      <c r="Z1038" s="93"/>
      <c r="AA1038" s="93"/>
      <c r="AB1038" s="93"/>
      <c r="AC1038" s="93"/>
      <c r="AD1038" s="93"/>
      <c r="AE1038" s="93"/>
      <c r="AF1038" s="93"/>
      <c r="AG1038" s="93"/>
      <c r="AH1038" s="93"/>
      <c r="AI1038" s="93"/>
      <c r="AJ1038" s="93"/>
      <c r="AK1038" s="93"/>
      <c r="AL1038" s="100"/>
      <c r="AM1038" s="12"/>
      <c r="AN1038" s="3"/>
      <c r="AO1038" s="3"/>
      <c r="AP1038" s="3"/>
    </row>
    <row r="1039" spans="1:42" ht="12" customHeight="1" outlineLevel="1" x14ac:dyDescent="0.3">
      <c r="A1039" s="1"/>
      <c r="B1039" s="2"/>
      <c r="C1039" s="13"/>
      <c r="D1039" s="13"/>
      <c r="E1039" s="13"/>
      <c r="F1039" s="30"/>
      <c r="H1039" s="119" t="s">
        <v>162</v>
      </c>
      <c r="I1039" s="4" t="s">
        <v>480</v>
      </c>
      <c r="J1039" s="93"/>
      <c r="K1039" s="93"/>
      <c r="L1039" s="93"/>
      <c r="M1039" s="93"/>
      <c r="N1039" s="93"/>
      <c r="O1039" s="93"/>
      <c r="P1039" s="93"/>
      <c r="Q1039" s="93"/>
      <c r="R1039" s="93"/>
      <c r="S1039" s="93"/>
      <c r="T1039" s="93"/>
      <c r="U1039" s="93"/>
      <c r="V1039" s="93"/>
      <c r="W1039" s="93"/>
      <c r="X1039" s="93"/>
      <c r="Y1039" s="93"/>
      <c r="Z1039" s="93"/>
      <c r="AA1039" s="93"/>
      <c r="AB1039" s="93"/>
      <c r="AC1039" s="93"/>
      <c r="AD1039" s="93"/>
      <c r="AE1039" s="93"/>
      <c r="AF1039" s="93"/>
      <c r="AG1039" s="93"/>
      <c r="AH1039" s="93"/>
      <c r="AI1039" s="93"/>
      <c r="AJ1039" s="93"/>
      <c r="AK1039" s="93"/>
      <c r="AL1039" s="100"/>
      <c r="AM1039" s="12"/>
      <c r="AN1039" s="3"/>
      <c r="AO1039" s="3"/>
      <c r="AP1039" s="3"/>
    </row>
    <row r="1040" spans="1:42" ht="12" customHeight="1" outlineLevel="1" x14ac:dyDescent="0.3">
      <c r="A1040" s="1"/>
      <c r="B1040" s="2"/>
      <c r="C1040" s="13"/>
      <c r="D1040" s="13"/>
      <c r="E1040" s="13"/>
      <c r="F1040" s="30"/>
      <c r="H1040" s="119" t="s">
        <v>163</v>
      </c>
      <c r="I1040" s="4" t="s">
        <v>480</v>
      </c>
      <c r="J1040" s="93"/>
      <c r="K1040" s="93"/>
      <c r="L1040" s="93"/>
      <c r="M1040" s="93"/>
      <c r="N1040" s="93"/>
      <c r="O1040" s="93"/>
      <c r="P1040" s="93"/>
      <c r="Q1040" s="93"/>
      <c r="R1040" s="93"/>
      <c r="S1040" s="93"/>
      <c r="T1040" s="93"/>
      <c r="U1040" s="93"/>
      <c r="V1040" s="93"/>
      <c r="W1040" s="93"/>
      <c r="X1040" s="93"/>
      <c r="Y1040" s="93"/>
      <c r="Z1040" s="93"/>
      <c r="AA1040" s="93"/>
      <c r="AB1040" s="93"/>
      <c r="AC1040" s="93"/>
      <c r="AD1040" s="93"/>
      <c r="AE1040" s="93"/>
      <c r="AF1040" s="93"/>
      <c r="AG1040" s="93"/>
      <c r="AH1040" s="93"/>
      <c r="AI1040" s="93"/>
      <c r="AJ1040" s="93"/>
      <c r="AK1040" s="93"/>
      <c r="AL1040" s="100"/>
      <c r="AM1040" s="12"/>
      <c r="AN1040" s="3"/>
      <c r="AO1040" s="3"/>
      <c r="AP1040" s="3"/>
    </row>
    <row r="1041" spans="1:42" ht="12" customHeight="1" outlineLevel="1" x14ac:dyDescent="0.3">
      <c r="A1041" s="1"/>
      <c r="B1041" s="2"/>
      <c r="C1041" s="13"/>
      <c r="D1041" s="13"/>
      <c r="E1041" s="13"/>
      <c r="F1041" s="30"/>
      <c r="H1041" s="119" t="s">
        <v>164</v>
      </c>
      <c r="I1041" s="4" t="s">
        <v>480</v>
      </c>
      <c r="J1041" s="93"/>
      <c r="K1041" s="93"/>
      <c r="L1041" s="93"/>
      <c r="M1041" s="93"/>
      <c r="N1041" s="93"/>
      <c r="O1041" s="93"/>
      <c r="P1041" s="93"/>
      <c r="Q1041" s="93"/>
      <c r="R1041" s="93"/>
      <c r="S1041" s="93"/>
      <c r="T1041" s="93"/>
      <c r="U1041" s="93"/>
      <c r="V1041" s="93"/>
      <c r="W1041" s="93"/>
      <c r="X1041" s="93"/>
      <c r="Y1041" s="93"/>
      <c r="Z1041" s="93"/>
      <c r="AA1041" s="93"/>
      <c r="AB1041" s="93"/>
      <c r="AC1041" s="93"/>
      <c r="AD1041" s="93"/>
      <c r="AE1041" s="93"/>
      <c r="AF1041" s="93"/>
      <c r="AG1041" s="93"/>
      <c r="AH1041" s="93"/>
      <c r="AI1041" s="93"/>
      <c r="AJ1041" s="93"/>
      <c r="AK1041" s="93"/>
      <c r="AL1041" s="100"/>
      <c r="AM1041" s="12"/>
      <c r="AN1041" s="3"/>
      <c r="AO1041" s="3"/>
      <c r="AP1041" s="3"/>
    </row>
    <row r="1042" spans="1:42" ht="12" customHeight="1" outlineLevel="1" x14ac:dyDescent="0.3">
      <c r="A1042" s="1"/>
      <c r="B1042" s="2"/>
      <c r="C1042" s="13"/>
      <c r="D1042" s="13"/>
      <c r="E1042" s="13"/>
      <c r="F1042" s="30"/>
      <c r="H1042" s="119" t="s">
        <v>165</v>
      </c>
      <c r="I1042" s="4" t="s">
        <v>480</v>
      </c>
      <c r="J1042" s="93"/>
      <c r="K1042" s="93"/>
      <c r="L1042" s="93"/>
      <c r="M1042" s="93"/>
      <c r="N1042" s="93"/>
      <c r="O1042" s="93"/>
      <c r="P1042" s="93"/>
      <c r="Q1042" s="93"/>
      <c r="R1042" s="93"/>
      <c r="S1042" s="93"/>
      <c r="T1042" s="93"/>
      <c r="U1042" s="93"/>
      <c r="V1042" s="93"/>
      <c r="W1042" s="93"/>
      <c r="X1042" s="93"/>
      <c r="Y1042" s="93"/>
      <c r="Z1042" s="93"/>
      <c r="AA1042" s="93"/>
      <c r="AB1042" s="93"/>
      <c r="AC1042" s="93"/>
      <c r="AD1042" s="93"/>
      <c r="AE1042" s="93"/>
      <c r="AF1042" s="93"/>
      <c r="AG1042" s="93"/>
      <c r="AH1042" s="93"/>
      <c r="AI1042" s="93"/>
      <c r="AJ1042" s="93"/>
      <c r="AK1042" s="93"/>
      <c r="AL1042" s="100"/>
      <c r="AM1042" s="12"/>
      <c r="AN1042" s="3"/>
      <c r="AO1042" s="3"/>
      <c r="AP1042" s="3"/>
    </row>
    <row r="1043" spans="1:42" ht="12" customHeight="1" outlineLevel="1" x14ac:dyDescent="0.3">
      <c r="A1043" s="1"/>
      <c r="B1043" s="2"/>
      <c r="C1043" s="13"/>
      <c r="D1043" s="13"/>
      <c r="E1043" s="13"/>
      <c r="F1043" s="30"/>
      <c r="H1043" s="119" t="s">
        <v>468</v>
      </c>
      <c r="I1043" s="4" t="s">
        <v>480</v>
      </c>
      <c r="J1043" s="93"/>
      <c r="K1043" s="93"/>
      <c r="L1043" s="93"/>
      <c r="M1043" s="93"/>
      <c r="N1043" s="93"/>
      <c r="O1043" s="93"/>
      <c r="P1043" s="93"/>
      <c r="Q1043" s="93"/>
      <c r="R1043" s="93"/>
      <c r="S1043" s="93"/>
      <c r="T1043" s="93"/>
      <c r="U1043" s="93"/>
      <c r="V1043" s="93"/>
      <c r="W1043" s="93"/>
      <c r="X1043" s="93"/>
      <c r="Y1043" s="93"/>
      <c r="Z1043" s="93"/>
      <c r="AA1043" s="93"/>
      <c r="AB1043" s="93"/>
      <c r="AC1043" s="93"/>
      <c r="AD1043" s="93"/>
      <c r="AE1043" s="93"/>
      <c r="AF1043" s="93"/>
      <c r="AG1043" s="93"/>
      <c r="AH1043" s="93"/>
      <c r="AI1043" s="93"/>
      <c r="AJ1043" s="93"/>
      <c r="AK1043" s="93"/>
      <c r="AL1043" s="100"/>
      <c r="AM1043" s="12"/>
      <c r="AN1043" s="3"/>
      <c r="AO1043" s="3"/>
      <c r="AP1043" s="3"/>
    </row>
    <row r="1044" spans="1:42" ht="12" customHeight="1" outlineLevel="1" x14ac:dyDescent="0.3">
      <c r="A1044" s="1"/>
      <c r="B1044" s="2"/>
      <c r="C1044" s="13"/>
      <c r="D1044" s="13"/>
      <c r="E1044" s="13"/>
      <c r="F1044" s="30"/>
      <c r="H1044" s="119" t="s">
        <v>166</v>
      </c>
      <c r="I1044" s="4" t="s">
        <v>480</v>
      </c>
      <c r="J1044" s="93"/>
      <c r="K1044" s="93"/>
      <c r="L1044" s="93"/>
      <c r="M1044" s="93"/>
      <c r="N1044" s="93"/>
      <c r="O1044" s="93"/>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3"/>
      <c r="AK1044" s="93"/>
      <c r="AL1044" s="100"/>
      <c r="AM1044" s="12"/>
      <c r="AN1044" s="3"/>
      <c r="AO1044" s="3"/>
      <c r="AP1044" s="3"/>
    </row>
    <row r="1045" spans="1:42" ht="12" customHeight="1" outlineLevel="1" x14ac:dyDescent="0.3">
      <c r="A1045" s="1"/>
      <c r="B1045" s="2"/>
      <c r="C1045" s="13"/>
      <c r="D1045" s="13"/>
      <c r="E1045" s="13"/>
      <c r="F1045" s="30"/>
      <c r="H1045" s="119" t="s">
        <v>461</v>
      </c>
      <c r="I1045" s="4" t="s">
        <v>480</v>
      </c>
      <c r="J1045" s="93"/>
      <c r="K1045" s="93"/>
      <c r="L1045" s="93"/>
      <c r="M1045" s="93"/>
      <c r="N1045" s="93"/>
      <c r="O1045" s="93"/>
      <c r="P1045" s="93"/>
      <c r="Q1045" s="93"/>
      <c r="R1045" s="93"/>
      <c r="S1045" s="93"/>
      <c r="T1045" s="93"/>
      <c r="U1045" s="93"/>
      <c r="V1045" s="93"/>
      <c r="W1045" s="93"/>
      <c r="X1045" s="93"/>
      <c r="Y1045" s="93"/>
      <c r="Z1045" s="93"/>
      <c r="AA1045" s="93"/>
      <c r="AB1045" s="93"/>
      <c r="AC1045" s="93"/>
      <c r="AD1045" s="93"/>
      <c r="AE1045" s="93"/>
      <c r="AF1045" s="93"/>
      <c r="AG1045" s="93"/>
      <c r="AH1045" s="93"/>
      <c r="AI1045" s="93"/>
      <c r="AJ1045" s="93"/>
      <c r="AK1045" s="93"/>
      <c r="AL1045" s="100"/>
      <c r="AM1045" s="12"/>
      <c r="AN1045" s="3"/>
      <c r="AO1045" s="3"/>
      <c r="AP1045" s="3"/>
    </row>
    <row r="1046" spans="1:42" ht="12" customHeight="1" outlineLevel="1" x14ac:dyDescent="0.3">
      <c r="A1046" s="1"/>
      <c r="B1046" s="2"/>
      <c r="C1046" s="13"/>
      <c r="D1046" s="13"/>
      <c r="E1046" s="13"/>
      <c r="F1046" s="30"/>
      <c r="H1046" s="119" t="s">
        <v>167</v>
      </c>
      <c r="I1046" s="4" t="s">
        <v>480</v>
      </c>
      <c r="J1046" s="93"/>
      <c r="K1046" s="93"/>
      <c r="L1046" s="93"/>
      <c r="M1046" s="93"/>
      <c r="N1046" s="93"/>
      <c r="O1046" s="93"/>
      <c r="P1046" s="93"/>
      <c r="Q1046" s="93"/>
      <c r="R1046" s="93"/>
      <c r="S1046" s="93"/>
      <c r="T1046" s="93"/>
      <c r="U1046" s="93"/>
      <c r="V1046" s="93"/>
      <c r="W1046" s="93"/>
      <c r="X1046" s="93"/>
      <c r="Y1046" s="93"/>
      <c r="Z1046" s="93"/>
      <c r="AA1046" s="93"/>
      <c r="AB1046" s="93"/>
      <c r="AC1046" s="93"/>
      <c r="AD1046" s="93"/>
      <c r="AE1046" s="93"/>
      <c r="AF1046" s="93"/>
      <c r="AG1046" s="93"/>
      <c r="AH1046" s="93"/>
      <c r="AI1046" s="93"/>
      <c r="AJ1046" s="93"/>
      <c r="AK1046" s="93"/>
      <c r="AL1046" s="100"/>
      <c r="AM1046" s="12"/>
      <c r="AN1046" s="3"/>
      <c r="AO1046" s="3"/>
      <c r="AP1046" s="3"/>
    </row>
    <row r="1047" spans="1:42" ht="12" customHeight="1" outlineLevel="1" x14ac:dyDescent="0.3">
      <c r="A1047" s="1"/>
      <c r="B1047" s="2"/>
      <c r="C1047" s="13"/>
      <c r="D1047" s="13"/>
      <c r="E1047" s="13"/>
      <c r="F1047" s="30"/>
      <c r="H1047" s="119" t="s">
        <v>168</v>
      </c>
      <c r="I1047" s="4" t="s">
        <v>480</v>
      </c>
      <c r="J1047" s="93"/>
      <c r="K1047" s="93"/>
      <c r="L1047" s="93"/>
      <c r="M1047" s="93"/>
      <c r="N1047" s="93"/>
      <c r="O1047" s="93"/>
      <c r="P1047" s="93"/>
      <c r="Q1047" s="93"/>
      <c r="R1047" s="93"/>
      <c r="S1047" s="93"/>
      <c r="T1047" s="93"/>
      <c r="U1047" s="93"/>
      <c r="V1047" s="93"/>
      <c r="W1047" s="93"/>
      <c r="X1047" s="93"/>
      <c r="Y1047" s="93"/>
      <c r="Z1047" s="93"/>
      <c r="AA1047" s="93"/>
      <c r="AB1047" s="93"/>
      <c r="AC1047" s="93"/>
      <c r="AD1047" s="93"/>
      <c r="AE1047" s="93"/>
      <c r="AF1047" s="93"/>
      <c r="AG1047" s="93"/>
      <c r="AH1047" s="93"/>
      <c r="AI1047" s="93"/>
      <c r="AJ1047" s="93"/>
      <c r="AK1047" s="93"/>
      <c r="AL1047" s="100"/>
      <c r="AM1047" s="12"/>
      <c r="AN1047" s="3"/>
      <c r="AO1047" s="3"/>
      <c r="AP1047" s="3"/>
    </row>
    <row r="1048" spans="1:42" ht="12" customHeight="1" outlineLevel="1" x14ac:dyDescent="0.3">
      <c r="A1048" s="1"/>
      <c r="B1048" s="2"/>
      <c r="C1048" s="13"/>
      <c r="D1048" s="13"/>
      <c r="E1048" s="13"/>
      <c r="F1048" s="30"/>
      <c r="H1048" s="119" t="s">
        <v>169</v>
      </c>
      <c r="I1048" s="4" t="s">
        <v>480</v>
      </c>
      <c r="J1048" s="93"/>
      <c r="K1048" s="93"/>
      <c r="L1048" s="93"/>
      <c r="M1048" s="93"/>
      <c r="N1048" s="93"/>
      <c r="O1048" s="93"/>
      <c r="P1048" s="93"/>
      <c r="Q1048" s="93"/>
      <c r="R1048" s="93"/>
      <c r="S1048" s="93"/>
      <c r="T1048" s="93"/>
      <c r="U1048" s="93"/>
      <c r="V1048" s="93"/>
      <c r="W1048" s="93"/>
      <c r="X1048" s="93"/>
      <c r="Y1048" s="93"/>
      <c r="Z1048" s="93"/>
      <c r="AA1048" s="93"/>
      <c r="AB1048" s="93"/>
      <c r="AC1048" s="93"/>
      <c r="AD1048" s="93"/>
      <c r="AE1048" s="93"/>
      <c r="AF1048" s="93"/>
      <c r="AG1048" s="93"/>
      <c r="AH1048" s="93"/>
      <c r="AI1048" s="93"/>
      <c r="AJ1048" s="93"/>
      <c r="AK1048" s="93"/>
      <c r="AL1048" s="100"/>
      <c r="AM1048" s="12"/>
      <c r="AN1048" s="3"/>
      <c r="AO1048" s="3"/>
      <c r="AP1048" s="3"/>
    </row>
    <row r="1049" spans="1:42" ht="12" customHeight="1" outlineLevel="1" x14ac:dyDescent="0.3">
      <c r="A1049" s="1"/>
      <c r="B1049" s="2"/>
      <c r="C1049" s="13"/>
      <c r="D1049" s="13"/>
      <c r="E1049" s="13"/>
      <c r="F1049" s="30"/>
      <c r="H1049" s="119" t="s">
        <v>467</v>
      </c>
      <c r="I1049" s="4" t="s">
        <v>480</v>
      </c>
      <c r="J1049" s="93"/>
      <c r="K1049" s="93"/>
      <c r="L1049" s="93"/>
      <c r="M1049" s="93"/>
      <c r="N1049" s="93"/>
      <c r="O1049" s="93"/>
      <c r="P1049" s="93"/>
      <c r="Q1049" s="93"/>
      <c r="R1049" s="93"/>
      <c r="S1049" s="93"/>
      <c r="T1049" s="93"/>
      <c r="U1049" s="93"/>
      <c r="V1049" s="93"/>
      <c r="W1049" s="93"/>
      <c r="X1049" s="93"/>
      <c r="Y1049" s="93"/>
      <c r="Z1049" s="93"/>
      <c r="AA1049" s="93"/>
      <c r="AB1049" s="93"/>
      <c r="AC1049" s="93"/>
      <c r="AD1049" s="93"/>
      <c r="AE1049" s="93"/>
      <c r="AF1049" s="93"/>
      <c r="AG1049" s="93"/>
      <c r="AH1049" s="93"/>
      <c r="AI1049" s="93"/>
      <c r="AJ1049" s="93"/>
      <c r="AK1049" s="93"/>
      <c r="AL1049" s="100"/>
      <c r="AM1049" s="12"/>
      <c r="AN1049" s="3"/>
      <c r="AO1049" s="3"/>
      <c r="AP1049" s="3"/>
    </row>
    <row r="1050" spans="1:42" ht="12" customHeight="1" outlineLevel="1" x14ac:dyDescent="0.3">
      <c r="A1050" s="1"/>
      <c r="B1050" s="2"/>
      <c r="C1050" s="13"/>
      <c r="D1050" s="13"/>
      <c r="E1050" s="13"/>
      <c r="F1050" s="30"/>
      <c r="H1050" s="119" t="s">
        <v>170</v>
      </c>
      <c r="I1050" s="4" t="s">
        <v>480</v>
      </c>
      <c r="J1050" s="93"/>
      <c r="K1050" s="93"/>
      <c r="L1050" s="93"/>
      <c r="M1050" s="93"/>
      <c r="N1050" s="93"/>
      <c r="O1050" s="93"/>
      <c r="P1050" s="93"/>
      <c r="Q1050" s="93"/>
      <c r="R1050" s="93"/>
      <c r="S1050" s="93"/>
      <c r="T1050" s="93"/>
      <c r="U1050" s="93"/>
      <c r="V1050" s="93"/>
      <c r="W1050" s="93"/>
      <c r="X1050" s="93"/>
      <c r="Y1050" s="93"/>
      <c r="Z1050" s="93"/>
      <c r="AA1050" s="93"/>
      <c r="AB1050" s="93"/>
      <c r="AC1050" s="93"/>
      <c r="AD1050" s="93"/>
      <c r="AE1050" s="93"/>
      <c r="AF1050" s="93"/>
      <c r="AG1050" s="93"/>
      <c r="AH1050" s="93"/>
      <c r="AI1050" s="93"/>
      <c r="AJ1050" s="93"/>
      <c r="AK1050" s="93"/>
      <c r="AL1050" s="100"/>
      <c r="AM1050" s="12"/>
      <c r="AN1050" s="3"/>
      <c r="AO1050" s="3"/>
      <c r="AP1050" s="3"/>
    </row>
    <row r="1051" spans="1:42" ht="12" customHeight="1" outlineLevel="1" x14ac:dyDescent="0.3">
      <c r="A1051" s="1"/>
      <c r="B1051" s="2"/>
      <c r="C1051" s="13"/>
      <c r="D1051" s="13"/>
      <c r="E1051" s="13"/>
      <c r="F1051" s="30"/>
      <c r="H1051" s="119" t="s">
        <v>462</v>
      </c>
      <c r="I1051" s="4" t="s">
        <v>480</v>
      </c>
      <c r="J1051" s="93"/>
      <c r="K1051" s="93"/>
      <c r="L1051" s="93"/>
      <c r="M1051" s="93"/>
      <c r="N1051" s="93"/>
      <c r="O1051" s="93"/>
      <c r="P1051" s="93"/>
      <c r="Q1051" s="93"/>
      <c r="R1051" s="93"/>
      <c r="S1051" s="93"/>
      <c r="T1051" s="93"/>
      <c r="U1051" s="93"/>
      <c r="V1051" s="93"/>
      <c r="W1051" s="93"/>
      <c r="X1051" s="93"/>
      <c r="Y1051" s="93"/>
      <c r="Z1051" s="93"/>
      <c r="AA1051" s="93"/>
      <c r="AB1051" s="93"/>
      <c r="AC1051" s="93"/>
      <c r="AD1051" s="93"/>
      <c r="AE1051" s="93"/>
      <c r="AF1051" s="93"/>
      <c r="AG1051" s="93"/>
      <c r="AH1051" s="93"/>
      <c r="AI1051" s="93"/>
      <c r="AJ1051" s="93"/>
      <c r="AK1051" s="93"/>
      <c r="AL1051" s="100"/>
      <c r="AM1051" s="12"/>
      <c r="AN1051" s="3"/>
      <c r="AO1051" s="3"/>
      <c r="AP1051" s="3"/>
    </row>
    <row r="1052" spans="1:42" ht="12" customHeight="1" outlineLevel="1" x14ac:dyDescent="0.3">
      <c r="A1052" s="1"/>
      <c r="B1052" s="2"/>
      <c r="C1052" s="13"/>
      <c r="D1052" s="13"/>
      <c r="E1052" s="13"/>
      <c r="F1052" s="30"/>
      <c r="H1052" s="119" t="s">
        <v>171</v>
      </c>
      <c r="I1052" s="4" t="s">
        <v>480</v>
      </c>
      <c r="J1052" s="93"/>
      <c r="K1052" s="93"/>
      <c r="L1052" s="93"/>
      <c r="M1052" s="93"/>
      <c r="N1052" s="93"/>
      <c r="O1052" s="93"/>
      <c r="P1052" s="93"/>
      <c r="Q1052" s="93"/>
      <c r="R1052" s="93"/>
      <c r="S1052" s="93"/>
      <c r="T1052" s="93"/>
      <c r="U1052" s="93"/>
      <c r="V1052" s="93"/>
      <c r="W1052" s="93"/>
      <c r="X1052" s="93"/>
      <c r="Y1052" s="93"/>
      <c r="Z1052" s="93"/>
      <c r="AA1052" s="93"/>
      <c r="AB1052" s="93"/>
      <c r="AC1052" s="93"/>
      <c r="AD1052" s="93"/>
      <c r="AE1052" s="93"/>
      <c r="AF1052" s="93"/>
      <c r="AG1052" s="93"/>
      <c r="AH1052" s="93"/>
      <c r="AI1052" s="93"/>
      <c r="AJ1052" s="93"/>
      <c r="AK1052" s="93"/>
      <c r="AL1052" s="100"/>
      <c r="AM1052" s="12"/>
      <c r="AN1052" s="3"/>
      <c r="AO1052" s="3"/>
      <c r="AP1052" s="3"/>
    </row>
    <row r="1053" spans="1:42" ht="12" customHeight="1" outlineLevel="1" x14ac:dyDescent="0.3">
      <c r="A1053" s="1"/>
      <c r="B1053" s="2"/>
      <c r="C1053" s="13"/>
      <c r="D1053" s="13"/>
      <c r="E1053" s="13"/>
      <c r="F1053" s="30"/>
      <c r="H1053" s="119" t="s">
        <v>172</v>
      </c>
      <c r="I1053" s="4" t="s">
        <v>480</v>
      </c>
      <c r="J1053" s="93"/>
      <c r="K1053" s="93"/>
      <c r="L1053" s="93"/>
      <c r="M1053" s="93"/>
      <c r="N1053" s="93"/>
      <c r="O1053" s="93"/>
      <c r="P1053" s="93"/>
      <c r="Q1053" s="93"/>
      <c r="R1053" s="93"/>
      <c r="S1053" s="93"/>
      <c r="T1053" s="93"/>
      <c r="U1053" s="93"/>
      <c r="V1053" s="93"/>
      <c r="W1053" s="93"/>
      <c r="X1053" s="93"/>
      <c r="Y1053" s="93"/>
      <c r="Z1053" s="93"/>
      <c r="AA1053" s="93"/>
      <c r="AB1053" s="93"/>
      <c r="AC1053" s="93"/>
      <c r="AD1053" s="93"/>
      <c r="AE1053" s="93"/>
      <c r="AF1053" s="93"/>
      <c r="AG1053" s="93"/>
      <c r="AH1053" s="93"/>
      <c r="AI1053" s="93"/>
      <c r="AJ1053" s="93"/>
      <c r="AK1053" s="93"/>
      <c r="AL1053" s="100"/>
      <c r="AM1053" s="12"/>
      <c r="AN1053" s="3"/>
      <c r="AO1053" s="3"/>
      <c r="AP1053" s="3"/>
    </row>
    <row r="1054" spans="1:42" ht="12" customHeight="1" outlineLevel="1" x14ac:dyDescent="0.3">
      <c r="A1054" s="1"/>
      <c r="B1054" s="2"/>
      <c r="C1054" s="13"/>
      <c r="D1054" s="13"/>
      <c r="E1054" s="13"/>
      <c r="F1054" s="30"/>
      <c r="H1054" s="119" t="s">
        <v>173</v>
      </c>
      <c r="I1054" s="4" t="s">
        <v>480</v>
      </c>
      <c r="J1054" s="93"/>
      <c r="K1054" s="93"/>
      <c r="L1054" s="93"/>
      <c r="M1054" s="93"/>
      <c r="N1054" s="93"/>
      <c r="O1054" s="93"/>
      <c r="P1054" s="93"/>
      <c r="Q1054" s="93"/>
      <c r="R1054" s="93"/>
      <c r="S1054" s="93"/>
      <c r="T1054" s="93"/>
      <c r="U1054" s="93"/>
      <c r="V1054" s="93"/>
      <c r="W1054" s="93"/>
      <c r="X1054" s="93"/>
      <c r="Y1054" s="93"/>
      <c r="Z1054" s="93"/>
      <c r="AA1054" s="93"/>
      <c r="AB1054" s="93"/>
      <c r="AC1054" s="93"/>
      <c r="AD1054" s="93"/>
      <c r="AE1054" s="93"/>
      <c r="AF1054" s="93"/>
      <c r="AG1054" s="93"/>
      <c r="AH1054" s="93"/>
      <c r="AI1054" s="93"/>
      <c r="AJ1054" s="93"/>
      <c r="AK1054" s="93"/>
      <c r="AL1054" s="100"/>
      <c r="AM1054" s="12"/>
      <c r="AN1054" s="3"/>
      <c r="AO1054" s="3"/>
      <c r="AP1054" s="3"/>
    </row>
    <row r="1055" spans="1:42" ht="12" customHeight="1" outlineLevel="1" x14ac:dyDescent="0.25">
      <c r="A1055" s="1"/>
      <c r="B1055" s="2"/>
      <c r="C1055" s="13"/>
      <c r="D1055" s="13"/>
      <c r="E1055" s="13"/>
      <c r="F1055" s="30"/>
      <c r="H1055" s="4" t="s">
        <v>140</v>
      </c>
      <c r="I1055" s="4" t="s">
        <v>480</v>
      </c>
      <c r="J1055" s="93"/>
      <c r="K1055" s="93"/>
      <c r="L1055" s="93"/>
      <c r="M1055" s="93"/>
      <c r="N1055" s="93"/>
      <c r="O1055" s="93"/>
      <c r="P1055" s="93"/>
      <c r="Q1055" s="93"/>
      <c r="R1055" s="93"/>
      <c r="S1055" s="93"/>
      <c r="T1055" s="93"/>
      <c r="U1055" s="93"/>
      <c r="V1055" s="93"/>
      <c r="W1055" s="93"/>
      <c r="X1055" s="93"/>
      <c r="Y1055" s="93"/>
      <c r="Z1055" s="93"/>
      <c r="AA1055" s="93"/>
      <c r="AB1055" s="93"/>
      <c r="AC1055" s="93"/>
      <c r="AD1055" s="93"/>
      <c r="AE1055" s="93"/>
      <c r="AF1055" s="93"/>
      <c r="AG1055" s="93"/>
      <c r="AH1055" s="93"/>
      <c r="AI1055" s="93"/>
      <c r="AJ1055" s="93"/>
      <c r="AK1055" s="93"/>
      <c r="AL1055" s="100"/>
      <c r="AM1055" s="12"/>
      <c r="AN1055" s="3"/>
      <c r="AO1055" s="3"/>
      <c r="AP1055" s="3"/>
    </row>
    <row r="1056" spans="1:42" ht="12" customHeight="1" outlineLevel="1" x14ac:dyDescent="0.25">
      <c r="A1056" s="1"/>
      <c r="B1056" s="2"/>
      <c r="C1056" s="13"/>
      <c r="D1056" s="13"/>
      <c r="E1056" s="13"/>
      <c r="F1056" s="30"/>
      <c r="H1056" s="4" t="s">
        <v>154</v>
      </c>
      <c r="I1056" s="4" t="s">
        <v>480</v>
      </c>
      <c r="J1056" s="93"/>
      <c r="K1056" s="93"/>
      <c r="L1056" s="93"/>
      <c r="M1056" s="93"/>
      <c r="N1056" s="93"/>
      <c r="O1056" s="93"/>
      <c r="P1056" s="93"/>
      <c r="Q1056" s="93"/>
      <c r="R1056" s="93"/>
      <c r="S1056" s="93"/>
      <c r="T1056" s="93"/>
      <c r="U1056" s="93"/>
      <c r="V1056" s="93"/>
      <c r="W1056" s="93"/>
      <c r="X1056" s="93"/>
      <c r="Y1056" s="93"/>
      <c r="Z1056" s="93"/>
      <c r="AA1056" s="93"/>
      <c r="AB1056" s="93"/>
      <c r="AC1056" s="93"/>
      <c r="AD1056" s="93"/>
      <c r="AE1056" s="93"/>
      <c r="AF1056" s="93"/>
      <c r="AG1056" s="93"/>
      <c r="AH1056" s="93"/>
      <c r="AI1056" s="93"/>
      <c r="AJ1056" s="93"/>
      <c r="AK1056" s="93"/>
      <c r="AL1056" s="100"/>
      <c r="AM1056" s="12"/>
      <c r="AN1056" s="3"/>
      <c r="AO1056" s="3"/>
      <c r="AP1056" s="3"/>
    </row>
    <row r="1057" spans="1:42" ht="12" customHeight="1" outlineLevel="1" x14ac:dyDescent="0.25">
      <c r="A1057" s="1"/>
      <c r="B1057" s="2"/>
      <c r="C1057" s="13"/>
      <c r="D1057" s="13"/>
      <c r="E1057" s="13"/>
      <c r="F1057" s="30"/>
      <c r="H1057" s="4" t="s">
        <v>463</v>
      </c>
      <c r="I1057" s="4" t="s">
        <v>480</v>
      </c>
      <c r="J1057" s="93"/>
      <c r="K1057" s="93"/>
      <c r="L1057" s="93"/>
      <c r="M1057" s="93"/>
      <c r="N1057" s="93"/>
      <c r="O1057" s="93"/>
      <c r="P1057" s="93"/>
      <c r="Q1057" s="93"/>
      <c r="R1057" s="93"/>
      <c r="S1057" s="93"/>
      <c r="T1057" s="93"/>
      <c r="U1057" s="93"/>
      <c r="V1057" s="93"/>
      <c r="W1057" s="93"/>
      <c r="X1057" s="93"/>
      <c r="Y1057" s="93"/>
      <c r="Z1057" s="93"/>
      <c r="AA1057" s="93"/>
      <c r="AB1057" s="93"/>
      <c r="AC1057" s="93"/>
      <c r="AD1057" s="93"/>
      <c r="AE1057" s="93"/>
      <c r="AF1057" s="93"/>
      <c r="AG1057" s="93"/>
      <c r="AH1057" s="93"/>
      <c r="AI1057" s="93"/>
      <c r="AJ1057" s="93"/>
      <c r="AK1057" s="93"/>
      <c r="AL1057" s="100"/>
      <c r="AM1057" s="12"/>
      <c r="AN1057" s="3"/>
      <c r="AO1057" s="3"/>
      <c r="AP1057" s="3"/>
    </row>
    <row r="1058" spans="1:42" ht="12" customHeight="1" outlineLevel="1" x14ac:dyDescent="0.25">
      <c r="A1058" s="1"/>
      <c r="B1058" s="2"/>
      <c r="C1058" s="13"/>
      <c r="D1058" s="13"/>
      <c r="E1058" s="13"/>
      <c r="F1058" s="30"/>
      <c r="H1058" s="4" t="s">
        <v>464</v>
      </c>
      <c r="I1058" s="4" t="s">
        <v>480</v>
      </c>
      <c r="J1058" s="93"/>
      <c r="K1058" s="93"/>
      <c r="L1058" s="93"/>
      <c r="M1058" s="93"/>
      <c r="N1058" s="93"/>
      <c r="O1058" s="93"/>
      <c r="P1058" s="93"/>
      <c r="Q1058" s="93"/>
      <c r="R1058" s="93"/>
      <c r="S1058" s="93"/>
      <c r="T1058" s="93"/>
      <c r="U1058" s="93"/>
      <c r="V1058" s="93"/>
      <c r="W1058" s="93"/>
      <c r="X1058" s="93"/>
      <c r="Y1058" s="93"/>
      <c r="Z1058" s="93"/>
      <c r="AA1058" s="93"/>
      <c r="AB1058" s="93"/>
      <c r="AC1058" s="93"/>
      <c r="AD1058" s="93"/>
      <c r="AE1058" s="93"/>
      <c r="AF1058" s="93"/>
      <c r="AG1058" s="93"/>
      <c r="AH1058" s="93"/>
      <c r="AI1058" s="93"/>
      <c r="AJ1058" s="93"/>
      <c r="AK1058" s="93"/>
      <c r="AL1058" s="100"/>
      <c r="AM1058" s="12"/>
      <c r="AN1058" s="3"/>
      <c r="AO1058" s="3"/>
      <c r="AP1058" s="3"/>
    </row>
    <row r="1059" spans="1:42" ht="12" customHeight="1" outlineLevel="1" x14ac:dyDescent="0.25">
      <c r="A1059" s="1"/>
      <c r="B1059" s="2"/>
      <c r="C1059" s="13"/>
      <c r="D1059" s="13"/>
      <c r="E1059" s="13"/>
      <c r="F1059" s="30"/>
      <c r="H1059" s="4" t="s">
        <v>465</v>
      </c>
      <c r="I1059" s="4" t="s">
        <v>480</v>
      </c>
      <c r="J1059" s="93"/>
      <c r="K1059" s="93"/>
      <c r="L1059" s="93"/>
      <c r="M1059" s="93"/>
      <c r="N1059" s="93"/>
      <c r="O1059" s="93"/>
      <c r="P1059" s="93"/>
      <c r="Q1059" s="93"/>
      <c r="R1059" s="93"/>
      <c r="S1059" s="93"/>
      <c r="T1059" s="93"/>
      <c r="U1059" s="93"/>
      <c r="V1059" s="93"/>
      <c r="W1059" s="93"/>
      <c r="X1059" s="93"/>
      <c r="Y1059" s="93"/>
      <c r="Z1059" s="93"/>
      <c r="AA1059" s="93"/>
      <c r="AB1059" s="93"/>
      <c r="AC1059" s="93"/>
      <c r="AD1059" s="93"/>
      <c r="AE1059" s="93"/>
      <c r="AF1059" s="93"/>
      <c r="AG1059" s="93"/>
      <c r="AH1059" s="93"/>
      <c r="AI1059" s="93"/>
      <c r="AJ1059" s="93"/>
      <c r="AK1059" s="93"/>
      <c r="AL1059" s="100"/>
      <c r="AM1059" s="12"/>
      <c r="AN1059" s="3"/>
      <c r="AO1059" s="3"/>
      <c r="AP1059" s="3"/>
    </row>
    <row r="1060" spans="1:42" ht="12" customHeight="1" outlineLevel="1" x14ac:dyDescent="0.25">
      <c r="A1060" s="1"/>
      <c r="B1060" s="2"/>
      <c r="C1060" s="13"/>
      <c r="D1060" s="13"/>
      <c r="E1060" s="13"/>
      <c r="F1060" s="30"/>
      <c r="H1060" s="4" t="s">
        <v>466</v>
      </c>
      <c r="I1060" s="4" t="s">
        <v>480</v>
      </c>
      <c r="J1060" s="93"/>
      <c r="K1060" s="93"/>
      <c r="L1060" s="93"/>
      <c r="M1060" s="93"/>
      <c r="N1060" s="93"/>
      <c r="O1060" s="93"/>
      <c r="P1060" s="93"/>
      <c r="Q1060" s="93"/>
      <c r="R1060" s="93"/>
      <c r="S1060" s="93"/>
      <c r="T1060" s="93"/>
      <c r="U1060" s="93"/>
      <c r="V1060" s="93"/>
      <c r="W1060" s="93"/>
      <c r="X1060" s="93"/>
      <c r="Y1060" s="93"/>
      <c r="Z1060" s="93"/>
      <c r="AA1060" s="93"/>
      <c r="AB1060" s="93"/>
      <c r="AC1060" s="93"/>
      <c r="AD1060" s="93"/>
      <c r="AE1060" s="93"/>
      <c r="AF1060" s="93"/>
      <c r="AG1060" s="93"/>
      <c r="AH1060" s="93"/>
      <c r="AI1060" s="93"/>
      <c r="AJ1060" s="93"/>
      <c r="AK1060" s="93"/>
      <c r="AL1060" s="100"/>
      <c r="AM1060" s="12"/>
      <c r="AN1060" s="3"/>
      <c r="AO1060" s="3"/>
      <c r="AP1060" s="3"/>
    </row>
    <row r="1061" spans="1:42" ht="12" customHeight="1" outlineLevel="1" x14ac:dyDescent="0.25">
      <c r="A1061" s="1"/>
      <c r="B1061" s="2"/>
      <c r="C1061" s="13"/>
      <c r="D1061" s="13"/>
      <c r="E1061" s="13"/>
      <c r="F1061" s="30"/>
      <c r="H1061" s="23" t="s">
        <v>153</v>
      </c>
      <c r="I1061" s="4" t="s">
        <v>475</v>
      </c>
      <c r="J1061" s="93"/>
      <c r="K1061" s="93">
        <v>1</v>
      </c>
      <c r="L1061" s="93">
        <v>1</v>
      </c>
      <c r="M1061" s="93"/>
      <c r="N1061" s="93">
        <v>1</v>
      </c>
      <c r="O1061" s="93"/>
      <c r="P1061" s="93"/>
      <c r="Q1061" s="93"/>
      <c r="R1061" s="93"/>
      <c r="S1061" s="93"/>
      <c r="T1061" s="93"/>
      <c r="U1061" s="93"/>
      <c r="V1061" s="93"/>
      <c r="W1061" s="93"/>
      <c r="X1061" s="93"/>
      <c r="Y1061" s="93"/>
      <c r="Z1061" s="93"/>
      <c r="AA1061" s="93"/>
      <c r="AB1061" s="93"/>
      <c r="AC1061" s="93"/>
      <c r="AD1061" s="93"/>
      <c r="AE1061" s="93"/>
      <c r="AF1061" s="93"/>
      <c r="AG1061" s="93"/>
      <c r="AH1061" s="93"/>
      <c r="AI1061" s="93"/>
      <c r="AJ1061" s="93"/>
      <c r="AK1061" s="93"/>
      <c r="AL1061" s="100"/>
      <c r="AM1061" s="12"/>
      <c r="AN1061" s="3"/>
      <c r="AO1061" s="3"/>
      <c r="AP1061" s="3"/>
    </row>
    <row r="1062" spans="1:42" ht="12" customHeight="1" outlineLevel="1" x14ac:dyDescent="0.25">
      <c r="A1062" s="1"/>
      <c r="B1062" s="2"/>
      <c r="C1062" s="13"/>
      <c r="D1062" s="13"/>
      <c r="E1062" s="13"/>
      <c r="F1062" s="30"/>
      <c r="H1062" s="23" t="s">
        <v>141</v>
      </c>
      <c r="I1062" s="4" t="s">
        <v>475</v>
      </c>
      <c r="J1062" s="93"/>
      <c r="K1062" s="93">
        <v>1</v>
      </c>
      <c r="L1062" s="93">
        <v>1</v>
      </c>
      <c r="M1062" s="93"/>
      <c r="N1062" s="93"/>
      <c r="O1062" s="93"/>
      <c r="P1062" s="93"/>
      <c r="Q1062" s="93"/>
      <c r="R1062" s="93"/>
      <c r="S1062" s="93"/>
      <c r="T1062" s="93"/>
      <c r="U1062" s="93"/>
      <c r="V1062" s="93"/>
      <c r="W1062" s="93"/>
      <c r="X1062" s="93"/>
      <c r="Y1062" s="93"/>
      <c r="Z1062" s="93"/>
      <c r="AA1062" s="93"/>
      <c r="AB1062" s="93"/>
      <c r="AC1062" s="93"/>
      <c r="AD1062" s="93"/>
      <c r="AE1062" s="93"/>
      <c r="AF1062" s="93"/>
      <c r="AG1062" s="93"/>
      <c r="AH1062" s="93"/>
      <c r="AI1062" s="93"/>
      <c r="AJ1062" s="93"/>
      <c r="AK1062" s="93"/>
      <c r="AL1062" s="100"/>
      <c r="AM1062" s="12"/>
      <c r="AN1062" s="3"/>
      <c r="AO1062" s="3"/>
      <c r="AP1062" s="3"/>
    </row>
    <row r="1063" spans="1:42" ht="12" customHeight="1" outlineLevel="1" x14ac:dyDescent="0.25">
      <c r="A1063" s="1"/>
      <c r="B1063" s="2"/>
      <c r="C1063" s="13"/>
      <c r="D1063" s="13"/>
      <c r="E1063" s="13"/>
      <c r="F1063" s="30"/>
      <c r="H1063" s="23" t="s">
        <v>142</v>
      </c>
      <c r="I1063" s="4" t="s">
        <v>475</v>
      </c>
      <c r="J1063" s="93"/>
      <c r="K1063" s="93"/>
      <c r="L1063" s="93"/>
      <c r="M1063" s="93"/>
      <c r="N1063" s="93"/>
      <c r="O1063" s="93"/>
      <c r="P1063" s="93"/>
      <c r="Q1063" s="93"/>
      <c r="R1063" s="93"/>
      <c r="S1063" s="93"/>
      <c r="T1063" s="93"/>
      <c r="U1063" s="93"/>
      <c r="V1063" s="93"/>
      <c r="W1063" s="93"/>
      <c r="X1063" s="93"/>
      <c r="Y1063" s="93"/>
      <c r="Z1063" s="93"/>
      <c r="AA1063" s="93"/>
      <c r="AB1063" s="93"/>
      <c r="AC1063" s="93"/>
      <c r="AD1063" s="93"/>
      <c r="AE1063" s="93"/>
      <c r="AF1063" s="93"/>
      <c r="AG1063" s="93"/>
      <c r="AH1063" s="93"/>
      <c r="AI1063" s="93"/>
      <c r="AJ1063" s="93"/>
      <c r="AK1063" s="93"/>
      <c r="AL1063" s="100"/>
      <c r="AM1063" s="12"/>
      <c r="AN1063" s="3"/>
      <c r="AO1063" s="3"/>
      <c r="AP1063" s="3"/>
    </row>
    <row r="1064" spans="1:42" ht="12" customHeight="1" outlineLevel="1" x14ac:dyDescent="0.25">
      <c r="A1064" s="1"/>
      <c r="B1064" s="2"/>
      <c r="C1064" s="13"/>
      <c r="D1064" s="13"/>
      <c r="E1064" s="13"/>
      <c r="F1064" s="30"/>
      <c r="H1064" s="23" t="s">
        <v>143</v>
      </c>
      <c r="I1064" s="4" t="s">
        <v>475</v>
      </c>
      <c r="J1064" s="93"/>
      <c r="K1064" s="93">
        <v>1</v>
      </c>
      <c r="L1064" s="93">
        <v>1</v>
      </c>
      <c r="M1064" s="93"/>
      <c r="N1064" s="93"/>
      <c r="O1064" s="93"/>
      <c r="P1064" s="93"/>
      <c r="Q1064" s="93"/>
      <c r="R1064" s="93"/>
      <c r="S1064" s="93"/>
      <c r="T1064" s="93"/>
      <c r="U1064" s="93"/>
      <c r="V1064" s="93"/>
      <c r="W1064" s="93"/>
      <c r="X1064" s="93"/>
      <c r="Y1064" s="93"/>
      <c r="Z1064" s="93"/>
      <c r="AA1064" s="93"/>
      <c r="AB1064" s="93"/>
      <c r="AC1064" s="93"/>
      <c r="AD1064" s="93"/>
      <c r="AE1064" s="93"/>
      <c r="AF1064" s="93"/>
      <c r="AG1064" s="93"/>
      <c r="AH1064" s="93"/>
      <c r="AI1064" s="93"/>
      <c r="AJ1064" s="93"/>
      <c r="AK1064" s="93"/>
      <c r="AL1064" s="100"/>
      <c r="AM1064" s="12"/>
      <c r="AN1064" s="3"/>
      <c r="AO1064" s="3"/>
      <c r="AP1064" s="3"/>
    </row>
    <row r="1065" spans="1:42" ht="12" customHeight="1" outlineLevel="1" x14ac:dyDescent="0.25">
      <c r="A1065" s="1"/>
      <c r="B1065" s="2"/>
      <c r="C1065" s="13"/>
      <c r="D1065" s="13"/>
      <c r="E1065" s="13"/>
      <c r="F1065" s="30"/>
      <c r="H1065" s="23" t="s">
        <v>144</v>
      </c>
      <c r="I1065" s="4" t="s">
        <v>475</v>
      </c>
      <c r="J1065" s="93"/>
      <c r="K1065" s="93"/>
      <c r="L1065" s="93"/>
      <c r="M1065" s="93"/>
      <c r="N1065" s="93"/>
      <c r="O1065" s="93"/>
      <c r="P1065" s="93"/>
      <c r="Q1065" s="93"/>
      <c r="R1065" s="93"/>
      <c r="S1065" s="93"/>
      <c r="T1065" s="93"/>
      <c r="U1065" s="93"/>
      <c r="V1065" s="93"/>
      <c r="W1065" s="93"/>
      <c r="X1065" s="93"/>
      <c r="Y1065" s="93"/>
      <c r="Z1065" s="93"/>
      <c r="AA1065" s="93"/>
      <c r="AB1065" s="93"/>
      <c r="AC1065" s="93"/>
      <c r="AD1065" s="93"/>
      <c r="AE1065" s="93"/>
      <c r="AF1065" s="93"/>
      <c r="AG1065" s="93"/>
      <c r="AH1065" s="93"/>
      <c r="AI1065" s="93"/>
      <c r="AJ1065" s="93"/>
      <c r="AK1065" s="93"/>
      <c r="AL1065" s="100"/>
      <c r="AM1065" s="12"/>
      <c r="AN1065" s="3"/>
      <c r="AO1065" s="3"/>
      <c r="AP1065" s="3"/>
    </row>
    <row r="1066" spans="1:42" ht="12" customHeight="1" outlineLevel="1" x14ac:dyDescent="0.25">
      <c r="A1066" s="1"/>
      <c r="B1066" s="2"/>
      <c r="C1066" s="13"/>
      <c r="D1066" s="13"/>
      <c r="E1066" s="13"/>
      <c r="F1066" s="30"/>
      <c r="H1066" s="23" t="s">
        <v>145</v>
      </c>
      <c r="I1066" s="4" t="s">
        <v>475</v>
      </c>
      <c r="J1066" s="93"/>
      <c r="K1066" s="93"/>
      <c r="L1066" s="93"/>
      <c r="M1066" s="93"/>
      <c r="N1066" s="93"/>
      <c r="O1066" s="93"/>
      <c r="P1066" s="93"/>
      <c r="Q1066" s="93"/>
      <c r="R1066" s="93"/>
      <c r="S1066" s="93"/>
      <c r="T1066" s="93"/>
      <c r="U1066" s="93"/>
      <c r="V1066" s="93"/>
      <c r="W1066" s="93"/>
      <c r="X1066" s="93"/>
      <c r="Y1066" s="93"/>
      <c r="Z1066" s="93"/>
      <c r="AA1066" s="93"/>
      <c r="AB1066" s="93"/>
      <c r="AC1066" s="93"/>
      <c r="AD1066" s="93"/>
      <c r="AE1066" s="93"/>
      <c r="AF1066" s="93"/>
      <c r="AG1066" s="93"/>
      <c r="AH1066" s="93"/>
      <c r="AI1066" s="93"/>
      <c r="AJ1066" s="93"/>
      <c r="AK1066" s="93"/>
      <c r="AL1066" s="100"/>
      <c r="AM1066" s="12"/>
      <c r="AN1066" s="3"/>
      <c r="AO1066" s="3"/>
      <c r="AP1066" s="3"/>
    </row>
    <row r="1067" spans="1:42" ht="12" customHeight="1" outlineLevel="1" x14ac:dyDescent="0.25">
      <c r="A1067" s="1"/>
      <c r="B1067" s="2"/>
      <c r="C1067" s="13"/>
      <c r="D1067" s="13"/>
      <c r="E1067" s="13"/>
      <c r="F1067" s="30"/>
      <c r="H1067" s="23" t="s">
        <v>146</v>
      </c>
      <c r="I1067" s="4" t="s">
        <v>475</v>
      </c>
      <c r="J1067" s="93"/>
      <c r="K1067" s="93"/>
      <c r="L1067" s="93"/>
      <c r="M1067" s="93"/>
      <c r="N1067" s="93"/>
      <c r="O1067" s="93"/>
      <c r="P1067" s="93"/>
      <c r="Q1067" s="93"/>
      <c r="R1067" s="93"/>
      <c r="S1067" s="93"/>
      <c r="T1067" s="93"/>
      <c r="U1067" s="93"/>
      <c r="V1067" s="93"/>
      <c r="W1067" s="93"/>
      <c r="X1067" s="93"/>
      <c r="Y1067" s="93"/>
      <c r="Z1067" s="93"/>
      <c r="AA1067" s="93"/>
      <c r="AB1067" s="93"/>
      <c r="AC1067" s="93"/>
      <c r="AD1067" s="93"/>
      <c r="AE1067" s="93"/>
      <c r="AF1067" s="93"/>
      <c r="AG1067" s="93"/>
      <c r="AH1067" s="93"/>
      <c r="AI1067" s="93"/>
      <c r="AJ1067" s="93"/>
      <c r="AK1067" s="93"/>
      <c r="AL1067" s="100"/>
      <c r="AM1067" s="12"/>
      <c r="AN1067" s="3"/>
      <c r="AO1067" s="3"/>
      <c r="AP1067" s="3"/>
    </row>
    <row r="1068" spans="1:42" ht="12" customHeight="1" outlineLevel="1" x14ac:dyDescent="0.25">
      <c r="A1068" s="1"/>
      <c r="B1068" s="2"/>
      <c r="C1068" s="13"/>
      <c r="D1068" s="13"/>
      <c r="E1068" s="13"/>
      <c r="F1068" s="30"/>
      <c r="H1068" s="23" t="s">
        <v>147</v>
      </c>
      <c r="I1068" s="4" t="s">
        <v>475</v>
      </c>
      <c r="J1068" s="93"/>
      <c r="K1068" s="93"/>
      <c r="L1068" s="93"/>
      <c r="M1068" s="93"/>
      <c r="N1068" s="93"/>
      <c r="O1068" s="93"/>
      <c r="P1068" s="93"/>
      <c r="Q1068" s="93"/>
      <c r="R1068" s="93"/>
      <c r="S1068" s="93"/>
      <c r="T1068" s="93"/>
      <c r="U1068" s="93"/>
      <c r="V1068" s="93"/>
      <c r="W1068" s="93"/>
      <c r="X1068" s="93"/>
      <c r="Y1068" s="93"/>
      <c r="Z1068" s="93"/>
      <c r="AA1068" s="93"/>
      <c r="AB1068" s="93"/>
      <c r="AC1068" s="93"/>
      <c r="AD1068" s="93"/>
      <c r="AE1068" s="93"/>
      <c r="AF1068" s="93"/>
      <c r="AG1068" s="93"/>
      <c r="AH1068" s="93"/>
      <c r="AI1068" s="93"/>
      <c r="AJ1068" s="93"/>
      <c r="AK1068" s="93"/>
      <c r="AL1068" s="100"/>
      <c r="AM1068" s="12"/>
      <c r="AN1068" s="3"/>
      <c r="AO1068" s="3"/>
      <c r="AP1068" s="3"/>
    </row>
    <row r="1069" spans="1:42" ht="12" customHeight="1" outlineLevel="1" x14ac:dyDescent="0.25">
      <c r="A1069" s="1"/>
      <c r="B1069" s="2"/>
      <c r="C1069" s="13"/>
      <c r="D1069" s="13"/>
      <c r="E1069" s="13"/>
      <c r="F1069" s="30"/>
      <c r="H1069" s="23" t="s">
        <v>436</v>
      </c>
      <c r="I1069" s="4" t="s">
        <v>475</v>
      </c>
      <c r="J1069" s="93"/>
      <c r="K1069" s="93"/>
      <c r="L1069" s="93"/>
      <c r="M1069" s="93"/>
      <c r="N1069" s="93"/>
      <c r="O1069" s="93"/>
      <c r="P1069" s="93"/>
      <c r="Q1069" s="93"/>
      <c r="R1069" s="93"/>
      <c r="S1069" s="93"/>
      <c r="T1069" s="93"/>
      <c r="U1069" s="93"/>
      <c r="V1069" s="93"/>
      <c r="W1069" s="93"/>
      <c r="X1069" s="93"/>
      <c r="Y1069" s="93"/>
      <c r="Z1069" s="93"/>
      <c r="AA1069" s="93"/>
      <c r="AB1069" s="93"/>
      <c r="AC1069" s="93"/>
      <c r="AD1069" s="93"/>
      <c r="AE1069" s="93"/>
      <c r="AF1069" s="93"/>
      <c r="AG1069" s="93"/>
      <c r="AH1069" s="93"/>
      <c r="AI1069" s="93"/>
      <c r="AJ1069" s="93"/>
      <c r="AK1069" s="93"/>
      <c r="AL1069" s="100"/>
      <c r="AM1069" s="12"/>
      <c r="AN1069" s="3"/>
      <c r="AO1069" s="3"/>
      <c r="AP1069" s="3"/>
    </row>
    <row r="1070" spans="1:42" ht="12" customHeight="1" outlineLevel="1" x14ac:dyDescent="0.25">
      <c r="A1070" s="1"/>
      <c r="B1070" s="2"/>
      <c r="C1070" s="13"/>
      <c r="D1070" s="13"/>
      <c r="E1070" s="13"/>
      <c r="F1070" s="30"/>
      <c r="H1070" s="120" t="s">
        <v>155</v>
      </c>
      <c r="I1070" s="4" t="s">
        <v>475</v>
      </c>
      <c r="J1070" s="93"/>
      <c r="K1070" s="93"/>
      <c r="L1070" s="93"/>
      <c r="M1070" s="93"/>
      <c r="N1070" s="93"/>
      <c r="O1070" s="93"/>
      <c r="P1070" s="93"/>
      <c r="Q1070" s="93"/>
      <c r="R1070" s="93"/>
      <c r="S1070" s="93"/>
      <c r="T1070" s="93"/>
      <c r="U1070" s="93"/>
      <c r="V1070" s="93"/>
      <c r="W1070" s="93"/>
      <c r="X1070" s="93"/>
      <c r="Y1070" s="93"/>
      <c r="Z1070" s="93"/>
      <c r="AA1070" s="93"/>
      <c r="AB1070" s="93"/>
      <c r="AC1070" s="93"/>
      <c r="AD1070" s="93"/>
      <c r="AE1070" s="93"/>
      <c r="AF1070" s="93"/>
      <c r="AG1070" s="93"/>
      <c r="AH1070" s="93"/>
      <c r="AI1070" s="93"/>
      <c r="AJ1070" s="93"/>
      <c r="AK1070" s="93"/>
      <c r="AL1070" s="100"/>
      <c r="AM1070" s="12"/>
      <c r="AN1070" s="3"/>
      <c r="AO1070" s="3"/>
      <c r="AP1070" s="3"/>
    </row>
    <row r="1071" spans="1:42" ht="12" customHeight="1" outlineLevel="1" x14ac:dyDescent="0.25">
      <c r="A1071" s="1"/>
      <c r="B1071" s="2"/>
      <c r="C1071" s="13"/>
      <c r="D1071" s="13"/>
      <c r="E1071" s="13"/>
      <c r="F1071" s="30"/>
      <c r="H1071" s="120" t="s">
        <v>156</v>
      </c>
      <c r="I1071" s="4" t="s">
        <v>475</v>
      </c>
      <c r="J1071" s="93"/>
      <c r="K1071" s="93"/>
      <c r="L1071" s="93"/>
      <c r="M1071" s="93"/>
      <c r="N1071" s="93"/>
      <c r="O1071" s="93"/>
      <c r="P1071" s="93"/>
      <c r="Q1071" s="93"/>
      <c r="R1071" s="93"/>
      <c r="S1071" s="93"/>
      <c r="T1071" s="93"/>
      <c r="U1071" s="93"/>
      <c r="V1071" s="93"/>
      <c r="W1071" s="93"/>
      <c r="X1071" s="93"/>
      <c r="Y1071" s="93"/>
      <c r="Z1071" s="93"/>
      <c r="AA1071" s="93"/>
      <c r="AB1071" s="93"/>
      <c r="AC1071" s="93"/>
      <c r="AD1071" s="93"/>
      <c r="AE1071" s="93"/>
      <c r="AF1071" s="93"/>
      <c r="AG1071" s="93"/>
      <c r="AH1071" s="93"/>
      <c r="AI1071" s="93"/>
      <c r="AJ1071" s="93"/>
      <c r="AK1071" s="93"/>
      <c r="AL1071" s="100"/>
      <c r="AM1071" s="12"/>
      <c r="AN1071" s="3"/>
      <c r="AO1071" s="3"/>
      <c r="AP1071" s="3"/>
    </row>
    <row r="1072" spans="1:42" ht="12" customHeight="1" outlineLevel="1" x14ac:dyDescent="0.25">
      <c r="A1072" s="1"/>
      <c r="B1072" s="2"/>
      <c r="C1072" s="13"/>
      <c r="D1072" s="13"/>
      <c r="E1072" s="13"/>
      <c r="F1072" s="30"/>
      <c r="H1072" s="120" t="s">
        <v>160</v>
      </c>
      <c r="I1072" s="4" t="s">
        <v>475</v>
      </c>
      <c r="J1072" s="93"/>
      <c r="K1072" s="93"/>
      <c r="L1072" s="93"/>
      <c r="M1072" s="93"/>
      <c r="N1072" s="93"/>
      <c r="O1072" s="93"/>
      <c r="P1072" s="93"/>
      <c r="Q1072" s="93"/>
      <c r="R1072" s="93"/>
      <c r="S1072" s="93"/>
      <c r="T1072" s="93"/>
      <c r="U1072" s="93"/>
      <c r="V1072" s="93"/>
      <c r="W1072" s="93"/>
      <c r="X1072" s="93"/>
      <c r="Y1072" s="93"/>
      <c r="Z1072" s="93"/>
      <c r="AA1072" s="93"/>
      <c r="AB1072" s="93"/>
      <c r="AC1072" s="93"/>
      <c r="AD1072" s="93"/>
      <c r="AE1072" s="93"/>
      <c r="AF1072" s="93"/>
      <c r="AG1072" s="93"/>
      <c r="AH1072" s="93"/>
      <c r="AI1072" s="93"/>
      <c r="AJ1072" s="93"/>
      <c r="AK1072" s="93"/>
      <c r="AL1072" s="100"/>
      <c r="AM1072" s="12"/>
      <c r="AN1072" s="3"/>
      <c r="AO1072" s="3"/>
      <c r="AP1072" s="3"/>
    </row>
    <row r="1073" spans="1:42" ht="12" customHeight="1" outlineLevel="1" x14ac:dyDescent="0.3">
      <c r="A1073" s="1"/>
      <c r="B1073" s="2"/>
      <c r="C1073" s="13"/>
      <c r="D1073" s="13"/>
      <c r="E1073" s="13"/>
      <c r="F1073" s="30"/>
      <c r="H1073" s="119" t="s">
        <v>148</v>
      </c>
      <c r="I1073" s="4" t="s">
        <v>475</v>
      </c>
      <c r="J1073" s="93"/>
      <c r="K1073" s="93"/>
      <c r="L1073" s="93"/>
      <c r="M1073" s="93"/>
      <c r="N1073" s="93"/>
      <c r="O1073" s="93"/>
      <c r="P1073" s="93"/>
      <c r="Q1073" s="93"/>
      <c r="R1073" s="93"/>
      <c r="S1073" s="93"/>
      <c r="T1073" s="93"/>
      <c r="U1073" s="93"/>
      <c r="V1073" s="93"/>
      <c r="W1073" s="93"/>
      <c r="X1073" s="93"/>
      <c r="Y1073" s="93"/>
      <c r="Z1073" s="93"/>
      <c r="AA1073" s="93"/>
      <c r="AB1073" s="93"/>
      <c r="AC1073" s="93"/>
      <c r="AD1073" s="93"/>
      <c r="AE1073" s="93"/>
      <c r="AF1073" s="93"/>
      <c r="AG1073" s="93"/>
      <c r="AH1073" s="93"/>
      <c r="AI1073" s="93"/>
      <c r="AJ1073" s="93"/>
      <c r="AK1073" s="93"/>
      <c r="AL1073" s="100"/>
      <c r="AM1073" s="12"/>
      <c r="AN1073" s="3"/>
      <c r="AO1073" s="3"/>
      <c r="AP1073" s="3"/>
    </row>
    <row r="1074" spans="1:42" ht="12" customHeight="1" outlineLevel="1" x14ac:dyDescent="0.3">
      <c r="A1074" s="1"/>
      <c r="B1074" s="2"/>
      <c r="C1074" s="13"/>
      <c r="D1074" s="13"/>
      <c r="E1074" s="13"/>
      <c r="F1074" s="30"/>
      <c r="H1074" s="119" t="s">
        <v>149</v>
      </c>
      <c r="I1074" s="4" t="s">
        <v>475</v>
      </c>
      <c r="J1074" s="93"/>
      <c r="K1074" s="93"/>
      <c r="L1074" s="93"/>
      <c r="M1074" s="93"/>
      <c r="N1074" s="93"/>
      <c r="O1074" s="93"/>
      <c r="P1074" s="93"/>
      <c r="Q1074" s="93"/>
      <c r="R1074" s="93"/>
      <c r="S1074" s="93"/>
      <c r="T1074" s="93"/>
      <c r="U1074" s="93"/>
      <c r="V1074" s="93"/>
      <c r="W1074" s="93"/>
      <c r="X1074" s="93"/>
      <c r="Y1074" s="93"/>
      <c r="Z1074" s="93"/>
      <c r="AA1074" s="93"/>
      <c r="AB1074" s="93"/>
      <c r="AC1074" s="93"/>
      <c r="AD1074" s="93"/>
      <c r="AE1074" s="93"/>
      <c r="AF1074" s="93"/>
      <c r="AG1074" s="93"/>
      <c r="AH1074" s="93"/>
      <c r="AI1074" s="93"/>
      <c r="AJ1074" s="93"/>
      <c r="AK1074" s="93"/>
      <c r="AL1074" s="100"/>
      <c r="AM1074" s="12"/>
      <c r="AN1074" s="3"/>
      <c r="AO1074" s="3"/>
      <c r="AP1074" s="3"/>
    </row>
    <row r="1075" spans="1:42" ht="12" customHeight="1" outlineLevel="1" x14ac:dyDescent="0.3">
      <c r="A1075" s="1"/>
      <c r="B1075" s="2"/>
      <c r="C1075" s="13"/>
      <c r="D1075" s="13"/>
      <c r="E1075" s="13"/>
      <c r="F1075" s="30"/>
      <c r="H1075" s="119" t="s">
        <v>150</v>
      </c>
      <c r="I1075" s="4" t="s">
        <v>475</v>
      </c>
      <c r="J1075" s="93"/>
      <c r="K1075" s="93"/>
      <c r="L1075" s="93"/>
      <c r="M1075" s="93"/>
      <c r="N1075" s="93"/>
      <c r="O1075" s="93"/>
      <c r="P1075" s="93"/>
      <c r="Q1075" s="93"/>
      <c r="R1075" s="93"/>
      <c r="S1075" s="93"/>
      <c r="T1075" s="93"/>
      <c r="U1075" s="93"/>
      <c r="V1075" s="93"/>
      <c r="W1075" s="93"/>
      <c r="X1075" s="93"/>
      <c r="Y1075" s="93"/>
      <c r="Z1075" s="93"/>
      <c r="AA1075" s="93"/>
      <c r="AB1075" s="93"/>
      <c r="AC1075" s="93"/>
      <c r="AD1075" s="93"/>
      <c r="AE1075" s="93"/>
      <c r="AF1075" s="93"/>
      <c r="AG1075" s="93"/>
      <c r="AH1075" s="93"/>
      <c r="AI1075" s="93"/>
      <c r="AJ1075" s="93"/>
      <c r="AK1075" s="93"/>
      <c r="AL1075" s="100"/>
      <c r="AM1075" s="12"/>
      <c r="AN1075" s="3"/>
      <c r="AO1075" s="3"/>
      <c r="AP1075" s="3"/>
    </row>
    <row r="1076" spans="1:42" ht="12" customHeight="1" outlineLevel="1" x14ac:dyDescent="0.3">
      <c r="A1076" s="1"/>
      <c r="B1076" s="2"/>
      <c r="C1076" s="13"/>
      <c r="D1076" s="13"/>
      <c r="E1076" s="13"/>
      <c r="F1076" s="30"/>
      <c r="H1076" s="119" t="s">
        <v>151</v>
      </c>
      <c r="I1076" s="4" t="s">
        <v>475</v>
      </c>
      <c r="J1076" s="93"/>
      <c r="K1076" s="93"/>
      <c r="L1076" s="93"/>
      <c r="M1076" s="93"/>
      <c r="N1076" s="93"/>
      <c r="O1076" s="93"/>
      <c r="P1076" s="93"/>
      <c r="Q1076" s="93"/>
      <c r="R1076" s="93"/>
      <c r="S1076" s="93"/>
      <c r="T1076" s="93"/>
      <c r="U1076" s="93"/>
      <c r="V1076" s="93"/>
      <c r="W1076" s="93"/>
      <c r="X1076" s="93"/>
      <c r="Y1076" s="93"/>
      <c r="Z1076" s="93"/>
      <c r="AA1076" s="93"/>
      <c r="AB1076" s="93"/>
      <c r="AC1076" s="93"/>
      <c r="AD1076" s="93"/>
      <c r="AE1076" s="93"/>
      <c r="AF1076" s="93"/>
      <c r="AG1076" s="93"/>
      <c r="AH1076" s="93"/>
      <c r="AI1076" s="93"/>
      <c r="AJ1076" s="93"/>
      <c r="AK1076" s="93"/>
      <c r="AL1076" s="100"/>
      <c r="AM1076" s="12"/>
      <c r="AN1076" s="3"/>
      <c r="AO1076" s="3"/>
      <c r="AP1076" s="3"/>
    </row>
    <row r="1077" spans="1:42" ht="12" customHeight="1" outlineLevel="1" x14ac:dyDescent="0.3">
      <c r="A1077" s="1"/>
      <c r="B1077" s="2"/>
      <c r="C1077" s="13"/>
      <c r="D1077" s="13"/>
      <c r="E1077" s="13"/>
      <c r="F1077" s="30"/>
      <c r="H1077" s="119" t="s">
        <v>152</v>
      </c>
      <c r="I1077" s="4" t="s">
        <v>475</v>
      </c>
      <c r="J1077" s="93"/>
      <c r="K1077" s="93"/>
      <c r="L1077" s="93"/>
      <c r="M1077" s="93"/>
      <c r="N1077" s="93"/>
      <c r="O1077" s="93"/>
      <c r="P1077" s="93"/>
      <c r="Q1077" s="93"/>
      <c r="R1077" s="93"/>
      <c r="S1077" s="93"/>
      <c r="T1077" s="93"/>
      <c r="U1077" s="93"/>
      <c r="V1077" s="93"/>
      <c r="W1077" s="93"/>
      <c r="X1077" s="93"/>
      <c r="Y1077" s="93"/>
      <c r="Z1077" s="93"/>
      <c r="AA1077" s="93"/>
      <c r="AB1077" s="93"/>
      <c r="AC1077" s="93"/>
      <c r="AD1077" s="93"/>
      <c r="AE1077" s="93"/>
      <c r="AF1077" s="93"/>
      <c r="AG1077" s="93"/>
      <c r="AH1077" s="93"/>
      <c r="AI1077" s="93"/>
      <c r="AJ1077" s="93"/>
      <c r="AK1077" s="93"/>
      <c r="AL1077" s="100"/>
      <c r="AM1077" s="12"/>
      <c r="AN1077" s="3"/>
      <c r="AO1077" s="3"/>
      <c r="AP1077" s="3"/>
    </row>
    <row r="1078" spans="1:42" ht="12" customHeight="1" outlineLevel="1" x14ac:dyDescent="0.3">
      <c r="A1078" s="1"/>
      <c r="B1078" s="2"/>
      <c r="C1078" s="13"/>
      <c r="D1078" s="13"/>
      <c r="E1078" s="13"/>
      <c r="F1078" s="30"/>
      <c r="H1078" s="119" t="s">
        <v>157</v>
      </c>
      <c r="I1078" s="4" t="s">
        <v>475</v>
      </c>
      <c r="J1078" s="93"/>
      <c r="K1078" s="93"/>
      <c r="L1078" s="93"/>
      <c r="M1078" s="93"/>
      <c r="N1078" s="93"/>
      <c r="O1078" s="93"/>
      <c r="P1078" s="93"/>
      <c r="Q1078" s="93"/>
      <c r="R1078" s="93"/>
      <c r="S1078" s="93"/>
      <c r="T1078" s="93"/>
      <c r="U1078" s="93"/>
      <c r="V1078" s="93"/>
      <c r="W1078" s="93"/>
      <c r="X1078" s="93"/>
      <c r="Y1078" s="93"/>
      <c r="Z1078" s="93"/>
      <c r="AA1078" s="93"/>
      <c r="AB1078" s="93"/>
      <c r="AC1078" s="93"/>
      <c r="AD1078" s="93"/>
      <c r="AE1078" s="93"/>
      <c r="AF1078" s="93"/>
      <c r="AG1078" s="93"/>
      <c r="AH1078" s="93"/>
      <c r="AI1078" s="93"/>
      <c r="AJ1078" s="93"/>
      <c r="AK1078" s="93"/>
      <c r="AL1078" s="100"/>
      <c r="AM1078" s="12"/>
      <c r="AN1078" s="3"/>
      <c r="AO1078" s="3"/>
      <c r="AP1078" s="3"/>
    </row>
    <row r="1079" spans="1:42" ht="12" customHeight="1" outlineLevel="1" x14ac:dyDescent="0.3">
      <c r="A1079" s="1"/>
      <c r="B1079" s="2"/>
      <c r="C1079" s="13"/>
      <c r="D1079" s="13"/>
      <c r="E1079" s="13"/>
      <c r="F1079" s="30"/>
      <c r="H1079" s="119" t="s">
        <v>158</v>
      </c>
      <c r="I1079" s="4" t="s">
        <v>475</v>
      </c>
      <c r="J1079" s="93"/>
      <c r="K1079" s="93"/>
      <c r="L1079" s="93"/>
      <c r="M1079" s="93"/>
      <c r="N1079" s="93"/>
      <c r="O1079" s="93"/>
      <c r="P1079" s="93"/>
      <c r="Q1079" s="93"/>
      <c r="R1079" s="93"/>
      <c r="S1079" s="93"/>
      <c r="T1079" s="93"/>
      <c r="U1079" s="93"/>
      <c r="V1079" s="93"/>
      <c r="W1079" s="93"/>
      <c r="X1079" s="93"/>
      <c r="Y1079" s="93"/>
      <c r="Z1079" s="93"/>
      <c r="AA1079" s="93"/>
      <c r="AB1079" s="93"/>
      <c r="AC1079" s="93"/>
      <c r="AD1079" s="93"/>
      <c r="AE1079" s="93"/>
      <c r="AF1079" s="93"/>
      <c r="AG1079" s="93"/>
      <c r="AH1079" s="93"/>
      <c r="AI1079" s="93"/>
      <c r="AJ1079" s="93"/>
      <c r="AK1079" s="93"/>
      <c r="AL1079" s="100"/>
      <c r="AM1079" s="12"/>
      <c r="AN1079" s="3"/>
      <c r="AO1079" s="3"/>
      <c r="AP1079" s="3"/>
    </row>
    <row r="1080" spans="1:42" ht="12" customHeight="1" outlineLevel="1" x14ac:dyDescent="0.3">
      <c r="A1080" s="1"/>
      <c r="B1080" s="2"/>
      <c r="C1080" s="13"/>
      <c r="D1080" s="13"/>
      <c r="E1080" s="13"/>
      <c r="F1080" s="30"/>
      <c r="H1080" s="119" t="s">
        <v>159</v>
      </c>
      <c r="I1080" s="4" t="s">
        <v>475</v>
      </c>
      <c r="J1080" s="93"/>
      <c r="K1080" s="93"/>
      <c r="L1080" s="93"/>
      <c r="M1080" s="93"/>
      <c r="N1080" s="93"/>
      <c r="O1080" s="93"/>
      <c r="P1080" s="93"/>
      <c r="Q1080" s="93"/>
      <c r="R1080" s="93"/>
      <c r="S1080" s="93"/>
      <c r="T1080" s="93"/>
      <c r="U1080" s="93"/>
      <c r="V1080" s="93"/>
      <c r="W1080" s="93"/>
      <c r="X1080" s="93"/>
      <c r="Y1080" s="93"/>
      <c r="Z1080" s="93"/>
      <c r="AA1080" s="93"/>
      <c r="AB1080" s="93"/>
      <c r="AC1080" s="93"/>
      <c r="AD1080" s="93"/>
      <c r="AE1080" s="93"/>
      <c r="AF1080" s="93"/>
      <c r="AG1080" s="93"/>
      <c r="AH1080" s="93"/>
      <c r="AI1080" s="93"/>
      <c r="AJ1080" s="93"/>
      <c r="AK1080" s="93"/>
      <c r="AL1080" s="100"/>
      <c r="AM1080" s="12"/>
      <c r="AN1080" s="3"/>
      <c r="AO1080" s="3"/>
      <c r="AP1080" s="3"/>
    </row>
    <row r="1081" spans="1:42" ht="12" customHeight="1" outlineLevel="1" x14ac:dyDescent="0.3">
      <c r="A1081" s="1"/>
      <c r="B1081" s="2"/>
      <c r="C1081" s="13"/>
      <c r="D1081" s="13"/>
      <c r="E1081" s="13"/>
      <c r="F1081" s="30"/>
      <c r="H1081" s="119" t="s">
        <v>460</v>
      </c>
      <c r="I1081" s="4" t="s">
        <v>475</v>
      </c>
      <c r="J1081" s="93"/>
      <c r="K1081" s="93"/>
      <c r="L1081" s="93"/>
      <c r="M1081" s="93"/>
      <c r="N1081" s="93"/>
      <c r="O1081" s="93"/>
      <c r="P1081" s="93"/>
      <c r="Q1081" s="93"/>
      <c r="R1081" s="93"/>
      <c r="S1081" s="93"/>
      <c r="T1081" s="93"/>
      <c r="U1081" s="93"/>
      <c r="V1081" s="93"/>
      <c r="W1081" s="93"/>
      <c r="X1081" s="93"/>
      <c r="Y1081" s="93"/>
      <c r="Z1081" s="93"/>
      <c r="AA1081" s="93"/>
      <c r="AB1081" s="93"/>
      <c r="AC1081" s="93"/>
      <c r="AD1081" s="93"/>
      <c r="AE1081" s="93"/>
      <c r="AF1081" s="93"/>
      <c r="AG1081" s="93"/>
      <c r="AH1081" s="93"/>
      <c r="AI1081" s="93"/>
      <c r="AJ1081" s="93"/>
      <c r="AK1081" s="93"/>
      <c r="AL1081" s="100"/>
      <c r="AM1081" s="12"/>
      <c r="AN1081" s="3"/>
      <c r="AO1081" s="3"/>
      <c r="AP1081" s="3"/>
    </row>
    <row r="1082" spans="1:42" ht="12" customHeight="1" outlineLevel="1" x14ac:dyDescent="0.3">
      <c r="A1082" s="1"/>
      <c r="B1082" s="2"/>
      <c r="C1082" s="13"/>
      <c r="D1082" s="13"/>
      <c r="E1082" s="13"/>
      <c r="F1082" s="30"/>
      <c r="H1082" s="119" t="s">
        <v>161</v>
      </c>
      <c r="I1082" s="4" t="s">
        <v>475</v>
      </c>
      <c r="J1082" s="93"/>
      <c r="K1082" s="93"/>
      <c r="L1082" s="93"/>
      <c r="M1082" s="93"/>
      <c r="N1082" s="93"/>
      <c r="O1082" s="93"/>
      <c r="P1082" s="93"/>
      <c r="Q1082" s="93"/>
      <c r="R1082" s="93"/>
      <c r="S1082" s="93"/>
      <c r="T1082" s="93"/>
      <c r="U1082" s="93"/>
      <c r="V1082" s="93"/>
      <c r="W1082" s="93"/>
      <c r="X1082" s="93"/>
      <c r="Y1082" s="93"/>
      <c r="Z1082" s="93"/>
      <c r="AA1082" s="93"/>
      <c r="AB1082" s="93"/>
      <c r="AC1082" s="93"/>
      <c r="AD1082" s="93"/>
      <c r="AE1082" s="93"/>
      <c r="AF1082" s="93"/>
      <c r="AG1082" s="93"/>
      <c r="AH1082" s="93"/>
      <c r="AI1082" s="93"/>
      <c r="AJ1082" s="93"/>
      <c r="AK1082" s="93"/>
      <c r="AL1082" s="100"/>
      <c r="AM1082" s="12"/>
      <c r="AN1082" s="3"/>
      <c r="AO1082" s="3"/>
      <c r="AP1082" s="3"/>
    </row>
    <row r="1083" spans="1:42" ht="12" customHeight="1" outlineLevel="1" x14ac:dyDescent="0.3">
      <c r="A1083" s="1"/>
      <c r="B1083" s="2"/>
      <c r="C1083" s="13"/>
      <c r="D1083" s="13"/>
      <c r="E1083" s="13"/>
      <c r="F1083" s="30"/>
      <c r="H1083" s="119" t="s">
        <v>162</v>
      </c>
      <c r="I1083" s="4" t="s">
        <v>475</v>
      </c>
      <c r="J1083" s="93"/>
      <c r="K1083" s="93"/>
      <c r="L1083" s="93"/>
      <c r="M1083" s="93"/>
      <c r="N1083" s="93"/>
      <c r="O1083" s="93"/>
      <c r="P1083" s="93"/>
      <c r="Q1083" s="93"/>
      <c r="R1083" s="93"/>
      <c r="S1083" s="93"/>
      <c r="T1083" s="93"/>
      <c r="U1083" s="93"/>
      <c r="V1083" s="93"/>
      <c r="W1083" s="93"/>
      <c r="X1083" s="93"/>
      <c r="Y1083" s="93"/>
      <c r="Z1083" s="93"/>
      <c r="AA1083" s="93"/>
      <c r="AB1083" s="93"/>
      <c r="AC1083" s="93"/>
      <c r="AD1083" s="93"/>
      <c r="AE1083" s="93"/>
      <c r="AF1083" s="93"/>
      <c r="AG1083" s="93"/>
      <c r="AH1083" s="93"/>
      <c r="AI1083" s="93"/>
      <c r="AJ1083" s="93"/>
      <c r="AK1083" s="93"/>
      <c r="AL1083" s="100"/>
      <c r="AM1083" s="12"/>
      <c r="AN1083" s="3"/>
      <c r="AO1083" s="3"/>
      <c r="AP1083" s="3"/>
    </row>
    <row r="1084" spans="1:42" ht="12" customHeight="1" outlineLevel="1" x14ac:dyDescent="0.3">
      <c r="A1084" s="1"/>
      <c r="B1084" s="2"/>
      <c r="C1084" s="13"/>
      <c r="D1084" s="13"/>
      <c r="E1084" s="13"/>
      <c r="F1084" s="30"/>
      <c r="H1084" s="119" t="s">
        <v>163</v>
      </c>
      <c r="I1084" s="4" t="s">
        <v>475</v>
      </c>
      <c r="J1084" s="93"/>
      <c r="K1084" s="93"/>
      <c r="L1084" s="93"/>
      <c r="M1084" s="93"/>
      <c r="N1084" s="93"/>
      <c r="O1084" s="93"/>
      <c r="P1084" s="93"/>
      <c r="Q1084" s="93"/>
      <c r="R1084" s="93"/>
      <c r="S1084" s="93"/>
      <c r="T1084" s="93"/>
      <c r="U1084" s="93"/>
      <c r="V1084" s="93"/>
      <c r="W1084" s="93"/>
      <c r="X1084" s="93"/>
      <c r="Y1084" s="93"/>
      <c r="Z1084" s="93"/>
      <c r="AA1084" s="93"/>
      <c r="AB1084" s="93"/>
      <c r="AC1084" s="93"/>
      <c r="AD1084" s="93"/>
      <c r="AE1084" s="93"/>
      <c r="AF1084" s="93"/>
      <c r="AG1084" s="93"/>
      <c r="AH1084" s="93"/>
      <c r="AI1084" s="93"/>
      <c r="AJ1084" s="93"/>
      <c r="AK1084" s="93"/>
      <c r="AL1084" s="100"/>
      <c r="AM1084" s="12"/>
      <c r="AN1084" s="3"/>
      <c r="AO1084" s="3"/>
      <c r="AP1084" s="3"/>
    </row>
    <row r="1085" spans="1:42" ht="12" customHeight="1" outlineLevel="1" x14ac:dyDescent="0.3">
      <c r="A1085" s="1"/>
      <c r="B1085" s="2"/>
      <c r="C1085" s="13"/>
      <c r="D1085" s="13"/>
      <c r="E1085" s="13"/>
      <c r="F1085" s="30"/>
      <c r="H1085" s="119" t="s">
        <v>164</v>
      </c>
      <c r="I1085" s="4" t="s">
        <v>475</v>
      </c>
      <c r="J1085" s="93"/>
      <c r="K1085" s="93"/>
      <c r="L1085" s="93"/>
      <c r="M1085" s="93"/>
      <c r="N1085" s="93"/>
      <c r="O1085" s="93"/>
      <c r="P1085" s="93"/>
      <c r="Q1085" s="93"/>
      <c r="R1085" s="93"/>
      <c r="S1085" s="93"/>
      <c r="T1085" s="93"/>
      <c r="U1085" s="93"/>
      <c r="V1085" s="93"/>
      <c r="W1085" s="93"/>
      <c r="X1085" s="93"/>
      <c r="Y1085" s="93"/>
      <c r="Z1085" s="93"/>
      <c r="AA1085" s="93"/>
      <c r="AB1085" s="93"/>
      <c r="AC1085" s="93"/>
      <c r="AD1085" s="93"/>
      <c r="AE1085" s="93"/>
      <c r="AF1085" s="93"/>
      <c r="AG1085" s="93"/>
      <c r="AH1085" s="93"/>
      <c r="AI1085" s="93"/>
      <c r="AJ1085" s="93"/>
      <c r="AK1085" s="93"/>
      <c r="AL1085" s="100"/>
      <c r="AM1085" s="12"/>
      <c r="AN1085" s="3"/>
      <c r="AO1085" s="3"/>
      <c r="AP1085" s="3"/>
    </row>
    <row r="1086" spans="1:42" ht="12" customHeight="1" outlineLevel="1" x14ac:dyDescent="0.3">
      <c r="A1086" s="1"/>
      <c r="B1086" s="2"/>
      <c r="C1086" s="13"/>
      <c r="D1086" s="13"/>
      <c r="E1086" s="13"/>
      <c r="F1086" s="30"/>
      <c r="H1086" s="119" t="s">
        <v>165</v>
      </c>
      <c r="I1086" s="4" t="s">
        <v>475</v>
      </c>
      <c r="J1086" s="93"/>
      <c r="K1086" s="93"/>
      <c r="L1086" s="93"/>
      <c r="M1086" s="93"/>
      <c r="N1086" s="93"/>
      <c r="O1086" s="93"/>
      <c r="P1086" s="93"/>
      <c r="Q1086" s="93"/>
      <c r="R1086" s="93"/>
      <c r="S1086" s="93"/>
      <c r="T1086" s="93"/>
      <c r="U1086" s="93"/>
      <c r="V1086" s="93"/>
      <c r="W1086" s="93"/>
      <c r="X1086" s="93"/>
      <c r="Y1086" s="93"/>
      <c r="Z1086" s="93"/>
      <c r="AA1086" s="93"/>
      <c r="AB1086" s="93"/>
      <c r="AC1086" s="93"/>
      <c r="AD1086" s="93"/>
      <c r="AE1086" s="93"/>
      <c r="AF1086" s="93"/>
      <c r="AG1086" s="93"/>
      <c r="AH1086" s="93"/>
      <c r="AI1086" s="93"/>
      <c r="AJ1086" s="93"/>
      <c r="AK1086" s="93"/>
      <c r="AL1086" s="100"/>
      <c r="AM1086" s="12"/>
      <c r="AN1086" s="3"/>
      <c r="AO1086" s="3"/>
      <c r="AP1086" s="3"/>
    </row>
    <row r="1087" spans="1:42" ht="12" customHeight="1" outlineLevel="1" x14ac:dyDescent="0.3">
      <c r="A1087" s="1"/>
      <c r="B1087" s="2"/>
      <c r="C1087" s="13"/>
      <c r="D1087" s="13"/>
      <c r="E1087" s="13"/>
      <c r="F1087" s="30"/>
      <c r="H1087" s="119" t="s">
        <v>468</v>
      </c>
      <c r="I1087" s="4" t="s">
        <v>475</v>
      </c>
      <c r="J1087" s="93"/>
      <c r="K1087" s="93"/>
      <c r="L1087" s="93"/>
      <c r="M1087" s="93"/>
      <c r="N1087" s="93"/>
      <c r="O1087" s="93"/>
      <c r="P1087" s="93"/>
      <c r="Q1087" s="93"/>
      <c r="R1087" s="93"/>
      <c r="S1087" s="93"/>
      <c r="T1087" s="93"/>
      <c r="U1087" s="93"/>
      <c r="V1087" s="93"/>
      <c r="W1087" s="93"/>
      <c r="X1087" s="93"/>
      <c r="Y1087" s="93"/>
      <c r="Z1087" s="93"/>
      <c r="AA1087" s="93"/>
      <c r="AB1087" s="93"/>
      <c r="AC1087" s="93"/>
      <c r="AD1087" s="93"/>
      <c r="AE1087" s="93"/>
      <c r="AF1087" s="93"/>
      <c r="AG1087" s="93"/>
      <c r="AH1087" s="93"/>
      <c r="AI1087" s="93"/>
      <c r="AJ1087" s="93"/>
      <c r="AK1087" s="93"/>
      <c r="AL1087" s="100"/>
      <c r="AM1087" s="12"/>
      <c r="AN1087" s="3"/>
      <c r="AO1087" s="3"/>
      <c r="AP1087" s="3"/>
    </row>
    <row r="1088" spans="1:42" ht="12" customHeight="1" outlineLevel="1" x14ac:dyDescent="0.3">
      <c r="A1088" s="1"/>
      <c r="B1088" s="2"/>
      <c r="C1088" s="13"/>
      <c r="D1088" s="13"/>
      <c r="E1088" s="13"/>
      <c r="F1088" s="30"/>
      <c r="H1088" s="119" t="s">
        <v>166</v>
      </c>
      <c r="I1088" s="4" t="s">
        <v>475</v>
      </c>
      <c r="J1088" s="93"/>
      <c r="K1088" s="93"/>
      <c r="L1088" s="93"/>
      <c r="M1088" s="93"/>
      <c r="N1088" s="93"/>
      <c r="O1088" s="93"/>
      <c r="P1088" s="93"/>
      <c r="Q1088" s="93"/>
      <c r="R1088" s="93"/>
      <c r="S1088" s="93"/>
      <c r="T1088" s="93"/>
      <c r="U1088" s="93"/>
      <c r="V1088" s="93"/>
      <c r="W1088" s="93"/>
      <c r="X1088" s="93"/>
      <c r="Y1088" s="93"/>
      <c r="Z1088" s="93"/>
      <c r="AA1088" s="93"/>
      <c r="AB1088" s="93"/>
      <c r="AC1088" s="93"/>
      <c r="AD1088" s="93"/>
      <c r="AE1088" s="93"/>
      <c r="AF1088" s="93"/>
      <c r="AG1088" s="93"/>
      <c r="AH1088" s="93"/>
      <c r="AI1088" s="93"/>
      <c r="AJ1088" s="93"/>
      <c r="AK1088" s="93"/>
      <c r="AL1088" s="100"/>
      <c r="AM1088" s="12"/>
      <c r="AN1088" s="3"/>
      <c r="AO1088" s="3"/>
      <c r="AP1088" s="3"/>
    </row>
    <row r="1089" spans="1:42" ht="12" customHeight="1" outlineLevel="1" x14ac:dyDescent="0.3">
      <c r="A1089" s="1"/>
      <c r="B1089" s="2"/>
      <c r="C1089" s="13"/>
      <c r="D1089" s="13"/>
      <c r="E1089" s="13"/>
      <c r="F1089" s="30"/>
      <c r="H1089" s="119" t="s">
        <v>461</v>
      </c>
      <c r="I1089" s="4" t="s">
        <v>475</v>
      </c>
      <c r="J1089" s="93"/>
      <c r="K1089" s="93"/>
      <c r="L1089" s="93"/>
      <c r="M1089" s="93"/>
      <c r="N1089" s="93"/>
      <c r="O1089" s="93"/>
      <c r="P1089" s="93"/>
      <c r="Q1089" s="93"/>
      <c r="R1089" s="93"/>
      <c r="S1089" s="93"/>
      <c r="T1089" s="93"/>
      <c r="U1089" s="93"/>
      <c r="V1089" s="93"/>
      <c r="W1089" s="93"/>
      <c r="X1089" s="93"/>
      <c r="Y1089" s="93"/>
      <c r="Z1089" s="93"/>
      <c r="AA1089" s="93"/>
      <c r="AB1089" s="93"/>
      <c r="AC1089" s="93"/>
      <c r="AD1089" s="93"/>
      <c r="AE1089" s="93"/>
      <c r="AF1089" s="93"/>
      <c r="AG1089" s="93"/>
      <c r="AH1089" s="93"/>
      <c r="AI1089" s="93"/>
      <c r="AJ1089" s="93"/>
      <c r="AK1089" s="93"/>
      <c r="AL1089" s="100"/>
      <c r="AM1089" s="12"/>
      <c r="AN1089" s="3"/>
      <c r="AO1089" s="3"/>
      <c r="AP1089" s="3"/>
    </row>
    <row r="1090" spans="1:42" ht="12" customHeight="1" outlineLevel="1" x14ac:dyDescent="0.3">
      <c r="A1090" s="1"/>
      <c r="B1090" s="2"/>
      <c r="C1090" s="13"/>
      <c r="D1090" s="13"/>
      <c r="E1090" s="13"/>
      <c r="F1090" s="30"/>
      <c r="H1090" s="119" t="s">
        <v>167</v>
      </c>
      <c r="I1090" s="4" t="s">
        <v>475</v>
      </c>
      <c r="J1090" s="93"/>
      <c r="K1090" s="93"/>
      <c r="L1090" s="93"/>
      <c r="M1090" s="93"/>
      <c r="N1090" s="93"/>
      <c r="O1090" s="93"/>
      <c r="P1090" s="93"/>
      <c r="Q1090" s="93"/>
      <c r="R1090" s="93"/>
      <c r="S1090" s="93"/>
      <c r="T1090" s="93"/>
      <c r="U1090" s="93"/>
      <c r="V1090" s="93"/>
      <c r="W1090" s="93"/>
      <c r="X1090" s="93"/>
      <c r="Y1090" s="93"/>
      <c r="Z1090" s="93"/>
      <c r="AA1090" s="93"/>
      <c r="AB1090" s="93"/>
      <c r="AC1090" s="93"/>
      <c r="AD1090" s="93"/>
      <c r="AE1090" s="93"/>
      <c r="AF1090" s="93"/>
      <c r="AG1090" s="93"/>
      <c r="AH1090" s="93"/>
      <c r="AI1090" s="93"/>
      <c r="AJ1090" s="93"/>
      <c r="AK1090" s="93"/>
      <c r="AL1090" s="100"/>
      <c r="AM1090" s="12"/>
      <c r="AN1090" s="3"/>
      <c r="AO1090" s="3"/>
      <c r="AP1090" s="3"/>
    </row>
    <row r="1091" spans="1:42" ht="12" customHeight="1" outlineLevel="1" x14ac:dyDescent="0.3">
      <c r="A1091" s="1"/>
      <c r="B1091" s="2"/>
      <c r="C1091" s="13"/>
      <c r="D1091" s="13"/>
      <c r="E1091" s="13"/>
      <c r="F1091" s="30"/>
      <c r="H1091" s="119" t="s">
        <v>168</v>
      </c>
      <c r="I1091" s="4" t="s">
        <v>475</v>
      </c>
      <c r="J1091" s="93"/>
      <c r="K1091" s="93"/>
      <c r="L1091" s="93"/>
      <c r="M1091" s="93"/>
      <c r="N1091" s="93"/>
      <c r="O1091" s="93"/>
      <c r="P1091" s="93"/>
      <c r="Q1091" s="93"/>
      <c r="R1091" s="93"/>
      <c r="S1091" s="93"/>
      <c r="T1091" s="93"/>
      <c r="U1091" s="93"/>
      <c r="V1091" s="93"/>
      <c r="W1091" s="93"/>
      <c r="X1091" s="93"/>
      <c r="Y1091" s="93"/>
      <c r="Z1091" s="93"/>
      <c r="AA1091" s="93"/>
      <c r="AB1091" s="93"/>
      <c r="AC1091" s="93"/>
      <c r="AD1091" s="93"/>
      <c r="AE1091" s="93"/>
      <c r="AF1091" s="93"/>
      <c r="AG1091" s="93"/>
      <c r="AH1091" s="93"/>
      <c r="AI1091" s="93"/>
      <c r="AJ1091" s="93"/>
      <c r="AK1091" s="93"/>
      <c r="AL1091" s="100"/>
      <c r="AM1091" s="12"/>
      <c r="AN1091" s="3"/>
      <c r="AO1091" s="3"/>
      <c r="AP1091" s="3"/>
    </row>
    <row r="1092" spans="1:42" ht="12" customHeight="1" outlineLevel="1" x14ac:dyDescent="0.3">
      <c r="A1092" s="1"/>
      <c r="B1092" s="2"/>
      <c r="C1092" s="13"/>
      <c r="D1092" s="13"/>
      <c r="E1092" s="13"/>
      <c r="F1092" s="30"/>
      <c r="H1092" s="119" t="s">
        <v>169</v>
      </c>
      <c r="I1092" s="4" t="s">
        <v>475</v>
      </c>
      <c r="J1092" s="93"/>
      <c r="K1092" s="93"/>
      <c r="L1092" s="93"/>
      <c r="M1092" s="93"/>
      <c r="N1092" s="93"/>
      <c r="O1092" s="93"/>
      <c r="P1092" s="93"/>
      <c r="Q1092" s="93"/>
      <c r="R1092" s="93"/>
      <c r="S1092" s="93"/>
      <c r="T1092" s="93"/>
      <c r="U1092" s="93"/>
      <c r="V1092" s="93"/>
      <c r="W1092" s="93"/>
      <c r="X1092" s="93"/>
      <c r="Y1092" s="93"/>
      <c r="Z1092" s="93"/>
      <c r="AA1092" s="93"/>
      <c r="AB1092" s="93"/>
      <c r="AC1092" s="93"/>
      <c r="AD1092" s="93"/>
      <c r="AE1092" s="93"/>
      <c r="AF1092" s="93"/>
      <c r="AG1092" s="93"/>
      <c r="AH1092" s="93"/>
      <c r="AI1092" s="93"/>
      <c r="AJ1092" s="93"/>
      <c r="AK1092" s="93"/>
      <c r="AL1092" s="100"/>
      <c r="AM1092" s="12"/>
      <c r="AN1092" s="3"/>
      <c r="AO1092" s="3"/>
      <c r="AP1092" s="3"/>
    </row>
    <row r="1093" spans="1:42" ht="12" customHeight="1" outlineLevel="1" x14ac:dyDescent="0.3">
      <c r="A1093" s="1"/>
      <c r="B1093" s="2"/>
      <c r="C1093" s="13"/>
      <c r="D1093" s="13"/>
      <c r="E1093" s="13"/>
      <c r="F1093" s="30"/>
      <c r="H1093" s="119" t="s">
        <v>467</v>
      </c>
      <c r="I1093" s="4" t="s">
        <v>475</v>
      </c>
      <c r="J1093" s="93"/>
      <c r="K1093" s="93"/>
      <c r="L1093" s="93"/>
      <c r="M1093" s="93"/>
      <c r="N1093" s="93"/>
      <c r="O1093" s="93"/>
      <c r="P1093" s="93"/>
      <c r="Q1093" s="93"/>
      <c r="R1093" s="93"/>
      <c r="S1093" s="93"/>
      <c r="T1093" s="93"/>
      <c r="U1093" s="93"/>
      <c r="V1093" s="93"/>
      <c r="W1093" s="93"/>
      <c r="X1093" s="93"/>
      <c r="Y1093" s="93"/>
      <c r="Z1093" s="93"/>
      <c r="AA1093" s="93"/>
      <c r="AB1093" s="93"/>
      <c r="AC1093" s="93"/>
      <c r="AD1093" s="93"/>
      <c r="AE1093" s="93"/>
      <c r="AF1093" s="93"/>
      <c r="AG1093" s="93"/>
      <c r="AH1093" s="93"/>
      <c r="AI1093" s="93"/>
      <c r="AJ1093" s="93"/>
      <c r="AK1093" s="93"/>
      <c r="AL1093" s="100"/>
      <c r="AM1093" s="12"/>
      <c r="AN1093" s="3"/>
      <c r="AO1093" s="3"/>
      <c r="AP1093" s="3"/>
    </row>
    <row r="1094" spans="1:42" ht="12" customHeight="1" outlineLevel="1" x14ac:dyDescent="0.3">
      <c r="A1094" s="1"/>
      <c r="B1094" s="2"/>
      <c r="C1094" s="13"/>
      <c r="D1094" s="13"/>
      <c r="E1094" s="13"/>
      <c r="F1094" s="30"/>
      <c r="H1094" s="119" t="s">
        <v>170</v>
      </c>
      <c r="I1094" s="4" t="s">
        <v>475</v>
      </c>
      <c r="J1094" s="93"/>
      <c r="K1094" s="93"/>
      <c r="L1094" s="93"/>
      <c r="M1094" s="93"/>
      <c r="N1094" s="93"/>
      <c r="O1094" s="93"/>
      <c r="P1094" s="93"/>
      <c r="Q1094" s="93"/>
      <c r="R1094" s="93"/>
      <c r="S1094" s="93"/>
      <c r="T1094" s="93"/>
      <c r="U1094" s="93"/>
      <c r="V1094" s="93"/>
      <c r="W1094" s="93"/>
      <c r="X1094" s="93"/>
      <c r="Y1094" s="93"/>
      <c r="Z1094" s="93"/>
      <c r="AA1094" s="93"/>
      <c r="AB1094" s="93"/>
      <c r="AC1094" s="93"/>
      <c r="AD1094" s="93"/>
      <c r="AE1094" s="93"/>
      <c r="AF1094" s="93"/>
      <c r="AG1094" s="93"/>
      <c r="AH1094" s="93"/>
      <c r="AI1094" s="93"/>
      <c r="AJ1094" s="93"/>
      <c r="AK1094" s="93"/>
      <c r="AL1094" s="100"/>
      <c r="AM1094" s="12"/>
      <c r="AN1094" s="3"/>
      <c r="AO1094" s="3"/>
      <c r="AP1094" s="3"/>
    </row>
    <row r="1095" spans="1:42" ht="12" customHeight="1" outlineLevel="1" x14ac:dyDescent="0.3">
      <c r="A1095" s="1"/>
      <c r="B1095" s="2"/>
      <c r="C1095" s="13"/>
      <c r="D1095" s="13"/>
      <c r="E1095" s="13"/>
      <c r="F1095" s="30"/>
      <c r="H1095" s="119" t="s">
        <v>462</v>
      </c>
      <c r="I1095" s="4" t="s">
        <v>475</v>
      </c>
      <c r="J1095" s="93"/>
      <c r="K1095" s="93"/>
      <c r="L1095" s="93"/>
      <c r="M1095" s="93"/>
      <c r="N1095" s="93"/>
      <c r="O1095" s="93"/>
      <c r="P1095" s="93"/>
      <c r="Q1095" s="93"/>
      <c r="R1095" s="93"/>
      <c r="S1095" s="93"/>
      <c r="T1095" s="93"/>
      <c r="U1095" s="93"/>
      <c r="V1095" s="93"/>
      <c r="W1095" s="93"/>
      <c r="X1095" s="93"/>
      <c r="Y1095" s="93"/>
      <c r="Z1095" s="93"/>
      <c r="AA1095" s="93"/>
      <c r="AB1095" s="93"/>
      <c r="AC1095" s="93"/>
      <c r="AD1095" s="93"/>
      <c r="AE1095" s="93"/>
      <c r="AF1095" s="93"/>
      <c r="AG1095" s="93"/>
      <c r="AH1095" s="93"/>
      <c r="AI1095" s="93"/>
      <c r="AJ1095" s="93"/>
      <c r="AK1095" s="93"/>
      <c r="AL1095" s="100"/>
      <c r="AM1095" s="12"/>
      <c r="AN1095" s="3"/>
      <c r="AO1095" s="3"/>
      <c r="AP1095" s="3"/>
    </row>
    <row r="1096" spans="1:42" ht="12" customHeight="1" outlineLevel="1" x14ac:dyDescent="0.3">
      <c r="A1096" s="1"/>
      <c r="B1096" s="2"/>
      <c r="C1096" s="13"/>
      <c r="D1096" s="13"/>
      <c r="E1096" s="13"/>
      <c r="F1096" s="30"/>
      <c r="H1096" s="119" t="s">
        <v>171</v>
      </c>
      <c r="I1096" s="4" t="s">
        <v>475</v>
      </c>
      <c r="J1096" s="93"/>
      <c r="K1096" s="93"/>
      <c r="L1096" s="93"/>
      <c r="M1096" s="93"/>
      <c r="N1096" s="93"/>
      <c r="O1096" s="93"/>
      <c r="P1096" s="93"/>
      <c r="Q1096" s="93"/>
      <c r="R1096" s="93"/>
      <c r="S1096" s="93"/>
      <c r="T1096" s="93"/>
      <c r="U1096" s="93"/>
      <c r="V1096" s="93"/>
      <c r="W1096" s="93"/>
      <c r="X1096" s="93"/>
      <c r="Y1096" s="93"/>
      <c r="Z1096" s="93"/>
      <c r="AA1096" s="93"/>
      <c r="AB1096" s="93"/>
      <c r="AC1096" s="93"/>
      <c r="AD1096" s="93"/>
      <c r="AE1096" s="93"/>
      <c r="AF1096" s="93"/>
      <c r="AG1096" s="93"/>
      <c r="AH1096" s="93"/>
      <c r="AI1096" s="93"/>
      <c r="AJ1096" s="93"/>
      <c r="AK1096" s="93"/>
      <c r="AL1096" s="100"/>
      <c r="AM1096" s="12"/>
      <c r="AN1096" s="3"/>
      <c r="AO1096" s="3"/>
      <c r="AP1096" s="3"/>
    </row>
    <row r="1097" spans="1:42" ht="12" customHeight="1" outlineLevel="1" x14ac:dyDescent="0.3">
      <c r="A1097" s="1"/>
      <c r="B1097" s="2"/>
      <c r="C1097" s="13"/>
      <c r="D1097" s="13"/>
      <c r="E1097" s="13"/>
      <c r="F1097" s="30"/>
      <c r="H1097" s="119" t="s">
        <v>172</v>
      </c>
      <c r="I1097" s="4" t="s">
        <v>475</v>
      </c>
      <c r="J1097" s="93"/>
      <c r="K1097" s="93"/>
      <c r="L1097" s="93"/>
      <c r="M1097" s="93"/>
      <c r="N1097" s="93"/>
      <c r="O1097" s="93"/>
      <c r="P1097" s="93"/>
      <c r="Q1097" s="93"/>
      <c r="R1097" s="93"/>
      <c r="S1097" s="93"/>
      <c r="T1097" s="93"/>
      <c r="U1097" s="93"/>
      <c r="V1097" s="93"/>
      <c r="W1097" s="93"/>
      <c r="X1097" s="93"/>
      <c r="Y1097" s="93"/>
      <c r="Z1097" s="93"/>
      <c r="AA1097" s="93"/>
      <c r="AB1097" s="93"/>
      <c r="AC1097" s="93"/>
      <c r="AD1097" s="93"/>
      <c r="AE1097" s="93"/>
      <c r="AF1097" s="93"/>
      <c r="AG1097" s="93"/>
      <c r="AH1097" s="93"/>
      <c r="AI1097" s="93"/>
      <c r="AJ1097" s="93"/>
      <c r="AK1097" s="93"/>
      <c r="AL1097" s="100"/>
      <c r="AM1097" s="12"/>
      <c r="AN1097" s="3"/>
      <c r="AO1097" s="3"/>
      <c r="AP1097" s="3"/>
    </row>
    <row r="1098" spans="1:42" ht="12" customHeight="1" outlineLevel="1" x14ac:dyDescent="0.3">
      <c r="A1098" s="1"/>
      <c r="B1098" s="2"/>
      <c r="C1098" s="13"/>
      <c r="D1098" s="13"/>
      <c r="E1098" s="13"/>
      <c r="F1098" s="30"/>
      <c r="H1098" s="119" t="s">
        <v>173</v>
      </c>
      <c r="I1098" s="4" t="s">
        <v>475</v>
      </c>
      <c r="J1098" s="93"/>
      <c r="K1098" s="93"/>
      <c r="L1098" s="93"/>
      <c r="M1098" s="93"/>
      <c r="N1098" s="93"/>
      <c r="O1098" s="93"/>
      <c r="P1098" s="93"/>
      <c r="Q1098" s="93"/>
      <c r="R1098" s="93"/>
      <c r="S1098" s="93"/>
      <c r="T1098" s="93"/>
      <c r="U1098" s="93"/>
      <c r="V1098" s="93"/>
      <c r="W1098" s="93"/>
      <c r="X1098" s="93"/>
      <c r="Y1098" s="93"/>
      <c r="Z1098" s="93"/>
      <c r="AA1098" s="93"/>
      <c r="AB1098" s="93"/>
      <c r="AC1098" s="93"/>
      <c r="AD1098" s="93"/>
      <c r="AE1098" s="93"/>
      <c r="AF1098" s="93"/>
      <c r="AG1098" s="93"/>
      <c r="AH1098" s="93"/>
      <c r="AI1098" s="93"/>
      <c r="AJ1098" s="93"/>
      <c r="AK1098" s="93"/>
      <c r="AL1098" s="100"/>
      <c r="AM1098" s="12"/>
      <c r="AN1098" s="3"/>
      <c r="AO1098" s="3"/>
      <c r="AP1098" s="3"/>
    </row>
    <row r="1099" spans="1:42" ht="12" customHeight="1" outlineLevel="1" x14ac:dyDescent="0.25">
      <c r="A1099" s="1"/>
      <c r="B1099" s="2"/>
      <c r="C1099" s="13"/>
      <c r="D1099" s="13"/>
      <c r="E1099" s="13"/>
      <c r="F1099" s="30"/>
      <c r="H1099" s="4" t="s">
        <v>140</v>
      </c>
      <c r="I1099" s="4" t="s">
        <v>475</v>
      </c>
      <c r="J1099" s="93"/>
      <c r="K1099" s="93"/>
      <c r="L1099" s="93"/>
      <c r="M1099" s="93"/>
      <c r="N1099" s="93"/>
      <c r="O1099" s="93"/>
      <c r="P1099" s="93"/>
      <c r="Q1099" s="93"/>
      <c r="R1099" s="93"/>
      <c r="S1099" s="93"/>
      <c r="T1099" s="93"/>
      <c r="U1099" s="93"/>
      <c r="V1099" s="93"/>
      <c r="W1099" s="93"/>
      <c r="X1099" s="93"/>
      <c r="Y1099" s="93"/>
      <c r="Z1099" s="93"/>
      <c r="AA1099" s="93"/>
      <c r="AB1099" s="93"/>
      <c r="AC1099" s="93"/>
      <c r="AD1099" s="93"/>
      <c r="AE1099" s="93"/>
      <c r="AF1099" s="93"/>
      <c r="AG1099" s="93"/>
      <c r="AH1099" s="93"/>
      <c r="AI1099" s="93"/>
      <c r="AJ1099" s="93"/>
      <c r="AK1099" s="93"/>
      <c r="AL1099" s="100"/>
      <c r="AM1099" s="12"/>
      <c r="AN1099" s="3"/>
      <c r="AO1099" s="3"/>
      <c r="AP1099" s="3"/>
    </row>
    <row r="1100" spans="1:42" ht="12" customHeight="1" outlineLevel="1" x14ac:dyDescent="0.25">
      <c r="A1100" s="1"/>
      <c r="B1100" s="2"/>
      <c r="C1100" s="13"/>
      <c r="D1100" s="13"/>
      <c r="E1100" s="13"/>
      <c r="F1100" s="30"/>
      <c r="H1100" s="4" t="s">
        <v>154</v>
      </c>
      <c r="I1100" s="4" t="s">
        <v>475</v>
      </c>
      <c r="J1100" s="93"/>
      <c r="K1100" s="93"/>
      <c r="L1100" s="93"/>
      <c r="M1100" s="93"/>
      <c r="N1100" s="93"/>
      <c r="O1100" s="93"/>
      <c r="P1100" s="93"/>
      <c r="Q1100" s="93"/>
      <c r="R1100" s="93"/>
      <c r="S1100" s="93"/>
      <c r="T1100" s="93"/>
      <c r="U1100" s="93"/>
      <c r="V1100" s="93"/>
      <c r="W1100" s="93"/>
      <c r="X1100" s="93"/>
      <c r="Y1100" s="93"/>
      <c r="Z1100" s="93"/>
      <c r="AA1100" s="93"/>
      <c r="AB1100" s="93"/>
      <c r="AC1100" s="93"/>
      <c r="AD1100" s="93"/>
      <c r="AE1100" s="93"/>
      <c r="AF1100" s="93"/>
      <c r="AG1100" s="93"/>
      <c r="AH1100" s="93"/>
      <c r="AI1100" s="93"/>
      <c r="AJ1100" s="93"/>
      <c r="AK1100" s="93"/>
      <c r="AL1100" s="100"/>
      <c r="AM1100" s="12"/>
      <c r="AN1100" s="3"/>
      <c r="AO1100" s="3"/>
      <c r="AP1100" s="3"/>
    </row>
    <row r="1101" spans="1:42" ht="12" customHeight="1" outlineLevel="1" x14ac:dyDescent="0.25">
      <c r="A1101" s="1"/>
      <c r="B1101" s="2"/>
      <c r="C1101" s="13"/>
      <c r="D1101" s="13"/>
      <c r="E1101" s="13"/>
      <c r="F1101" s="30"/>
      <c r="H1101" s="4" t="s">
        <v>463</v>
      </c>
      <c r="I1101" s="4" t="s">
        <v>475</v>
      </c>
      <c r="J1101" s="93"/>
      <c r="K1101" s="93"/>
      <c r="L1101" s="93"/>
      <c r="M1101" s="93"/>
      <c r="N1101" s="93"/>
      <c r="O1101" s="93"/>
      <c r="P1101" s="93"/>
      <c r="Q1101" s="93"/>
      <c r="R1101" s="93"/>
      <c r="S1101" s="93"/>
      <c r="T1101" s="93"/>
      <c r="U1101" s="93"/>
      <c r="V1101" s="93"/>
      <c r="W1101" s="93"/>
      <c r="X1101" s="93"/>
      <c r="Y1101" s="93"/>
      <c r="Z1101" s="93"/>
      <c r="AA1101" s="93"/>
      <c r="AB1101" s="93"/>
      <c r="AC1101" s="93"/>
      <c r="AD1101" s="93"/>
      <c r="AE1101" s="93"/>
      <c r="AF1101" s="93"/>
      <c r="AG1101" s="93"/>
      <c r="AH1101" s="93"/>
      <c r="AI1101" s="93"/>
      <c r="AJ1101" s="93"/>
      <c r="AK1101" s="93"/>
      <c r="AL1101" s="100"/>
      <c r="AM1101" s="12"/>
      <c r="AN1101" s="3"/>
      <c r="AO1101" s="3"/>
      <c r="AP1101" s="3"/>
    </row>
    <row r="1102" spans="1:42" ht="12" customHeight="1" outlineLevel="1" x14ac:dyDescent="0.25">
      <c r="A1102" s="1"/>
      <c r="B1102" s="2"/>
      <c r="C1102" s="13"/>
      <c r="D1102" s="13"/>
      <c r="E1102" s="13"/>
      <c r="F1102" s="30"/>
      <c r="H1102" s="4" t="s">
        <v>464</v>
      </c>
      <c r="I1102" s="4" t="s">
        <v>475</v>
      </c>
      <c r="J1102" s="93"/>
      <c r="K1102" s="93"/>
      <c r="L1102" s="93"/>
      <c r="M1102" s="93"/>
      <c r="N1102" s="93"/>
      <c r="O1102" s="93"/>
      <c r="P1102" s="93"/>
      <c r="Q1102" s="93"/>
      <c r="R1102" s="93"/>
      <c r="S1102" s="93"/>
      <c r="T1102" s="93"/>
      <c r="U1102" s="93"/>
      <c r="V1102" s="93"/>
      <c r="W1102" s="93"/>
      <c r="X1102" s="93"/>
      <c r="Y1102" s="93"/>
      <c r="Z1102" s="93"/>
      <c r="AA1102" s="93"/>
      <c r="AB1102" s="93"/>
      <c r="AC1102" s="93"/>
      <c r="AD1102" s="93"/>
      <c r="AE1102" s="93"/>
      <c r="AF1102" s="93"/>
      <c r="AG1102" s="93"/>
      <c r="AH1102" s="93"/>
      <c r="AI1102" s="93"/>
      <c r="AJ1102" s="93"/>
      <c r="AK1102" s="93"/>
      <c r="AL1102" s="100"/>
      <c r="AM1102" s="12"/>
      <c r="AN1102" s="3"/>
      <c r="AO1102" s="3"/>
      <c r="AP1102" s="3"/>
    </row>
    <row r="1103" spans="1:42" ht="12" customHeight="1" outlineLevel="1" x14ac:dyDescent="0.25">
      <c r="A1103" s="1"/>
      <c r="B1103" s="2"/>
      <c r="C1103" s="13"/>
      <c r="D1103" s="13"/>
      <c r="E1103" s="13"/>
      <c r="F1103" s="30"/>
      <c r="H1103" s="4" t="s">
        <v>465</v>
      </c>
      <c r="I1103" s="4" t="s">
        <v>475</v>
      </c>
      <c r="J1103" s="93"/>
      <c r="K1103" s="93"/>
      <c r="L1103" s="93"/>
      <c r="M1103" s="93"/>
      <c r="N1103" s="93"/>
      <c r="O1103" s="93"/>
      <c r="P1103" s="93"/>
      <c r="Q1103" s="93"/>
      <c r="R1103" s="93"/>
      <c r="S1103" s="93"/>
      <c r="T1103" s="93"/>
      <c r="U1103" s="93"/>
      <c r="V1103" s="93"/>
      <c r="W1103" s="93"/>
      <c r="X1103" s="93"/>
      <c r="Y1103" s="93"/>
      <c r="Z1103" s="93"/>
      <c r="AA1103" s="93"/>
      <c r="AB1103" s="93"/>
      <c r="AC1103" s="93"/>
      <c r="AD1103" s="93"/>
      <c r="AE1103" s="93"/>
      <c r="AF1103" s="93"/>
      <c r="AG1103" s="93"/>
      <c r="AH1103" s="93"/>
      <c r="AI1103" s="93"/>
      <c r="AJ1103" s="93"/>
      <c r="AK1103" s="93"/>
      <c r="AL1103" s="100"/>
      <c r="AM1103" s="12"/>
      <c r="AN1103" s="3"/>
      <c r="AO1103" s="3"/>
      <c r="AP1103" s="3"/>
    </row>
    <row r="1104" spans="1:42" ht="12" customHeight="1" outlineLevel="1" x14ac:dyDescent="0.25">
      <c r="A1104" s="1"/>
      <c r="B1104" s="2"/>
      <c r="C1104" s="13"/>
      <c r="D1104" s="13"/>
      <c r="E1104" s="13"/>
      <c r="F1104" s="30"/>
      <c r="H1104" s="4" t="s">
        <v>466</v>
      </c>
      <c r="I1104" s="4" t="s">
        <v>475</v>
      </c>
      <c r="J1104" s="93"/>
      <c r="K1104" s="93"/>
      <c r="L1104" s="93"/>
      <c r="M1104" s="93"/>
      <c r="N1104" s="93"/>
      <c r="O1104" s="93"/>
      <c r="P1104" s="93"/>
      <c r="Q1104" s="93"/>
      <c r="R1104" s="93"/>
      <c r="S1104" s="93"/>
      <c r="T1104" s="93"/>
      <c r="U1104" s="93"/>
      <c r="V1104" s="93"/>
      <c r="W1104" s="93"/>
      <c r="X1104" s="93"/>
      <c r="Y1104" s="93"/>
      <c r="Z1104" s="93"/>
      <c r="AA1104" s="93"/>
      <c r="AB1104" s="93"/>
      <c r="AC1104" s="93"/>
      <c r="AD1104" s="93"/>
      <c r="AE1104" s="93"/>
      <c r="AF1104" s="93"/>
      <c r="AG1104" s="93"/>
      <c r="AH1104" s="93"/>
      <c r="AI1104" s="93"/>
      <c r="AJ1104" s="93"/>
      <c r="AK1104" s="93"/>
      <c r="AL1104" s="100"/>
      <c r="AM1104" s="12"/>
      <c r="AN1104" s="3"/>
      <c r="AO1104" s="3"/>
      <c r="AP1104" s="3"/>
    </row>
    <row r="1105" spans="1:42" ht="12" customHeight="1" outlineLevel="1" x14ac:dyDescent="0.25">
      <c r="A1105" s="1"/>
      <c r="B1105" s="2"/>
      <c r="C1105" s="13"/>
      <c r="D1105" s="13"/>
      <c r="E1105" s="13"/>
      <c r="F1105" s="30"/>
      <c r="H1105" s="23" t="s">
        <v>153</v>
      </c>
      <c r="I1105" s="4" t="s">
        <v>478</v>
      </c>
      <c r="J1105" s="93"/>
      <c r="K1105" s="93"/>
      <c r="L1105" s="93"/>
      <c r="M1105" s="93"/>
      <c r="N1105" s="93"/>
      <c r="O1105" s="93"/>
      <c r="P1105" s="93"/>
      <c r="Q1105" s="93"/>
      <c r="R1105" s="93"/>
      <c r="S1105" s="93"/>
      <c r="T1105" s="93"/>
      <c r="U1105" s="93"/>
      <c r="V1105" s="93"/>
      <c r="W1105" s="93"/>
      <c r="X1105" s="93"/>
      <c r="Y1105" s="93"/>
      <c r="Z1105" s="93"/>
      <c r="AA1105" s="93"/>
      <c r="AB1105" s="93"/>
      <c r="AC1105" s="93"/>
      <c r="AD1105" s="93"/>
      <c r="AE1105" s="93"/>
      <c r="AF1105" s="93"/>
      <c r="AG1105" s="93"/>
      <c r="AH1105" s="93"/>
      <c r="AI1105" s="93"/>
      <c r="AJ1105" s="93"/>
      <c r="AK1105" s="93"/>
      <c r="AL1105" s="100"/>
      <c r="AM1105" s="12"/>
      <c r="AN1105" s="3"/>
      <c r="AO1105" s="3"/>
      <c r="AP1105" s="3"/>
    </row>
    <row r="1106" spans="1:42" ht="12" customHeight="1" outlineLevel="1" x14ac:dyDescent="0.25">
      <c r="A1106" s="1"/>
      <c r="B1106" s="2"/>
      <c r="C1106" s="13"/>
      <c r="D1106" s="13"/>
      <c r="E1106" s="13"/>
      <c r="F1106" s="30"/>
      <c r="H1106" s="23" t="s">
        <v>141</v>
      </c>
      <c r="I1106" s="4" t="s">
        <v>478</v>
      </c>
      <c r="J1106" s="93"/>
      <c r="K1106" s="93"/>
      <c r="L1106" s="93"/>
      <c r="M1106" s="93"/>
      <c r="N1106" s="93"/>
      <c r="O1106" s="93"/>
      <c r="P1106" s="93"/>
      <c r="Q1106" s="93"/>
      <c r="R1106" s="93"/>
      <c r="S1106" s="93"/>
      <c r="T1106" s="93"/>
      <c r="U1106" s="93"/>
      <c r="V1106" s="93"/>
      <c r="W1106" s="93"/>
      <c r="X1106" s="93"/>
      <c r="Y1106" s="93"/>
      <c r="Z1106" s="93"/>
      <c r="AA1106" s="93"/>
      <c r="AB1106" s="93"/>
      <c r="AC1106" s="93"/>
      <c r="AD1106" s="93"/>
      <c r="AE1106" s="93"/>
      <c r="AF1106" s="93"/>
      <c r="AG1106" s="93"/>
      <c r="AH1106" s="93"/>
      <c r="AI1106" s="93"/>
      <c r="AJ1106" s="93"/>
      <c r="AK1106" s="93"/>
      <c r="AL1106" s="100"/>
      <c r="AM1106" s="12"/>
      <c r="AN1106" s="3"/>
      <c r="AO1106" s="3"/>
      <c r="AP1106" s="3"/>
    </row>
    <row r="1107" spans="1:42" ht="12" customHeight="1" outlineLevel="1" x14ac:dyDescent="0.25">
      <c r="A1107" s="1"/>
      <c r="B1107" s="2"/>
      <c r="C1107" s="13"/>
      <c r="D1107" s="13"/>
      <c r="E1107" s="13"/>
      <c r="F1107" s="30"/>
      <c r="H1107" s="23" t="s">
        <v>142</v>
      </c>
      <c r="I1107" s="4" t="s">
        <v>478</v>
      </c>
      <c r="J1107" s="93"/>
      <c r="K1107" s="93"/>
      <c r="L1107" s="93"/>
      <c r="M1107" s="93"/>
      <c r="N1107" s="93"/>
      <c r="O1107" s="93"/>
      <c r="P1107" s="93"/>
      <c r="Q1107" s="93"/>
      <c r="R1107" s="93"/>
      <c r="S1107" s="93"/>
      <c r="T1107" s="93"/>
      <c r="U1107" s="93"/>
      <c r="V1107" s="93"/>
      <c r="W1107" s="93"/>
      <c r="X1107" s="93"/>
      <c r="Y1107" s="93"/>
      <c r="Z1107" s="93"/>
      <c r="AA1107" s="93"/>
      <c r="AB1107" s="93"/>
      <c r="AC1107" s="93"/>
      <c r="AD1107" s="93"/>
      <c r="AE1107" s="93"/>
      <c r="AF1107" s="93"/>
      <c r="AG1107" s="93"/>
      <c r="AH1107" s="93"/>
      <c r="AI1107" s="93"/>
      <c r="AJ1107" s="93"/>
      <c r="AK1107" s="93"/>
      <c r="AL1107" s="100"/>
      <c r="AM1107" s="12"/>
      <c r="AN1107" s="3"/>
      <c r="AO1107" s="3"/>
      <c r="AP1107" s="3"/>
    </row>
    <row r="1108" spans="1:42" ht="12" customHeight="1" outlineLevel="1" x14ac:dyDescent="0.25">
      <c r="A1108" s="1"/>
      <c r="B1108" s="2"/>
      <c r="C1108" s="13"/>
      <c r="D1108" s="13"/>
      <c r="E1108" s="13"/>
      <c r="F1108" s="30"/>
      <c r="H1108" s="23" t="s">
        <v>143</v>
      </c>
      <c r="I1108" s="4" t="s">
        <v>478</v>
      </c>
      <c r="J1108" s="93"/>
      <c r="K1108" s="93">
        <v>1</v>
      </c>
      <c r="L1108" s="93">
        <v>1</v>
      </c>
      <c r="M1108" s="93"/>
      <c r="N1108" s="93"/>
      <c r="O1108" s="93"/>
      <c r="P1108" s="93"/>
      <c r="Q1108" s="93"/>
      <c r="R1108" s="93"/>
      <c r="S1108" s="93"/>
      <c r="T1108" s="93"/>
      <c r="U1108" s="93"/>
      <c r="V1108" s="93"/>
      <c r="W1108" s="93"/>
      <c r="X1108" s="93"/>
      <c r="Y1108" s="93"/>
      <c r="Z1108" s="93"/>
      <c r="AA1108" s="93"/>
      <c r="AB1108" s="93"/>
      <c r="AC1108" s="93"/>
      <c r="AD1108" s="93"/>
      <c r="AE1108" s="93"/>
      <c r="AF1108" s="93"/>
      <c r="AG1108" s="93"/>
      <c r="AH1108" s="93"/>
      <c r="AI1108" s="93"/>
      <c r="AJ1108" s="93"/>
      <c r="AK1108" s="93"/>
      <c r="AL1108" s="100"/>
      <c r="AM1108" s="12"/>
      <c r="AN1108" s="3"/>
      <c r="AO1108" s="3"/>
      <c r="AP1108" s="3"/>
    </row>
    <row r="1109" spans="1:42" ht="12" customHeight="1" outlineLevel="1" x14ac:dyDescent="0.25">
      <c r="A1109" s="1"/>
      <c r="B1109" s="2"/>
      <c r="C1109" s="13"/>
      <c r="D1109" s="13"/>
      <c r="E1109" s="13"/>
      <c r="F1109" s="30"/>
      <c r="H1109" s="23" t="s">
        <v>144</v>
      </c>
      <c r="I1109" s="4" t="s">
        <v>478</v>
      </c>
      <c r="J1109" s="93"/>
      <c r="K1109" s="93"/>
      <c r="L1109" s="93"/>
      <c r="M1109" s="93"/>
      <c r="N1109" s="93"/>
      <c r="O1109" s="93"/>
      <c r="P1109" s="93"/>
      <c r="Q1109" s="93"/>
      <c r="R1109" s="93"/>
      <c r="S1109" s="93"/>
      <c r="T1109" s="93"/>
      <c r="U1109" s="93"/>
      <c r="V1109" s="93"/>
      <c r="W1109" s="93"/>
      <c r="X1109" s="93"/>
      <c r="Y1109" s="93"/>
      <c r="Z1109" s="93"/>
      <c r="AA1109" s="93"/>
      <c r="AB1109" s="93"/>
      <c r="AC1109" s="93"/>
      <c r="AD1109" s="93"/>
      <c r="AE1109" s="93"/>
      <c r="AF1109" s="93"/>
      <c r="AG1109" s="93"/>
      <c r="AH1109" s="93"/>
      <c r="AI1109" s="93"/>
      <c r="AJ1109" s="93"/>
      <c r="AK1109" s="93"/>
      <c r="AL1109" s="100"/>
      <c r="AM1109" s="12"/>
      <c r="AN1109" s="3"/>
      <c r="AO1109" s="3"/>
      <c r="AP1109" s="3"/>
    </row>
    <row r="1110" spans="1:42" ht="12" customHeight="1" outlineLevel="1" x14ac:dyDescent="0.25">
      <c r="A1110" s="1"/>
      <c r="B1110" s="2"/>
      <c r="C1110" s="13"/>
      <c r="D1110" s="13"/>
      <c r="E1110" s="13"/>
      <c r="F1110" s="30"/>
      <c r="H1110" s="23" t="s">
        <v>145</v>
      </c>
      <c r="I1110" s="4" t="s">
        <v>478</v>
      </c>
      <c r="J1110" s="93"/>
      <c r="K1110" s="93"/>
      <c r="L1110" s="93"/>
      <c r="M1110" s="93"/>
      <c r="N1110" s="93"/>
      <c r="O1110" s="93"/>
      <c r="P1110" s="93"/>
      <c r="Q1110" s="93"/>
      <c r="R1110" s="93"/>
      <c r="S1110" s="93"/>
      <c r="T1110" s="93"/>
      <c r="U1110" s="93"/>
      <c r="V1110" s="93"/>
      <c r="W1110" s="93"/>
      <c r="X1110" s="93"/>
      <c r="Y1110" s="93"/>
      <c r="Z1110" s="93"/>
      <c r="AA1110" s="93"/>
      <c r="AB1110" s="93"/>
      <c r="AC1110" s="93"/>
      <c r="AD1110" s="93"/>
      <c r="AE1110" s="93"/>
      <c r="AF1110" s="93"/>
      <c r="AG1110" s="93"/>
      <c r="AH1110" s="93"/>
      <c r="AI1110" s="93"/>
      <c r="AJ1110" s="93"/>
      <c r="AK1110" s="93"/>
      <c r="AL1110" s="100"/>
      <c r="AM1110" s="12"/>
      <c r="AN1110" s="3"/>
      <c r="AO1110" s="3"/>
      <c r="AP1110" s="3"/>
    </row>
    <row r="1111" spans="1:42" ht="12" customHeight="1" outlineLevel="1" x14ac:dyDescent="0.25">
      <c r="A1111" s="1"/>
      <c r="B1111" s="2"/>
      <c r="C1111" s="13"/>
      <c r="D1111" s="13"/>
      <c r="E1111" s="13"/>
      <c r="F1111" s="30"/>
      <c r="H1111" s="23" t="s">
        <v>146</v>
      </c>
      <c r="I1111" s="4" t="s">
        <v>478</v>
      </c>
      <c r="J1111" s="93"/>
      <c r="K1111" s="93"/>
      <c r="L1111" s="93"/>
      <c r="M1111" s="93"/>
      <c r="N1111" s="93"/>
      <c r="O1111" s="93"/>
      <c r="P1111" s="93"/>
      <c r="Q1111" s="93"/>
      <c r="R1111" s="93"/>
      <c r="S1111" s="93"/>
      <c r="T1111" s="93"/>
      <c r="U1111" s="93"/>
      <c r="V1111" s="93"/>
      <c r="W1111" s="93"/>
      <c r="X1111" s="93"/>
      <c r="Y1111" s="93"/>
      <c r="Z1111" s="93"/>
      <c r="AA1111" s="93"/>
      <c r="AB1111" s="93"/>
      <c r="AC1111" s="93"/>
      <c r="AD1111" s="93"/>
      <c r="AE1111" s="93"/>
      <c r="AF1111" s="93"/>
      <c r="AG1111" s="93"/>
      <c r="AH1111" s="93"/>
      <c r="AI1111" s="93"/>
      <c r="AJ1111" s="93"/>
      <c r="AK1111" s="93"/>
      <c r="AL1111" s="100"/>
      <c r="AM1111" s="12"/>
      <c r="AN1111" s="3"/>
      <c r="AO1111" s="3"/>
      <c r="AP1111" s="3"/>
    </row>
    <row r="1112" spans="1:42" ht="12" customHeight="1" outlineLevel="1" x14ac:dyDescent="0.25">
      <c r="A1112" s="1"/>
      <c r="B1112" s="2"/>
      <c r="C1112" s="13"/>
      <c r="D1112" s="13"/>
      <c r="E1112" s="13"/>
      <c r="F1112" s="30"/>
      <c r="H1112" s="23" t="s">
        <v>147</v>
      </c>
      <c r="I1112" s="4" t="s">
        <v>478</v>
      </c>
      <c r="J1112" s="93"/>
      <c r="K1112" s="93"/>
      <c r="L1112" s="93"/>
      <c r="M1112" s="93"/>
      <c r="N1112" s="93"/>
      <c r="O1112" s="93"/>
      <c r="P1112" s="93"/>
      <c r="Q1112" s="93"/>
      <c r="R1112" s="93"/>
      <c r="S1112" s="93"/>
      <c r="T1112" s="93"/>
      <c r="U1112" s="93"/>
      <c r="V1112" s="93"/>
      <c r="W1112" s="93"/>
      <c r="X1112" s="93"/>
      <c r="Y1112" s="93"/>
      <c r="Z1112" s="93"/>
      <c r="AA1112" s="93"/>
      <c r="AB1112" s="93"/>
      <c r="AC1112" s="93"/>
      <c r="AD1112" s="93"/>
      <c r="AE1112" s="93"/>
      <c r="AF1112" s="93"/>
      <c r="AG1112" s="93"/>
      <c r="AH1112" s="93"/>
      <c r="AI1112" s="93"/>
      <c r="AJ1112" s="93"/>
      <c r="AK1112" s="93"/>
      <c r="AL1112" s="100"/>
      <c r="AM1112" s="12"/>
      <c r="AN1112" s="3"/>
      <c r="AO1112" s="3"/>
      <c r="AP1112" s="3"/>
    </row>
    <row r="1113" spans="1:42" ht="12" customHeight="1" outlineLevel="1" x14ac:dyDescent="0.25">
      <c r="A1113" s="1"/>
      <c r="B1113" s="2"/>
      <c r="C1113" s="13"/>
      <c r="D1113" s="13"/>
      <c r="E1113" s="13"/>
      <c r="F1113" s="30"/>
      <c r="H1113" s="23" t="s">
        <v>436</v>
      </c>
      <c r="I1113" s="4" t="s">
        <v>478</v>
      </c>
      <c r="J1113" s="93"/>
      <c r="K1113" s="93"/>
      <c r="L1113" s="93"/>
      <c r="M1113" s="93"/>
      <c r="N1113" s="93"/>
      <c r="O1113" s="93"/>
      <c r="P1113" s="93"/>
      <c r="Q1113" s="93"/>
      <c r="R1113" s="93"/>
      <c r="S1113" s="93"/>
      <c r="T1113" s="93"/>
      <c r="U1113" s="93"/>
      <c r="V1113" s="93"/>
      <c r="W1113" s="93"/>
      <c r="X1113" s="93"/>
      <c r="Y1113" s="93"/>
      <c r="Z1113" s="93"/>
      <c r="AA1113" s="93"/>
      <c r="AB1113" s="93"/>
      <c r="AC1113" s="93"/>
      <c r="AD1113" s="93"/>
      <c r="AE1113" s="93"/>
      <c r="AF1113" s="93"/>
      <c r="AG1113" s="93"/>
      <c r="AH1113" s="93"/>
      <c r="AI1113" s="93"/>
      <c r="AJ1113" s="93"/>
      <c r="AK1113" s="93"/>
      <c r="AL1113" s="100"/>
      <c r="AM1113" s="12"/>
      <c r="AN1113" s="3"/>
      <c r="AO1113" s="3"/>
      <c r="AP1113" s="3"/>
    </row>
    <row r="1114" spans="1:42" ht="12" customHeight="1" outlineLevel="1" x14ac:dyDescent="0.25">
      <c r="A1114" s="1"/>
      <c r="B1114" s="2"/>
      <c r="C1114" s="13"/>
      <c r="D1114" s="13"/>
      <c r="E1114" s="13"/>
      <c r="F1114" s="30"/>
      <c r="H1114" s="120" t="s">
        <v>155</v>
      </c>
      <c r="I1114" s="4" t="s">
        <v>478</v>
      </c>
      <c r="J1114" s="93"/>
      <c r="K1114" s="93"/>
      <c r="L1114" s="93"/>
      <c r="M1114" s="93"/>
      <c r="N1114" s="93"/>
      <c r="O1114" s="93"/>
      <c r="P1114" s="93"/>
      <c r="Q1114" s="93"/>
      <c r="R1114" s="93"/>
      <c r="S1114" s="93"/>
      <c r="T1114" s="93"/>
      <c r="U1114" s="93"/>
      <c r="V1114" s="93"/>
      <c r="W1114" s="93"/>
      <c r="X1114" s="93"/>
      <c r="Y1114" s="93"/>
      <c r="Z1114" s="93"/>
      <c r="AA1114" s="93"/>
      <c r="AB1114" s="93"/>
      <c r="AC1114" s="93"/>
      <c r="AD1114" s="93"/>
      <c r="AE1114" s="93"/>
      <c r="AF1114" s="93"/>
      <c r="AG1114" s="93"/>
      <c r="AH1114" s="93"/>
      <c r="AI1114" s="93"/>
      <c r="AJ1114" s="93"/>
      <c r="AK1114" s="93"/>
      <c r="AL1114" s="100"/>
      <c r="AM1114" s="12"/>
      <c r="AN1114" s="3"/>
      <c r="AO1114" s="3"/>
      <c r="AP1114" s="3"/>
    </row>
    <row r="1115" spans="1:42" ht="12" customHeight="1" outlineLevel="1" x14ac:dyDescent="0.25">
      <c r="A1115" s="1"/>
      <c r="B1115" s="2"/>
      <c r="C1115" s="13"/>
      <c r="D1115" s="13"/>
      <c r="E1115" s="13"/>
      <c r="F1115" s="30"/>
      <c r="H1115" s="120" t="s">
        <v>156</v>
      </c>
      <c r="I1115" s="4" t="s">
        <v>478</v>
      </c>
      <c r="J1115" s="93"/>
      <c r="K1115" s="93"/>
      <c r="L1115" s="93"/>
      <c r="M1115" s="93"/>
      <c r="N1115" s="93"/>
      <c r="O1115" s="93"/>
      <c r="P1115" s="93"/>
      <c r="Q1115" s="93"/>
      <c r="R1115" s="93"/>
      <c r="S1115" s="93"/>
      <c r="T1115" s="93"/>
      <c r="U1115" s="93"/>
      <c r="V1115" s="93"/>
      <c r="W1115" s="93"/>
      <c r="X1115" s="93"/>
      <c r="Y1115" s="93"/>
      <c r="Z1115" s="93"/>
      <c r="AA1115" s="93"/>
      <c r="AB1115" s="93"/>
      <c r="AC1115" s="93"/>
      <c r="AD1115" s="93"/>
      <c r="AE1115" s="93"/>
      <c r="AF1115" s="93"/>
      <c r="AG1115" s="93"/>
      <c r="AH1115" s="93"/>
      <c r="AI1115" s="93"/>
      <c r="AJ1115" s="93"/>
      <c r="AK1115" s="93"/>
      <c r="AL1115" s="100"/>
      <c r="AM1115" s="12"/>
      <c r="AN1115" s="3"/>
      <c r="AO1115" s="3"/>
      <c r="AP1115" s="3"/>
    </row>
    <row r="1116" spans="1:42" ht="12" customHeight="1" outlineLevel="1" x14ac:dyDescent="0.25">
      <c r="A1116" s="1"/>
      <c r="B1116" s="2"/>
      <c r="C1116" s="13"/>
      <c r="D1116" s="13"/>
      <c r="E1116" s="13"/>
      <c r="F1116" s="30"/>
      <c r="H1116" s="120" t="s">
        <v>160</v>
      </c>
      <c r="I1116" s="4" t="s">
        <v>478</v>
      </c>
      <c r="J1116" s="93"/>
      <c r="K1116" s="93"/>
      <c r="L1116" s="93"/>
      <c r="M1116" s="93"/>
      <c r="N1116" s="93"/>
      <c r="O1116" s="93"/>
      <c r="P1116" s="93"/>
      <c r="Q1116" s="93"/>
      <c r="R1116" s="93"/>
      <c r="S1116" s="93"/>
      <c r="T1116" s="93"/>
      <c r="U1116" s="93"/>
      <c r="V1116" s="93"/>
      <c r="W1116" s="93"/>
      <c r="X1116" s="93"/>
      <c r="Y1116" s="93"/>
      <c r="Z1116" s="93"/>
      <c r="AA1116" s="93"/>
      <c r="AB1116" s="93"/>
      <c r="AC1116" s="93"/>
      <c r="AD1116" s="93"/>
      <c r="AE1116" s="93"/>
      <c r="AF1116" s="93"/>
      <c r="AG1116" s="93"/>
      <c r="AH1116" s="93"/>
      <c r="AI1116" s="93"/>
      <c r="AJ1116" s="93"/>
      <c r="AK1116" s="93"/>
      <c r="AL1116" s="100"/>
      <c r="AM1116" s="12"/>
      <c r="AN1116" s="3"/>
      <c r="AO1116" s="3"/>
      <c r="AP1116" s="3"/>
    </row>
    <row r="1117" spans="1:42" ht="12" customHeight="1" outlineLevel="1" x14ac:dyDescent="0.3">
      <c r="A1117" s="1"/>
      <c r="B1117" s="2"/>
      <c r="C1117" s="13"/>
      <c r="D1117" s="13"/>
      <c r="E1117" s="13"/>
      <c r="F1117" s="30"/>
      <c r="H1117" s="119" t="s">
        <v>148</v>
      </c>
      <c r="I1117" s="4" t="s">
        <v>478</v>
      </c>
      <c r="J1117" s="93"/>
      <c r="K1117" s="93"/>
      <c r="L1117" s="93"/>
      <c r="M1117" s="93"/>
      <c r="N1117" s="93"/>
      <c r="O1117" s="93"/>
      <c r="P1117" s="93"/>
      <c r="Q1117" s="93"/>
      <c r="R1117" s="93"/>
      <c r="S1117" s="93"/>
      <c r="T1117" s="93"/>
      <c r="U1117" s="93"/>
      <c r="V1117" s="93"/>
      <c r="W1117" s="93"/>
      <c r="X1117" s="93"/>
      <c r="Y1117" s="93"/>
      <c r="Z1117" s="93"/>
      <c r="AA1117" s="93"/>
      <c r="AB1117" s="93"/>
      <c r="AC1117" s="93"/>
      <c r="AD1117" s="93"/>
      <c r="AE1117" s="93"/>
      <c r="AF1117" s="93"/>
      <c r="AG1117" s="93"/>
      <c r="AH1117" s="93"/>
      <c r="AI1117" s="93"/>
      <c r="AJ1117" s="93"/>
      <c r="AK1117" s="93"/>
      <c r="AL1117" s="100"/>
      <c r="AM1117" s="12"/>
      <c r="AN1117" s="3"/>
      <c r="AO1117" s="3"/>
      <c r="AP1117" s="3"/>
    </row>
    <row r="1118" spans="1:42" ht="12" customHeight="1" outlineLevel="1" x14ac:dyDescent="0.3">
      <c r="A1118" s="1"/>
      <c r="B1118" s="2"/>
      <c r="C1118" s="13"/>
      <c r="D1118" s="13"/>
      <c r="E1118" s="13"/>
      <c r="F1118" s="30"/>
      <c r="H1118" s="119" t="s">
        <v>149</v>
      </c>
      <c r="I1118" s="4" t="s">
        <v>478</v>
      </c>
      <c r="J1118" s="93"/>
      <c r="K1118" s="93"/>
      <c r="L1118" s="93"/>
      <c r="M1118" s="93"/>
      <c r="N1118" s="93"/>
      <c r="O1118" s="93"/>
      <c r="P1118" s="93"/>
      <c r="Q1118" s="93"/>
      <c r="R1118" s="93"/>
      <c r="S1118" s="93"/>
      <c r="T1118" s="93"/>
      <c r="U1118" s="93"/>
      <c r="V1118" s="93"/>
      <c r="W1118" s="93"/>
      <c r="X1118" s="93"/>
      <c r="Y1118" s="93"/>
      <c r="Z1118" s="93"/>
      <c r="AA1118" s="93"/>
      <c r="AB1118" s="93"/>
      <c r="AC1118" s="93"/>
      <c r="AD1118" s="93"/>
      <c r="AE1118" s="93"/>
      <c r="AF1118" s="93"/>
      <c r="AG1118" s="93"/>
      <c r="AH1118" s="93"/>
      <c r="AI1118" s="93"/>
      <c r="AJ1118" s="93"/>
      <c r="AK1118" s="93"/>
      <c r="AL1118" s="100"/>
      <c r="AM1118" s="12"/>
      <c r="AN1118" s="3"/>
      <c r="AO1118" s="3"/>
      <c r="AP1118" s="3"/>
    </row>
    <row r="1119" spans="1:42" ht="12" customHeight="1" outlineLevel="1" x14ac:dyDescent="0.3">
      <c r="A1119" s="1"/>
      <c r="B1119" s="2"/>
      <c r="C1119" s="13"/>
      <c r="D1119" s="13"/>
      <c r="E1119" s="13"/>
      <c r="F1119" s="30"/>
      <c r="H1119" s="119" t="s">
        <v>150</v>
      </c>
      <c r="I1119" s="4" t="s">
        <v>478</v>
      </c>
      <c r="J1119" s="93"/>
      <c r="K1119" s="93"/>
      <c r="L1119" s="93"/>
      <c r="M1119" s="93"/>
      <c r="N1119" s="93"/>
      <c r="O1119" s="93"/>
      <c r="P1119" s="93"/>
      <c r="Q1119" s="93"/>
      <c r="R1119" s="93"/>
      <c r="S1119" s="93"/>
      <c r="T1119" s="93"/>
      <c r="U1119" s="93"/>
      <c r="V1119" s="93"/>
      <c r="W1119" s="93"/>
      <c r="X1119" s="93"/>
      <c r="Y1119" s="93"/>
      <c r="Z1119" s="93"/>
      <c r="AA1119" s="93"/>
      <c r="AB1119" s="93"/>
      <c r="AC1119" s="93"/>
      <c r="AD1119" s="93"/>
      <c r="AE1119" s="93"/>
      <c r="AF1119" s="93"/>
      <c r="AG1119" s="93"/>
      <c r="AH1119" s="93"/>
      <c r="AI1119" s="93"/>
      <c r="AJ1119" s="93"/>
      <c r="AK1119" s="93"/>
      <c r="AL1119" s="100"/>
      <c r="AM1119" s="12"/>
      <c r="AN1119" s="3"/>
      <c r="AO1119" s="3"/>
      <c r="AP1119" s="3"/>
    </row>
    <row r="1120" spans="1:42" ht="12" customHeight="1" outlineLevel="1" x14ac:dyDescent="0.3">
      <c r="A1120" s="1"/>
      <c r="B1120" s="2"/>
      <c r="C1120" s="13"/>
      <c r="D1120" s="13"/>
      <c r="E1120" s="13"/>
      <c r="F1120" s="30"/>
      <c r="H1120" s="119" t="s">
        <v>151</v>
      </c>
      <c r="I1120" s="4" t="s">
        <v>478</v>
      </c>
      <c r="J1120" s="93"/>
      <c r="K1120" s="93"/>
      <c r="L1120" s="93"/>
      <c r="M1120" s="93"/>
      <c r="N1120" s="93"/>
      <c r="O1120" s="93"/>
      <c r="P1120" s="93"/>
      <c r="Q1120" s="93"/>
      <c r="R1120" s="93"/>
      <c r="S1120" s="93"/>
      <c r="T1120" s="93"/>
      <c r="U1120" s="93"/>
      <c r="V1120" s="93"/>
      <c r="W1120" s="93"/>
      <c r="X1120" s="93"/>
      <c r="Y1120" s="93"/>
      <c r="Z1120" s="93"/>
      <c r="AA1120" s="93"/>
      <c r="AB1120" s="93"/>
      <c r="AC1120" s="93"/>
      <c r="AD1120" s="93"/>
      <c r="AE1120" s="93"/>
      <c r="AF1120" s="93"/>
      <c r="AG1120" s="93"/>
      <c r="AH1120" s="93"/>
      <c r="AI1120" s="93"/>
      <c r="AJ1120" s="93"/>
      <c r="AK1120" s="93"/>
      <c r="AL1120" s="100"/>
      <c r="AM1120" s="12"/>
      <c r="AN1120" s="3"/>
      <c r="AO1120" s="3"/>
      <c r="AP1120" s="3"/>
    </row>
    <row r="1121" spans="1:42" ht="12" customHeight="1" outlineLevel="1" x14ac:dyDescent="0.3">
      <c r="A1121" s="1"/>
      <c r="B1121" s="2"/>
      <c r="C1121" s="13"/>
      <c r="D1121" s="13"/>
      <c r="E1121" s="13"/>
      <c r="F1121" s="30"/>
      <c r="H1121" s="119" t="s">
        <v>152</v>
      </c>
      <c r="I1121" s="4" t="s">
        <v>478</v>
      </c>
      <c r="J1121" s="93"/>
      <c r="K1121" s="93"/>
      <c r="L1121" s="93"/>
      <c r="M1121" s="93"/>
      <c r="N1121" s="93"/>
      <c r="O1121" s="93"/>
      <c r="P1121" s="93"/>
      <c r="Q1121" s="93"/>
      <c r="R1121" s="93"/>
      <c r="S1121" s="93"/>
      <c r="T1121" s="93"/>
      <c r="U1121" s="93"/>
      <c r="V1121" s="93"/>
      <c r="W1121" s="93"/>
      <c r="X1121" s="93"/>
      <c r="Y1121" s="93"/>
      <c r="Z1121" s="93"/>
      <c r="AA1121" s="93"/>
      <c r="AB1121" s="93"/>
      <c r="AC1121" s="93"/>
      <c r="AD1121" s="93"/>
      <c r="AE1121" s="93"/>
      <c r="AF1121" s="93"/>
      <c r="AG1121" s="93"/>
      <c r="AH1121" s="93"/>
      <c r="AI1121" s="93"/>
      <c r="AJ1121" s="93"/>
      <c r="AK1121" s="93"/>
      <c r="AL1121" s="100"/>
      <c r="AM1121" s="12"/>
      <c r="AN1121" s="3"/>
      <c r="AO1121" s="3"/>
      <c r="AP1121" s="3"/>
    </row>
    <row r="1122" spans="1:42" ht="12" customHeight="1" outlineLevel="1" x14ac:dyDescent="0.3">
      <c r="A1122" s="1"/>
      <c r="B1122" s="2"/>
      <c r="C1122" s="13"/>
      <c r="D1122" s="13"/>
      <c r="E1122" s="13"/>
      <c r="F1122" s="30"/>
      <c r="H1122" s="119" t="s">
        <v>157</v>
      </c>
      <c r="I1122" s="4" t="s">
        <v>478</v>
      </c>
      <c r="J1122" s="93"/>
      <c r="K1122" s="93"/>
      <c r="L1122" s="93"/>
      <c r="M1122" s="93"/>
      <c r="N1122" s="93"/>
      <c r="O1122" s="93"/>
      <c r="P1122" s="93"/>
      <c r="Q1122" s="93"/>
      <c r="R1122" s="93"/>
      <c r="S1122" s="93"/>
      <c r="T1122" s="93"/>
      <c r="U1122" s="93"/>
      <c r="V1122" s="93"/>
      <c r="W1122" s="93"/>
      <c r="X1122" s="93"/>
      <c r="Y1122" s="93"/>
      <c r="Z1122" s="93"/>
      <c r="AA1122" s="93"/>
      <c r="AB1122" s="93"/>
      <c r="AC1122" s="93"/>
      <c r="AD1122" s="93"/>
      <c r="AE1122" s="93"/>
      <c r="AF1122" s="93"/>
      <c r="AG1122" s="93"/>
      <c r="AH1122" s="93"/>
      <c r="AI1122" s="93"/>
      <c r="AJ1122" s="93"/>
      <c r="AK1122" s="93"/>
      <c r="AL1122" s="100"/>
      <c r="AM1122" s="12"/>
      <c r="AN1122" s="3"/>
      <c r="AO1122" s="3"/>
      <c r="AP1122" s="3"/>
    </row>
    <row r="1123" spans="1:42" ht="12" customHeight="1" outlineLevel="1" x14ac:dyDescent="0.3">
      <c r="A1123" s="1"/>
      <c r="B1123" s="2"/>
      <c r="C1123" s="13"/>
      <c r="D1123" s="13"/>
      <c r="E1123" s="13"/>
      <c r="F1123" s="30"/>
      <c r="H1123" s="119" t="s">
        <v>158</v>
      </c>
      <c r="I1123" s="4" t="s">
        <v>478</v>
      </c>
      <c r="J1123" s="93"/>
      <c r="K1123" s="93"/>
      <c r="L1123" s="93"/>
      <c r="M1123" s="93"/>
      <c r="N1123" s="93"/>
      <c r="O1123" s="93"/>
      <c r="P1123" s="93"/>
      <c r="Q1123" s="93"/>
      <c r="R1123" s="93"/>
      <c r="S1123" s="93"/>
      <c r="T1123" s="93"/>
      <c r="U1123" s="93"/>
      <c r="V1123" s="93"/>
      <c r="W1123" s="93"/>
      <c r="X1123" s="93"/>
      <c r="Y1123" s="93"/>
      <c r="Z1123" s="93"/>
      <c r="AA1123" s="93"/>
      <c r="AB1123" s="93"/>
      <c r="AC1123" s="93"/>
      <c r="AD1123" s="93"/>
      <c r="AE1123" s="93"/>
      <c r="AF1123" s="93"/>
      <c r="AG1123" s="93"/>
      <c r="AH1123" s="93"/>
      <c r="AI1123" s="93"/>
      <c r="AJ1123" s="93"/>
      <c r="AK1123" s="93"/>
      <c r="AL1123" s="100"/>
      <c r="AM1123" s="12"/>
      <c r="AN1123" s="3"/>
      <c r="AO1123" s="3"/>
      <c r="AP1123" s="3"/>
    </row>
    <row r="1124" spans="1:42" ht="12" customHeight="1" outlineLevel="1" x14ac:dyDescent="0.3">
      <c r="A1124" s="1"/>
      <c r="B1124" s="2"/>
      <c r="C1124" s="13"/>
      <c r="D1124" s="13"/>
      <c r="E1124" s="13"/>
      <c r="F1124" s="30"/>
      <c r="H1124" s="119" t="s">
        <v>159</v>
      </c>
      <c r="I1124" s="4" t="s">
        <v>478</v>
      </c>
      <c r="J1124" s="93"/>
      <c r="K1124" s="93"/>
      <c r="L1124" s="93"/>
      <c r="M1124" s="93"/>
      <c r="N1124" s="93"/>
      <c r="O1124" s="93"/>
      <c r="P1124" s="93"/>
      <c r="Q1124" s="93"/>
      <c r="R1124" s="93"/>
      <c r="S1124" s="93"/>
      <c r="T1124" s="93"/>
      <c r="U1124" s="93"/>
      <c r="V1124" s="93"/>
      <c r="W1124" s="93"/>
      <c r="X1124" s="93"/>
      <c r="Y1124" s="93"/>
      <c r="Z1124" s="93"/>
      <c r="AA1124" s="93"/>
      <c r="AB1124" s="93"/>
      <c r="AC1124" s="93"/>
      <c r="AD1124" s="93"/>
      <c r="AE1124" s="93"/>
      <c r="AF1124" s="93"/>
      <c r="AG1124" s="93"/>
      <c r="AH1124" s="93"/>
      <c r="AI1124" s="93"/>
      <c r="AJ1124" s="93"/>
      <c r="AK1124" s="93"/>
      <c r="AL1124" s="100"/>
      <c r="AM1124" s="12"/>
      <c r="AN1124" s="3"/>
      <c r="AO1124" s="3"/>
      <c r="AP1124" s="3"/>
    </row>
    <row r="1125" spans="1:42" ht="12" customHeight="1" outlineLevel="1" x14ac:dyDescent="0.3">
      <c r="A1125" s="1"/>
      <c r="B1125" s="2"/>
      <c r="C1125" s="13"/>
      <c r="D1125" s="13"/>
      <c r="E1125" s="13"/>
      <c r="F1125" s="30"/>
      <c r="H1125" s="119" t="s">
        <v>460</v>
      </c>
      <c r="I1125" s="4" t="s">
        <v>478</v>
      </c>
      <c r="J1125" s="93"/>
      <c r="K1125" s="93"/>
      <c r="L1125" s="93"/>
      <c r="M1125" s="93"/>
      <c r="N1125" s="93"/>
      <c r="O1125" s="93"/>
      <c r="P1125" s="93"/>
      <c r="Q1125" s="93"/>
      <c r="R1125" s="93"/>
      <c r="S1125" s="93"/>
      <c r="T1125" s="93"/>
      <c r="U1125" s="93"/>
      <c r="V1125" s="93"/>
      <c r="W1125" s="93"/>
      <c r="X1125" s="93"/>
      <c r="Y1125" s="93"/>
      <c r="Z1125" s="93"/>
      <c r="AA1125" s="93"/>
      <c r="AB1125" s="93"/>
      <c r="AC1125" s="93"/>
      <c r="AD1125" s="93"/>
      <c r="AE1125" s="93"/>
      <c r="AF1125" s="93"/>
      <c r="AG1125" s="93"/>
      <c r="AH1125" s="93"/>
      <c r="AI1125" s="93"/>
      <c r="AJ1125" s="93"/>
      <c r="AK1125" s="93"/>
      <c r="AL1125" s="100"/>
      <c r="AM1125" s="12"/>
      <c r="AN1125" s="3"/>
      <c r="AO1125" s="3"/>
      <c r="AP1125" s="3"/>
    </row>
    <row r="1126" spans="1:42" ht="12" customHeight="1" outlineLevel="1" x14ac:dyDescent="0.3">
      <c r="A1126" s="1"/>
      <c r="B1126" s="2"/>
      <c r="C1126" s="13"/>
      <c r="D1126" s="13"/>
      <c r="E1126" s="13"/>
      <c r="F1126" s="30"/>
      <c r="H1126" s="119" t="s">
        <v>161</v>
      </c>
      <c r="I1126" s="4" t="s">
        <v>478</v>
      </c>
      <c r="J1126" s="93"/>
      <c r="K1126" s="93"/>
      <c r="L1126" s="93"/>
      <c r="M1126" s="93"/>
      <c r="N1126" s="93"/>
      <c r="O1126" s="93"/>
      <c r="P1126" s="93"/>
      <c r="Q1126" s="93"/>
      <c r="R1126" s="93"/>
      <c r="S1126" s="93"/>
      <c r="T1126" s="93"/>
      <c r="U1126" s="93"/>
      <c r="V1126" s="93"/>
      <c r="W1126" s="93"/>
      <c r="X1126" s="93"/>
      <c r="Y1126" s="93"/>
      <c r="Z1126" s="93"/>
      <c r="AA1126" s="93"/>
      <c r="AB1126" s="93"/>
      <c r="AC1126" s="93"/>
      <c r="AD1126" s="93"/>
      <c r="AE1126" s="93"/>
      <c r="AF1126" s="93"/>
      <c r="AG1126" s="93"/>
      <c r="AH1126" s="93"/>
      <c r="AI1126" s="93"/>
      <c r="AJ1126" s="93"/>
      <c r="AK1126" s="93"/>
      <c r="AL1126" s="100"/>
      <c r="AM1126" s="12"/>
      <c r="AN1126" s="3"/>
      <c r="AO1126" s="3"/>
      <c r="AP1126" s="3"/>
    </row>
    <row r="1127" spans="1:42" ht="12" customHeight="1" outlineLevel="1" x14ac:dyDescent="0.3">
      <c r="A1127" s="1"/>
      <c r="B1127" s="2"/>
      <c r="C1127" s="13"/>
      <c r="D1127" s="13"/>
      <c r="E1127" s="13"/>
      <c r="F1127" s="30"/>
      <c r="H1127" s="119" t="s">
        <v>162</v>
      </c>
      <c r="I1127" s="4" t="s">
        <v>478</v>
      </c>
      <c r="J1127" s="93"/>
      <c r="K1127" s="93"/>
      <c r="L1127" s="93"/>
      <c r="M1127" s="93"/>
      <c r="N1127" s="93"/>
      <c r="O1127" s="93"/>
      <c r="P1127" s="93"/>
      <c r="Q1127" s="93"/>
      <c r="R1127" s="93"/>
      <c r="S1127" s="93"/>
      <c r="T1127" s="93"/>
      <c r="U1127" s="93"/>
      <c r="V1127" s="93"/>
      <c r="W1127" s="93"/>
      <c r="X1127" s="93"/>
      <c r="Y1127" s="93"/>
      <c r="Z1127" s="93"/>
      <c r="AA1127" s="93"/>
      <c r="AB1127" s="93"/>
      <c r="AC1127" s="93"/>
      <c r="AD1127" s="93"/>
      <c r="AE1127" s="93"/>
      <c r="AF1127" s="93"/>
      <c r="AG1127" s="93"/>
      <c r="AH1127" s="93"/>
      <c r="AI1127" s="93"/>
      <c r="AJ1127" s="93"/>
      <c r="AK1127" s="93"/>
      <c r="AL1127" s="100"/>
      <c r="AM1127" s="12"/>
      <c r="AN1127" s="3"/>
      <c r="AO1127" s="3"/>
      <c r="AP1127" s="3"/>
    </row>
    <row r="1128" spans="1:42" ht="12" customHeight="1" outlineLevel="1" x14ac:dyDescent="0.3">
      <c r="A1128" s="1"/>
      <c r="B1128" s="2"/>
      <c r="C1128" s="13"/>
      <c r="D1128" s="13"/>
      <c r="E1128" s="13"/>
      <c r="F1128" s="30"/>
      <c r="H1128" s="119" t="s">
        <v>163</v>
      </c>
      <c r="I1128" s="4" t="s">
        <v>478</v>
      </c>
      <c r="J1128" s="93"/>
      <c r="K1128" s="93"/>
      <c r="L1128" s="93"/>
      <c r="M1128" s="93"/>
      <c r="N1128" s="93"/>
      <c r="O1128" s="93"/>
      <c r="P1128" s="93"/>
      <c r="Q1128" s="93"/>
      <c r="R1128" s="93"/>
      <c r="S1128" s="93"/>
      <c r="T1128" s="93"/>
      <c r="U1128" s="93"/>
      <c r="V1128" s="93"/>
      <c r="W1128" s="93"/>
      <c r="X1128" s="93"/>
      <c r="Y1128" s="93"/>
      <c r="Z1128" s="93"/>
      <c r="AA1128" s="93"/>
      <c r="AB1128" s="93"/>
      <c r="AC1128" s="93"/>
      <c r="AD1128" s="93"/>
      <c r="AE1128" s="93"/>
      <c r="AF1128" s="93"/>
      <c r="AG1128" s="93"/>
      <c r="AH1128" s="93"/>
      <c r="AI1128" s="93"/>
      <c r="AJ1128" s="93"/>
      <c r="AK1128" s="93"/>
      <c r="AL1128" s="100"/>
      <c r="AM1128" s="12"/>
      <c r="AN1128" s="3"/>
      <c r="AO1128" s="3"/>
      <c r="AP1128" s="3"/>
    </row>
    <row r="1129" spans="1:42" ht="12" customHeight="1" outlineLevel="1" x14ac:dyDescent="0.3">
      <c r="A1129" s="1"/>
      <c r="B1129" s="2"/>
      <c r="C1129" s="13"/>
      <c r="D1129" s="13"/>
      <c r="E1129" s="13"/>
      <c r="F1129" s="30"/>
      <c r="H1129" s="119" t="s">
        <v>164</v>
      </c>
      <c r="I1129" s="4" t="s">
        <v>478</v>
      </c>
      <c r="J1129" s="93"/>
      <c r="K1129" s="93"/>
      <c r="L1129" s="93"/>
      <c r="M1129" s="93"/>
      <c r="N1129" s="93"/>
      <c r="O1129" s="93"/>
      <c r="P1129" s="93"/>
      <c r="Q1129" s="93"/>
      <c r="R1129" s="93"/>
      <c r="S1129" s="93"/>
      <c r="T1129" s="93"/>
      <c r="U1129" s="93"/>
      <c r="V1129" s="93"/>
      <c r="W1129" s="93"/>
      <c r="X1129" s="93"/>
      <c r="Y1129" s="93"/>
      <c r="Z1129" s="93"/>
      <c r="AA1129" s="93"/>
      <c r="AB1129" s="93"/>
      <c r="AC1129" s="93"/>
      <c r="AD1129" s="93"/>
      <c r="AE1129" s="93"/>
      <c r="AF1129" s="93"/>
      <c r="AG1129" s="93"/>
      <c r="AH1129" s="93"/>
      <c r="AI1129" s="93"/>
      <c r="AJ1129" s="93"/>
      <c r="AK1129" s="93"/>
      <c r="AL1129" s="100"/>
      <c r="AM1129" s="12"/>
      <c r="AN1129" s="3"/>
      <c r="AO1129" s="3"/>
      <c r="AP1129" s="3"/>
    </row>
    <row r="1130" spans="1:42" ht="12" customHeight="1" outlineLevel="1" x14ac:dyDescent="0.3">
      <c r="A1130" s="1"/>
      <c r="B1130" s="2"/>
      <c r="C1130" s="13"/>
      <c r="D1130" s="13"/>
      <c r="E1130" s="13"/>
      <c r="F1130" s="30"/>
      <c r="H1130" s="119" t="s">
        <v>165</v>
      </c>
      <c r="I1130" s="4" t="s">
        <v>478</v>
      </c>
      <c r="J1130" s="93"/>
      <c r="K1130" s="93"/>
      <c r="L1130" s="93"/>
      <c r="M1130" s="93"/>
      <c r="N1130" s="93"/>
      <c r="O1130" s="93"/>
      <c r="P1130" s="93"/>
      <c r="Q1130" s="93"/>
      <c r="R1130" s="93"/>
      <c r="S1130" s="93"/>
      <c r="T1130" s="93"/>
      <c r="U1130" s="93"/>
      <c r="V1130" s="93"/>
      <c r="W1130" s="93"/>
      <c r="X1130" s="93"/>
      <c r="Y1130" s="93"/>
      <c r="Z1130" s="93"/>
      <c r="AA1130" s="93"/>
      <c r="AB1130" s="93"/>
      <c r="AC1130" s="93"/>
      <c r="AD1130" s="93"/>
      <c r="AE1130" s="93"/>
      <c r="AF1130" s="93"/>
      <c r="AG1130" s="93"/>
      <c r="AH1130" s="93"/>
      <c r="AI1130" s="93"/>
      <c r="AJ1130" s="93"/>
      <c r="AK1130" s="93"/>
      <c r="AL1130" s="100"/>
      <c r="AM1130" s="12"/>
      <c r="AN1130" s="3"/>
      <c r="AO1130" s="3"/>
      <c r="AP1130" s="3"/>
    </row>
    <row r="1131" spans="1:42" ht="12" customHeight="1" outlineLevel="1" x14ac:dyDescent="0.3">
      <c r="A1131" s="1"/>
      <c r="B1131" s="2"/>
      <c r="C1131" s="13"/>
      <c r="D1131" s="13"/>
      <c r="E1131" s="13"/>
      <c r="F1131" s="30"/>
      <c r="H1131" s="119" t="s">
        <v>468</v>
      </c>
      <c r="I1131" s="4" t="s">
        <v>478</v>
      </c>
      <c r="J1131" s="93"/>
      <c r="K1131" s="93"/>
      <c r="L1131" s="93"/>
      <c r="M1131" s="93"/>
      <c r="N1131" s="93"/>
      <c r="O1131" s="93"/>
      <c r="P1131" s="93"/>
      <c r="Q1131" s="93"/>
      <c r="R1131" s="93"/>
      <c r="S1131" s="93"/>
      <c r="T1131" s="93"/>
      <c r="U1131" s="93"/>
      <c r="V1131" s="93"/>
      <c r="W1131" s="93"/>
      <c r="X1131" s="93"/>
      <c r="Y1131" s="93"/>
      <c r="Z1131" s="93"/>
      <c r="AA1131" s="93"/>
      <c r="AB1131" s="93"/>
      <c r="AC1131" s="93"/>
      <c r="AD1131" s="93"/>
      <c r="AE1131" s="93"/>
      <c r="AF1131" s="93"/>
      <c r="AG1131" s="93"/>
      <c r="AH1131" s="93"/>
      <c r="AI1131" s="93"/>
      <c r="AJ1131" s="93"/>
      <c r="AK1131" s="93"/>
      <c r="AL1131" s="100"/>
      <c r="AM1131" s="12"/>
      <c r="AN1131" s="3"/>
      <c r="AO1131" s="3"/>
      <c r="AP1131" s="3"/>
    </row>
    <row r="1132" spans="1:42" ht="12" customHeight="1" outlineLevel="1" x14ac:dyDescent="0.3">
      <c r="A1132" s="1"/>
      <c r="B1132" s="2"/>
      <c r="C1132" s="13"/>
      <c r="D1132" s="13"/>
      <c r="E1132" s="13"/>
      <c r="F1132" s="30"/>
      <c r="H1132" s="119" t="s">
        <v>166</v>
      </c>
      <c r="I1132" s="4" t="s">
        <v>478</v>
      </c>
      <c r="J1132" s="93"/>
      <c r="K1132" s="93"/>
      <c r="L1132" s="93"/>
      <c r="M1132" s="93"/>
      <c r="N1132" s="93"/>
      <c r="O1132" s="93"/>
      <c r="P1132" s="93"/>
      <c r="Q1132" s="93"/>
      <c r="R1132" s="93"/>
      <c r="S1132" s="93"/>
      <c r="T1132" s="93"/>
      <c r="U1132" s="93"/>
      <c r="V1132" s="93"/>
      <c r="W1132" s="93"/>
      <c r="X1132" s="93"/>
      <c r="Y1132" s="93"/>
      <c r="Z1132" s="93"/>
      <c r="AA1132" s="93"/>
      <c r="AB1132" s="93"/>
      <c r="AC1132" s="93"/>
      <c r="AD1132" s="93"/>
      <c r="AE1132" s="93"/>
      <c r="AF1132" s="93"/>
      <c r="AG1132" s="93"/>
      <c r="AH1132" s="93"/>
      <c r="AI1132" s="93"/>
      <c r="AJ1132" s="93"/>
      <c r="AK1132" s="93"/>
      <c r="AL1132" s="100"/>
      <c r="AM1132" s="12"/>
      <c r="AN1132" s="3"/>
      <c r="AO1132" s="3"/>
      <c r="AP1132" s="3"/>
    </row>
    <row r="1133" spans="1:42" ht="12" customHeight="1" outlineLevel="1" x14ac:dyDescent="0.3">
      <c r="A1133" s="1"/>
      <c r="B1133" s="2"/>
      <c r="C1133" s="13"/>
      <c r="D1133" s="13"/>
      <c r="E1133" s="13"/>
      <c r="F1133" s="30"/>
      <c r="H1133" s="119" t="s">
        <v>461</v>
      </c>
      <c r="I1133" s="4" t="s">
        <v>478</v>
      </c>
      <c r="J1133" s="93"/>
      <c r="K1133" s="93"/>
      <c r="L1133" s="93"/>
      <c r="M1133" s="93"/>
      <c r="N1133" s="93"/>
      <c r="O1133" s="93"/>
      <c r="P1133" s="93"/>
      <c r="Q1133" s="93"/>
      <c r="R1133" s="93"/>
      <c r="S1133" s="93"/>
      <c r="T1133" s="93"/>
      <c r="U1133" s="93"/>
      <c r="V1133" s="93"/>
      <c r="W1133" s="93"/>
      <c r="X1133" s="93"/>
      <c r="Y1133" s="93"/>
      <c r="Z1133" s="93"/>
      <c r="AA1133" s="93"/>
      <c r="AB1133" s="93"/>
      <c r="AC1133" s="93"/>
      <c r="AD1133" s="93"/>
      <c r="AE1133" s="93"/>
      <c r="AF1133" s="93"/>
      <c r="AG1133" s="93"/>
      <c r="AH1133" s="93"/>
      <c r="AI1133" s="93"/>
      <c r="AJ1133" s="93"/>
      <c r="AK1133" s="93"/>
      <c r="AL1133" s="100"/>
      <c r="AM1133" s="12"/>
      <c r="AN1133" s="3"/>
      <c r="AO1133" s="3"/>
      <c r="AP1133" s="3"/>
    </row>
    <row r="1134" spans="1:42" ht="12" customHeight="1" outlineLevel="1" x14ac:dyDescent="0.3">
      <c r="A1134" s="1"/>
      <c r="B1134" s="2"/>
      <c r="C1134" s="13"/>
      <c r="D1134" s="13"/>
      <c r="E1134" s="13"/>
      <c r="F1134" s="30"/>
      <c r="H1134" s="119" t="s">
        <v>167</v>
      </c>
      <c r="I1134" s="4" t="s">
        <v>478</v>
      </c>
      <c r="J1134" s="93"/>
      <c r="K1134" s="93"/>
      <c r="L1134" s="93"/>
      <c r="M1134" s="93"/>
      <c r="N1134" s="93"/>
      <c r="O1134" s="93"/>
      <c r="P1134" s="93"/>
      <c r="Q1134" s="93"/>
      <c r="R1134" s="93"/>
      <c r="S1134" s="93"/>
      <c r="T1134" s="93"/>
      <c r="U1134" s="93"/>
      <c r="V1134" s="93"/>
      <c r="W1134" s="93"/>
      <c r="X1134" s="93"/>
      <c r="Y1134" s="93"/>
      <c r="Z1134" s="93"/>
      <c r="AA1134" s="93"/>
      <c r="AB1134" s="93"/>
      <c r="AC1134" s="93"/>
      <c r="AD1134" s="93"/>
      <c r="AE1134" s="93"/>
      <c r="AF1134" s="93"/>
      <c r="AG1134" s="93"/>
      <c r="AH1134" s="93"/>
      <c r="AI1134" s="93"/>
      <c r="AJ1134" s="93"/>
      <c r="AK1134" s="93"/>
      <c r="AL1134" s="100"/>
      <c r="AM1134" s="12"/>
      <c r="AN1134" s="3"/>
      <c r="AO1134" s="3"/>
      <c r="AP1134" s="3"/>
    </row>
    <row r="1135" spans="1:42" ht="12" customHeight="1" outlineLevel="1" x14ac:dyDescent="0.3">
      <c r="A1135" s="1"/>
      <c r="B1135" s="2"/>
      <c r="C1135" s="13"/>
      <c r="D1135" s="13"/>
      <c r="E1135" s="13"/>
      <c r="F1135" s="30"/>
      <c r="H1135" s="119" t="s">
        <v>168</v>
      </c>
      <c r="I1135" s="4" t="s">
        <v>478</v>
      </c>
      <c r="J1135" s="93"/>
      <c r="K1135" s="93"/>
      <c r="L1135" s="93"/>
      <c r="M1135" s="93"/>
      <c r="N1135" s="93"/>
      <c r="O1135" s="93"/>
      <c r="P1135" s="93"/>
      <c r="Q1135" s="93"/>
      <c r="R1135" s="93"/>
      <c r="S1135" s="93"/>
      <c r="T1135" s="93"/>
      <c r="U1135" s="93"/>
      <c r="V1135" s="93"/>
      <c r="W1135" s="93"/>
      <c r="X1135" s="93"/>
      <c r="Y1135" s="93"/>
      <c r="Z1135" s="93"/>
      <c r="AA1135" s="93"/>
      <c r="AB1135" s="93"/>
      <c r="AC1135" s="93"/>
      <c r="AD1135" s="93"/>
      <c r="AE1135" s="93"/>
      <c r="AF1135" s="93"/>
      <c r="AG1135" s="93"/>
      <c r="AH1135" s="93"/>
      <c r="AI1135" s="93"/>
      <c r="AJ1135" s="93"/>
      <c r="AK1135" s="93"/>
      <c r="AL1135" s="100"/>
      <c r="AM1135" s="12"/>
      <c r="AN1135" s="3"/>
      <c r="AO1135" s="3"/>
      <c r="AP1135" s="3"/>
    </row>
    <row r="1136" spans="1:42" ht="12" customHeight="1" outlineLevel="1" x14ac:dyDescent="0.3">
      <c r="A1136" s="1"/>
      <c r="B1136" s="2"/>
      <c r="C1136" s="13"/>
      <c r="D1136" s="13"/>
      <c r="E1136" s="13"/>
      <c r="F1136" s="30"/>
      <c r="H1136" s="119" t="s">
        <v>169</v>
      </c>
      <c r="I1136" s="4" t="s">
        <v>478</v>
      </c>
      <c r="J1136" s="93"/>
      <c r="K1136" s="93"/>
      <c r="L1136" s="93"/>
      <c r="M1136" s="93"/>
      <c r="N1136" s="93"/>
      <c r="O1136" s="93"/>
      <c r="P1136" s="93"/>
      <c r="Q1136" s="93"/>
      <c r="R1136" s="93"/>
      <c r="S1136" s="93"/>
      <c r="T1136" s="93"/>
      <c r="U1136" s="93"/>
      <c r="V1136" s="93"/>
      <c r="W1136" s="93"/>
      <c r="X1136" s="93"/>
      <c r="Y1136" s="93"/>
      <c r="Z1136" s="93"/>
      <c r="AA1136" s="93"/>
      <c r="AB1136" s="93"/>
      <c r="AC1136" s="93"/>
      <c r="AD1136" s="93"/>
      <c r="AE1136" s="93"/>
      <c r="AF1136" s="93"/>
      <c r="AG1136" s="93"/>
      <c r="AH1136" s="93"/>
      <c r="AI1136" s="93"/>
      <c r="AJ1136" s="93"/>
      <c r="AK1136" s="93"/>
      <c r="AL1136" s="100"/>
      <c r="AM1136" s="12"/>
      <c r="AN1136" s="3"/>
      <c r="AO1136" s="3"/>
      <c r="AP1136" s="3"/>
    </row>
    <row r="1137" spans="1:42" ht="12" customHeight="1" outlineLevel="1" x14ac:dyDescent="0.3">
      <c r="A1137" s="1"/>
      <c r="B1137" s="2"/>
      <c r="C1137" s="13"/>
      <c r="D1137" s="13"/>
      <c r="E1137" s="13"/>
      <c r="F1137" s="30"/>
      <c r="H1137" s="119" t="s">
        <v>467</v>
      </c>
      <c r="I1137" s="4" t="s">
        <v>478</v>
      </c>
      <c r="J1137" s="93"/>
      <c r="K1137" s="93"/>
      <c r="L1137" s="93"/>
      <c r="M1137" s="93"/>
      <c r="N1137" s="93"/>
      <c r="O1137" s="93"/>
      <c r="P1137" s="93"/>
      <c r="Q1137" s="93"/>
      <c r="R1137" s="93"/>
      <c r="S1137" s="93"/>
      <c r="T1137" s="93"/>
      <c r="U1137" s="93"/>
      <c r="V1137" s="93"/>
      <c r="W1137" s="93"/>
      <c r="X1137" s="93"/>
      <c r="Y1137" s="93"/>
      <c r="Z1137" s="93"/>
      <c r="AA1137" s="93"/>
      <c r="AB1137" s="93"/>
      <c r="AC1137" s="93"/>
      <c r="AD1137" s="93"/>
      <c r="AE1137" s="93"/>
      <c r="AF1137" s="93"/>
      <c r="AG1137" s="93"/>
      <c r="AH1137" s="93"/>
      <c r="AI1137" s="93"/>
      <c r="AJ1137" s="93"/>
      <c r="AK1137" s="93"/>
      <c r="AL1137" s="100"/>
      <c r="AM1137" s="12"/>
      <c r="AN1137" s="3"/>
      <c r="AO1137" s="3"/>
      <c r="AP1137" s="3"/>
    </row>
    <row r="1138" spans="1:42" ht="12" customHeight="1" outlineLevel="1" x14ac:dyDescent="0.3">
      <c r="A1138" s="1"/>
      <c r="B1138" s="2"/>
      <c r="C1138" s="13"/>
      <c r="D1138" s="13"/>
      <c r="E1138" s="13"/>
      <c r="F1138" s="30"/>
      <c r="H1138" s="119" t="s">
        <v>170</v>
      </c>
      <c r="I1138" s="4" t="s">
        <v>478</v>
      </c>
      <c r="J1138" s="93"/>
      <c r="K1138" s="93"/>
      <c r="L1138" s="93"/>
      <c r="M1138" s="93"/>
      <c r="N1138" s="93"/>
      <c r="O1138" s="93"/>
      <c r="P1138" s="93"/>
      <c r="Q1138" s="93"/>
      <c r="R1138" s="93"/>
      <c r="S1138" s="93"/>
      <c r="T1138" s="93"/>
      <c r="U1138" s="93"/>
      <c r="V1138" s="93"/>
      <c r="W1138" s="93"/>
      <c r="X1138" s="93"/>
      <c r="Y1138" s="93"/>
      <c r="Z1138" s="93"/>
      <c r="AA1138" s="93"/>
      <c r="AB1138" s="93"/>
      <c r="AC1138" s="93"/>
      <c r="AD1138" s="93"/>
      <c r="AE1138" s="93"/>
      <c r="AF1138" s="93"/>
      <c r="AG1138" s="93"/>
      <c r="AH1138" s="93"/>
      <c r="AI1138" s="93"/>
      <c r="AJ1138" s="93"/>
      <c r="AK1138" s="93"/>
      <c r="AL1138" s="100"/>
      <c r="AM1138" s="12"/>
      <c r="AN1138" s="3"/>
      <c r="AO1138" s="3"/>
      <c r="AP1138" s="3"/>
    </row>
    <row r="1139" spans="1:42" ht="12" customHeight="1" outlineLevel="1" x14ac:dyDescent="0.3">
      <c r="A1139" s="1"/>
      <c r="B1139" s="2"/>
      <c r="C1139" s="13"/>
      <c r="D1139" s="13"/>
      <c r="E1139" s="13"/>
      <c r="F1139" s="30"/>
      <c r="H1139" s="119" t="s">
        <v>462</v>
      </c>
      <c r="I1139" s="4" t="s">
        <v>478</v>
      </c>
      <c r="J1139" s="93"/>
      <c r="K1139" s="93"/>
      <c r="L1139" s="93"/>
      <c r="M1139" s="93"/>
      <c r="N1139" s="93"/>
      <c r="O1139" s="93"/>
      <c r="P1139" s="93"/>
      <c r="Q1139" s="93"/>
      <c r="R1139" s="93"/>
      <c r="S1139" s="93"/>
      <c r="T1139" s="93"/>
      <c r="U1139" s="93"/>
      <c r="V1139" s="93"/>
      <c r="W1139" s="93"/>
      <c r="X1139" s="93"/>
      <c r="Y1139" s="93"/>
      <c r="Z1139" s="93"/>
      <c r="AA1139" s="93"/>
      <c r="AB1139" s="93"/>
      <c r="AC1139" s="93"/>
      <c r="AD1139" s="93"/>
      <c r="AE1139" s="93"/>
      <c r="AF1139" s="93"/>
      <c r="AG1139" s="93"/>
      <c r="AH1139" s="93"/>
      <c r="AI1139" s="93"/>
      <c r="AJ1139" s="93"/>
      <c r="AK1139" s="93"/>
      <c r="AL1139" s="100"/>
      <c r="AM1139" s="12"/>
      <c r="AN1139" s="3"/>
      <c r="AO1139" s="3"/>
      <c r="AP1139" s="3"/>
    </row>
    <row r="1140" spans="1:42" ht="12" customHeight="1" outlineLevel="1" x14ac:dyDescent="0.3">
      <c r="A1140" s="1"/>
      <c r="B1140" s="2"/>
      <c r="C1140" s="13"/>
      <c r="D1140" s="13"/>
      <c r="E1140" s="13"/>
      <c r="F1140" s="30"/>
      <c r="H1140" s="119" t="s">
        <v>171</v>
      </c>
      <c r="I1140" s="4" t="s">
        <v>478</v>
      </c>
      <c r="J1140" s="93"/>
      <c r="K1140" s="93"/>
      <c r="L1140" s="93"/>
      <c r="M1140" s="93"/>
      <c r="N1140" s="93"/>
      <c r="O1140" s="93"/>
      <c r="P1140" s="93"/>
      <c r="Q1140" s="93"/>
      <c r="R1140" s="93"/>
      <c r="S1140" s="93"/>
      <c r="T1140" s="93"/>
      <c r="U1140" s="93"/>
      <c r="V1140" s="93"/>
      <c r="W1140" s="93"/>
      <c r="X1140" s="93"/>
      <c r="Y1140" s="93"/>
      <c r="Z1140" s="93"/>
      <c r="AA1140" s="93"/>
      <c r="AB1140" s="93"/>
      <c r="AC1140" s="93"/>
      <c r="AD1140" s="93"/>
      <c r="AE1140" s="93"/>
      <c r="AF1140" s="93"/>
      <c r="AG1140" s="93"/>
      <c r="AH1140" s="93"/>
      <c r="AI1140" s="93"/>
      <c r="AJ1140" s="93"/>
      <c r="AK1140" s="93"/>
      <c r="AL1140" s="100"/>
      <c r="AM1140" s="12"/>
      <c r="AN1140" s="3"/>
      <c r="AO1140" s="3"/>
      <c r="AP1140" s="3"/>
    </row>
    <row r="1141" spans="1:42" ht="12" customHeight="1" outlineLevel="1" x14ac:dyDescent="0.3">
      <c r="A1141" s="1"/>
      <c r="B1141" s="2"/>
      <c r="C1141" s="13"/>
      <c r="D1141" s="13"/>
      <c r="E1141" s="13"/>
      <c r="F1141" s="30"/>
      <c r="H1141" s="119" t="s">
        <v>172</v>
      </c>
      <c r="I1141" s="4" t="s">
        <v>478</v>
      </c>
      <c r="J1141" s="93"/>
      <c r="K1141" s="93"/>
      <c r="L1141" s="93"/>
      <c r="M1141" s="93"/>
      <c r="N1141" s="93"/>
      <c r="O1141" s="93"/>
      <c r="P1141" s="93"/>
      <c r="Q1141" s="93"/>
      <c r="R1141" s="93"/>
      <c r="S1141" s="93"/>
      <c r="T1141" s="93"/>
      <c r="U1141" s="93"/>
      <c r="V1141" s="93"/>
      <c r="W1141" s="93"/>
      <c r="X1141" s="93"/>
      <c r="Y1141" s="93"/>
      <c r="Z1141" s="93"/>
      <c r="AA1141" s="93"/>
      <c r="AB1141" s="93"/>
      <c r="AC1141" s="93"/>
      <c r="AD1141" s="93"/>
      <c r="AE1141" s="93"/>
      <c r="AF1141" s="93"/>
      <c r="AG1141" s="93"/>
      <c r="AH1141" s="93"/>
      <c r="AI1141" s="93"/>
      <c r="AJ1141" s="93"/>
      <c r="AK1141" s="93"/>
      <c r="AL1141" s="100"/>
      <c r="AM1141" s="12"/>
      <c r="AN1141" s="3"/>
      <c r="AO1141" s="3"/>
      <c r="AP1141" s="3"/>
    </row>
    <row r="1142" spans="1:42" ht="12" customHeight="1" outlineLevel="1" x14ac:dyDescent="0.3">
      <c r="A1142" s="1"/>
      <c r="B1142" s="2"/>
      <c r="C1142" s="13"/>
      <c r="D1142" s="13"/>
      <c r="E1142" s="13"/>
      <c r="F1142" s="30"/>
      <c r="H1142" s="119" t="s">
        <v>173</v>
      </c>
      <c r="I1142" s="4" t="s">
        <v>478</v>
      </c>
      <c r="J1142" s="93"/>
      <c r="K1142" s="93"/>
      <c r="L1142" s="93"/>
      <c r="M1142" s="93"/>
      <c r="N1142" s="93"/>
      <c r="O1142" s="93"/>
      <c r="P1142" s="93"/>
      <c r="Q1142" s="93"/>
      <c r="R1142" s="93"/>
      <c r="S1142" s="93"/>
      <c r="T1142" s="93"/>
      <c r="U1142" s="93"/>
      <c r="V1142" s="93"/>
      <c r="W1142" s="93"/>
      <c r="X1142" s="93"/>
      <c r="Y1142" s="93"/>
      <c r="Z1142" s="93"/>
      <c r="AA1142" s="93"/>
      <c r="AB1142" s="93"/>
      <c r="AC1142" s="93"/>
      <c r="AD1142" s="93"/>
      <c r="AE1142" s="93"/>
      <c r="AF1142" s="93"/>
      <c r="AG1142" s="93"/>
      <c r="AH1142" s="93"/>
      <c r="AI1142" s="93"/>
      <c r="AJ1142" s="93"/>
      <c r="AK1142" s="93"/>
      <c r="AL1142" s="100"/>
      <c r="AM1142" s="12"/>
      <c r="AN1142" s="3"/>
      <c r="AO1142" s="3"/>
      <c r="AP1142" s="3"/>
    </row>
    <row r="1143" spans="1:42" ht="12" customHeight="1" outlineLevel="1" x14ac:dyDescent="0.25">
      <c r="A1143" s="1"/>
      <c r="B1143" s="2"/>
      <c r="C1143" s="13"/>
      <c r="D1143" s="13"/>
      <c r="E1143" s="13"/>
      <c r="F1143" s="30"/>
      <c r="H1143" s="4" t="s">
        <v>140</v>
      </c>
      <c r="I1143" s="4" t="s">
        <v>478</v>
      </c>
      <c r="J1143" s="93"/>
      <c r="K1143" s="93"/>
      <c r="L1143" s="93"/>
      <c r="M1143" s="93"/>
      <c r="N1143" s="93"/>
      <c r="O1143" s="93"/>
      <c r="P1143" s="93"/>
      <c r="Q1143" s="93"/>
      <c r="R1143" s="93"/>
      <c r="S1143" s="93"/>
      <c r="T1143" s="93"/>
      <c r="U1143" s="93"/>
      <c r="V1143" s="93"/>
      <c r="W1143" s="93"/>
      <c r="X1143" s="93"/>
      <c r="Y1143" s="93"/>
      <c r="Z1143" s="93"/>
      <c r="AA1143" s="93"/>
      <c r="AB1143" s="93"/>
      <c r="AC1143" s="93"/>
      <c r="AD1143" s="93"/>
      <c r="AE1143" s="93"/>
      <c r="AF1143" s="93"/>
      <c r="AG1143" s="93"/>
      <c r="AH1143" s="93"/>
      <c r="AI1143" s="93"/>
      <c r="AJ1143" s="93"/>
      <c r="AK1143" s="93"/>
      <c r="AL1143" s="100"/>
      <c r="AM1143" s="12"/>
      <c r="AN1143" s="3"/>
      <c r="AO1143" s="3"/>
      <c r="AP1143" s="3"/>
    </row>
    <row r="1144" spans="1:42" ht="12" customHeight="1" outlineLevel="1" x14ac:dyDescent="0.25">
      <c r="A1144" s="1"/>
      <c r="B1144" s="2"/>
      <c r="C1144" s="13"/>
      <c r="D1144" s="13"/>
      <c r="E1144" s="13"/>
      <c r="F1144" s="30"/>
      <c r="H1144" s="4" t="s">
        <v>154</v>
      </c>
      <c r="I1144" s="4" t="s">
        <v>478</v>
      </c>
      <c r="J1144" s="93"/>
      <c r="K1144" s="93"/>
      <c r="L1144" s="93"/>
      <c r="M1144" s="93"/>
      <c r="N1144" s="93"/>
      <c r="O1144" s="93"/>
      <c r="P1144" s="93"/>
      <c r="Q1144" s="93"/>
      <c r="R1144" s="93"/>
      <c r="S1144" s="93"/>
      <c r="T1144" s="93"/>
      <c r="U1144" s="93"/>
      <c r="V1144" s="93"/>
      <c r="W1144" s="93"/>
      <c r="X1144" s="93"/>
      <c r="Y1144" s="93"/>
      <c r="Z1144" s="93"/>
      <c r="AA1144" s="93"/>
      <c r="AB1144" s="93"/>
      <c r="AC1144" s="93"/>
      <c r="AD1144" s="93"/>
      <c r="AE1144" s="93"/>
      <c r="AF1144" s="93"/>
      <c r="AG1144" s="93"/>
      <c r="AH1144" s="93"/>
      <c r="AI1144" s="93"/>
      <c r="AJ1144" s="93"/>
      <c r="AK1144" s="93"/>
      <c r="AL1144" s="100"/>
      <c r="AM1144" s="12"/>
      <c r="AN1144" s="3"/>
      <c r="AO1144" s="3"/>
      <c r="AP1144" s="3"/>
    </row>
    <row r="1145" spans="1:42" ht="12" customHeight="1" outlineLevel="1" x14ac:dyDescent="0.25">
      <c r="A1145" s="1"/>
      <c r="B1145" s="2"/>
      <c r="C1145" s="13"/>
      <c r="D1145" s="13"/>
      <c r="E1145" s="13"/>
      <c r="F1145" s="30"/>
      <c r="H1145" s="4" t="s">
        <v>463</v>
      </c>
      <c r="I1145" s="4" t="s">
        <v>478</v>
      </c>
      <c r="J1145" s="93"/>
      <c r="K1145" s="93"/>
      <c r="L1145" s="93"/>
      <c r="M1145" s="93"/>
      <c r="N1145" s="93"/>
      <c r="O1145" s="93"/>
      <c r="P1145" s="93"/>
      <c r="Q1145" s="93"/>
      <c r="R1145" s="93"/>
      <c r="S1145" s="93"/>
      <c r="T1145" s="93"/>
      <c r="U1145" s="93"/>
      <c r="V1145" s="93"/>
      <c r="W1145" s="93"/>
      <c r="X1145" s="93"/>
      <c r="Y1145" s="93"/>
      <c r="Z1145" s="93"/>
      <c r="AA1145" s="93"/>
      <c r="AB1145" s="93"/>
      <c r="AC1145" s="93"/>
      <c r="AD1145" s="93"/>
      <c r="AE1145" s="93"/>
      <c r="AF1145" s="93"/>
      <c r="AG1145" s="93"/>
      <c r="AH1145" s="93"/>
      <c r="AI1145" s="93"/>
      <c r="AJ1145" s="93"/>
      <c r="AK1145" s="93"/>
      <c r="AL1145" s="100"/>
      <c r="AM1145" s="12"/>
      <c r="AN1145" s="3"/>
      <c r="AO1145" s="3"/>
      <c r="AP1145" s="3"/>
    </row>
    <row r="1146" spans="1:42" ht="12" customHeight="1" outlineLevel="1" x14ac:dyDescent="0.25">
      <c r="A1146" s="1"/>
      <c r="B1146" s="2"/>
      <c r="C1146" s="13"/>
      <c r="D1146" s="13"/>
      <c r="E1146" s="13"/>
      <c r="F1146" s="30"/>
      <c r="H1146" s="4" t="s">
        <v>464</v>
      </c>
      <c r="I1146" s="4" t="s">
        <v>478</v>
      </c>
      <c r="J1146" s="93"/>
      <c r="K1146" s="93"/>
      <c r="L1146" s="93"/>
      <c r="M1146" s="93"/>
      <c r="N1146" s="93"/>
      <c r="O1146" s="93"/>
      <c r="P1146" s="93"/>
      <c r="Q1146" s="93"/>
      <c r="R1146" s="93"/>
      <c r="S1146" s="93"/>
      <c r="T1146" s="93"/>
      <c r="U1146" s="93"/>
      <c r="V1146" s="93"/>
      <c r="W1146" s="93"/>
      <c r="X1146" s="93"/>
      <c r="Y1146" s="93"/>
      <c r="Z1146" s="93"/>
      <c r="AA1146" s="93"/>
      <c r="AB1146" s="93"/>
      <c r="AC1146" s="93"/>
      <c r="AD1146" s="93"/>
      <c r="AE1146" s="93"/>
      <c r="AF1146" s="93"/>
      <c r="AG1146" s="93"/>
      <c r="AH1146" s="93"/>
      <c r="AI1146" s="93"/>
      <c r="AJ1146" s="93"/>
      <c r="AK1146" s="93"/>
      <c r="AL1146" s="100"/>
      <c r="AM1146" s="12"/>
      <c r="AN1146" s="3"/>
      <c r="AO1146" s="3"/>
      <c r="AP1146" s="3"/>
    </row>
    <row r="1147" spans="1:42" ht="12" customHeight="1" outlineLevel="1" x14ac:dyDescent="0.25">
      <c r="A1147" s="1"/>
      <c r="B1147" s="2"/>
      <c r="C1147" s="13"/>
      <c r="D1147" s="13"/>
      <c r="E1147" s="13"/>
      <c r="F1147" s="30"/>
      <c r="H1147" s="4" t="s">
        <v>465</v>
      </c>
      <c r="I1147" s="4" t="s">
        <v>478</v>
      </c>
      <c r="J1147" s="93"/>
      <c r="K1147" s="93"/>
      <c r="L1147" s="93"/>
      <c r="M1147" s="93"/>
      <c r="N1147" s="93"/>
      <c r="O1147" s="93"/>
      <c r="P1147" s="93"/>
      <c r="Q1147" s="93"/>
      <c r="R1147" s="93"/>
      <c r="S1147" s="93"/>
      <c r="T1147" s="93"/>
      <c r="U1147" s="93"/>
      <c r="V1147" s="93"/>
      <c r="W1147" s="93"/>
      <c r="X1147" s="93"/>
      <c r="Y1147" s="93"/>
      <c r="Z1147" s="93"/>
      <c r="AA1147" s="93"/>
      <c r="AB1147" s="93"/>
      <c r="AC1147" s="93"/>
      <c r="AD1147" s="93"/>
      <c r="AE1147" s="93"/>
      <c r="AF1147" s="93"/>
      <c r="AG1147" s="93"/>
      <c r="AH1147" s="93"/>
      <c r="AI1147" s="93"/>
      <c r="AJ1147" s="93"/>
      <c r="AK1147" s="93"/>
      <c r="AL1147" s="100"/>
      <c r="AM1147" s="12"/>
      <c r="AN1147" s="3"/>
      <c r="AO1147" s="3"/>
      <c r="AP1147" s="3"/>
    </row>
    <row r="1148" spans="1:42" ht="12" customHeight="1" outlineLevel="1" x14ac:dyDescent="0.25">
      <c r="A1148" s="1"/>
      <c r="B1148" s="2"/>
      <c r="C1148" s="13"/>
      <c r="D1148" s="13"/>
      <c r="E1148" s="13"/>
      <c r="F1148" s="30"/>
      <c r="H1148" s="4" t="s">
        <v>466</v>
      </c>
      <c r="I1148" s="4" t="s">
        <v>478</v>
      </c>
      <c r="J1148" s="93"/>
      <c r="K1148" s="93"/>
      <c r="L1148" s="93"/>
      <c r="M1148" s="93"/>
      <c r="N1148" s="93"/>
      <c r="O1148" s="93"/>
      <c r="P1148" s="93"/>
      <c r="Q1148" s="93"/>
      <c r="R1148" s="93"/>
      <c r="S1148" s="93"/>
      <c r="T1148" s="93"/>
      <c r="U1148" s="93"/>
      <c r="V1148" s="93"/>
      <c r="W1148" s="93"/>
      <c r="X1148" s="93"/>
      <c r="Y1148" s="93"/>
      <c r="Z1148" s="93"/>
      <c r="AA1148" s="93"/>
      <c r="AB1148" s="93"/>
      <c r="AC1148" s="93"/>
      <c r="AD1148" s="93"/>
      <c r="AE1148" s="93"/>
      <c r="AF1148" s="93"/>
      <c r="AG1148" s="93"/>
      <c r="AH1148" s="93"/>
      <c r="AI1148" s="93"/>
      <c r="AJ1148" s="93"/>
      <c r="AK1148" s="93"/>
      <c r="AL1148" s="100"/>
      <c r="AM1148" s="12"/>
      <c r="AN1148" s="3"/>
      <c r="AO1148" s="3"/>
      <c r="AP1148" s="3"/>
    </row>
    <row r="1149" spans="1:42" ht="12" customHeight="1" outlineLevel="1" x14ac:dyDescent="0.25">
      <c r="A1149" s="1"/>
      <c r="B1149" s="2"/>
      <c r="C1149" s="13"/>
      <c r="D1149" s="13"/>
      <c r="E1149" s="13"/>
      <c r="F1149" s="30"/>
      <c r="G1149" s="35"/>
      <c r="I1149" s="35"/>
      <c r="J1149" s="121"/>
      <c r="K1149" s="122"/>
      <c r="L1149" s="122"/>
      <c r="M1149" s="122"/>
      <c r="N1149" s="122"/>
      <c r="O1149" s="122"/>
      <c r="P1149" s="122"/>
      <c r="Q1149" s="122"/>
      <c r="R1149" s="122"/>
      <c r="S1149" s="122"/>
      <c r="T1149" s="122"/>
      <c r="U1149" s="122"/>
      <c r="V1149" s="122"/>
      <c r="W1149" s="122"/>
      <c r="X1149" s="122"/>
      <c r="Y1149" s="122"/>
      <c r="Z1149" s="122"/>
      <c r="AA1149" s="122"/>
      <c r="AB1149" s="122"/>
      <c r="AC1149" s="122"/>
      <c r="AD1149" s="122"/>
      <c r="AE1149" s="122"/>
      <c r="AF1149" s="122"/>
      <c r="AG1149" s="122"/>
      <c r="AH1149" s="122"/>
      <c r="AI1149" s="122"/>
      <c r="AJ1149" s="122"/>
      <c r="AK1149" s="122"/>
      <c r="AL1149" s="100"/>
      <c r="AM1149" s="12"/>
      <c r="AN1149" s="3"/>
      <c r="AO1149" s="3"/>
      <c r="AP1149" s="3"/>
    </row>
    <row r="1150" spans="1:42" ht="12" customHeight="1" outlineLevel="1" x14ac:dyDescent="0.25">
      <c r="A1150" s="1"/>
      <c r="B1150" s="2"/>
      <c r="C1150" s="13"/>
      <c r="D1150" s="13"/>
      <c r="E1150" s="13"/>
      <c r="F1150" s="30"/>
      <c r="G1150" s="35"/>
      <c r="I1150" s="35"/>
      <c r="J1150" s="118" t="s">
        <v>136</v>
      </c>
      <c r="K1150" s="122"/>
      <c r="L1150" s="122"/>
      <c r="M1150" s="122"/>
      <c r="N1150" s="122"/>
      <c r="O1150" s="122"/>
      <c r="P1150" s="122"/>
      <c r="Q1150" s="122"/>
      <c r="R1150" s="122"/>
      <c r="S1150" s="122"/>
      <c r="T1150" s="122"/>
      <c r="U1150" s="122"/>
      <c r="V1150" s="122"/>
      <c r="W1150" s="122"/>
      <c r="X1150" s="122"/>
      <c r="Y1150" s="122"/>
      <c r="Z1150" s="122"/>
      <c r="AA1150" s="122"/>
      <c r="AB1150" s="122"/>
      <c r="AC1150" s="122"/>
      <c r="AD1150" s="122"/>
      <c r="AE1150" s="122"/>
      <c r="AF1150" s="122"/>
      <c r="AG1150" s="122"/>
      <c r="AH1150" s="122"/>
      <c r="AI1150" s="122"/>
      <c r="AJ1150" s="122"/>
      <c r="AK1150" s="122"/>
      <c r="AL1150" s="100"/>
      <c r="AM1150" s="12"/>
      <c r="AN1150" s="3"/>
      <c r="AO1150" s="3"/>
      <c r="AP1150" s="3"/>
    </row>
    <row r="1151" spans="1:42" ht="5.0999999999999996" customHeight="1" outlineLevel="1" x14ac:dyDescent="0.25">
      <c r="A1151" s="1"/>
      <c r="B1151" s="2"/>
      <c r="C1151" s="13"/>
      <c r="D1151" s="13"/>
      <c r="E1151" s="13"/>
      <c r="F1151" s="34"/>
      <c r="G1151" s="35"/>
      <c r="H1151" s="35"/>
      <c r="I1151" s="35"/>
      <c r="J1151" s="36"/>
      <c r="K1151" s="36"/>
      <c r="L1151" s="36"/>
      <c r="M1151" s="36"/>
      <c r="N1151" s="36"/>
      <c r="O1151" s="36"/>
      <c r="P1151" s="36"/>
      <c r="Q1151" s="36"/>
      <c r="R1151" s="36"/>
      <c r="S1151" s="36"/>
      <c r="T1151" s="36"/>
      <c r="U1151" s="36"/>
      <c r="V1151" s="36"/>
      <c r="W1151" s="36"/>
      <c r="X1151" s="36"/>
      <c r="Y1151" s="36"/>
      <c r="Z1151" s="36"/>
      <c r="AA1151" s="36"/>
      <c r="AB1151" s="36"/>
      <c r="AC1151" s="36"/>
      <c r="AD1151" s="36"/>
      <c r="AE1151" s="36"/>
      <c r="AF1151" s="36"/>
      <c r="AG1151" s="36"/>
      <c r="AH1151" s="36"/>
      <c r="AI1151" s="36"/>
      <c r="AJ1151" s="36"/>
      <c r="AK1151" s="36"/>
      <c r="AL1151" s="26"/>
      <c r="AM1151" s="12"/>
      <c r="AN1151" s="3"/>
      <c r="AO1151" s="3"/>
      <c r="AP1151" s="3"/>
    </row>
    <row r="1152" spans="1:42" ht="24.9" customHeight="1" outlineLevel="1" x14ac:dyDescent="0.25">
      <c r="A1152" s="1"/>
      <c r="B1152" s="2"/>
      <c r="C1152" s="37"/>
      <c r="D1152" s="37"/>
      <c r="E1152" s="37"/>
      <c r="F1152" s="37"/>
      <c r="G1152" s="38" t="str">
        <f>G877</f>
        <v>Chem passes</v>
      </c>
      <c r="H1152" s="37"/>
      <c r="I1152" s="37"/>
      <c r="J1152" s="37"/>
      <c r="K1152" s="37"/>
      <c r="L1152" s="37"/>
      <c r="M1152" s="37"/>
      <c r="N1152" s="37"/>
      <c r="O1152" s="37"/>
      <c r="P1152" s="37"/>
      <c r="Q1152" s="37"/>
      <c r="R1152" s="37"/>
      <c r="S1152" s="37"/>
      <c r="T1152" s="37"/>
      <c r="U1152" s="37"/>
      <c r="V1152" s="37"/>
      <c r="W1152" s="37"/>
      <c r="X1152" s="37"/>
      <c r="Y1152" s="37"/>
      <c r="Z1152" s="37"/>
      <c r="AA1152" s="37"/>
      <c r="AB1152" s="37"/>
      <c r="AC1152" s="37"/>
      <c r="AD1152" s="37"/>
      <c r="AE1152" s="37"/>
      <c r="AF1152" s="37"/>
      <c r="AG1152" s="37"/>
      <c r="AH1152" s="37"/>
      <c r="AI1152" s="37"/>
      <c r="AJ1152" s="37"/>
      <c r="AK1152" s="37"/>
      <c r="AL1152" s="37"/>
      <c r="AM1152" s="39" t="s">
        <v>24</v>
      </c>
      <c r="AN1152" s="3"/>
      <c r="AO1152" s="3"/>
      <c r="AP1152" s="3"/>
    </row>
    <row r="1153" spans="1:58" ht="12" customHeight="1" outlineLevel="1" x14ac:dyDescent="0.25">
      <c r="A1153" s="1"/>
      <c r="B1153" s="2"/>
      <c r="C1153" s="2"/>
      <c r="D1153" s="2"/>
      <c r="E1153" s="2"/>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BB1153" s="3"/>
      <c r="BC1153" s="3"/>
      <c r="BD1153" s="3"/>
      <c r="BE1153" s="3"/>
      <c r="BF1153" s="3"/>
    </row>
    <row r="1154" spans="1:58" ht="12" customHeight="1" outlineLevel="1" x14ac:dyDescent="0.25">
      <c r="A1154" s="1"/>
      <c r="B1154" s="2"/>
      <c r="C1154" s="2"/>
      <c r="D1154" s="2"/>
      <c r="E1154" s="2"/>
      <c r="F1154" s="2"/>
      <c r="G1154" s="2"/>
      <c r="H1154" s="3"/>
      <c r="I1154" s="3"/>
      <c r="J1154" s="3"/>
      <c r="K1154" s="3"/>
      <c r="L1154" s="3"/>
      <c r="M1154" s="3"/>
      <c r="N1154" s="3"/>
      <c r="O1154" s="3"/>
      <c r="P1154" s="3"/>
      <c r="Q1154" s="3"/>
      <c r="R1154" s="3"/>
      <c r="S1154" s="3"/>
      <c r="T1154" s="3"/>
      <c r="U1154" s="3"/>
      <c r="V1154" s="3"/>
      <c r="W1154" s="3"/>
      <c r="X1154" s="2"/>
      <c r="Y1154" s="2"/>
      <c r="Z1154" s="2"/>
    </row>
    <row r="1155" spans="1:58" ht="5.0999999999999996" customHeight="1" outlineLevel="1" thickBot="1" x14ac:dyDescent="0.3">
      <c r="A1155" s="1"/>
      <c r="B1155" s="2"/>
      <c r="C1155" s="2"/>
      <c r="D1155" s="2"/>
      <c r="E1155" s="2"/>
      <c r="F1155" s="2"/>
      <c r="G1155" s="2"/>
      <c r="H1155" s="3"/>
      <c r="I1155" s="3"/>
      <c r="J1155" s="3"/>
      <c r="K1155" s="3"/>
      <c r="L1155" s="3"/>
      <c r="M1155" s="3"/>
      <c r="N1155" s="3"/>
      <c r="O1155" s="3"/>
      <c r="P1155" s="3"/>
      <c r="Q1155" s="3"/>
      <c r="R1155" s="3"/>
      <c r="S1155" s="3"/>
      <c r="T1155" s="3"/>
      <c r="U1155" s="3"/>
      <c r="V1155" s="3"/>
      <c r="W1155" s="3"/>
      <c r="X1155" s="2"/>
      <c r="Y1155" s="2"/>
      <c r="Z1155" s="2"/>
    </row>
    <row r="1156" spans="1:58" ht="5.0999999999999996" customHeight="1" outlineLevel="1" x14ac:dyDescent="0.25">
      <c r="A1156" s="1"/>
      <c r="B1156" s="2"/>
      <c r="C1156" s="5" t="s">
        <v>0</v>
      </c>
      <c r="D1156" s="5"/>
      <c r="E1156" s="5"/>
      <c r="F1156" s="5"/>
      <c r="G1156" s="5"/>
      <c r="H1156" s="5"/>
      <c r="I1156" s="5"/>
      <c r="J1156" s="5"/>
      <c r="K1156" s="6"/>
      <c r="L1156" s="6"/>
      <c r="M1156" s="6"/>
      <c r="N1156" s="6"/>
      <c r="O1156" s="6"/>
      <c r="P1156" s="6"/>
      <c r="Q1156" s="6"/>
      <c r="R1156" s="6"/>
      <c r="S1156" s="6"/>
      <c r="T1156" s="6"/>
      <c r="U1156" s="6"/>
      <c r="V1156" s="6"/>
      <c r="W1156" s="7"/>
      <c r="X1156" s="3"/>
      <c r="Y1156" s="3"/>
      <c r="Z1156" s="3"/>
    </row>
    <row r="1157" spans="1:58" ht="12" customHeight="1" outlineLevel="1" x14ac:dyDescent="0.25">
      <c r="A1157" s="1"/>
      <c r="B1157" s="2"/>
      <c r="C1157" s="8"/>
      <c r="D1157" s="8"/>
      <c r="E1157" s="8" t="s">
        <v>1</v>
      </c>
      <c r="F1157" s="9"/>
      <c r="G1157" s="10" t="s">
        <v>37</v>
      </c>
      <c r="H1157" s="9"/>
      <c r="I1157" s="9"/>
      <c r="J1157" s="9"/>
      <c r="K1157" s="9"/>
      <c r="L1157" s="9"/>
      <c r="M1157" s="9"/>
      <c r="N1157" s="9"/>
      <c r="O1157" s="9"/>
      <c r="P1157" s="9"/>
      <c r="Q1157" s="9"/>
      <c r="R1157" s="9"/>
      <c r="S1157" s="11"/>
      <c r="T1157" s="9"/>
      <c r="U1157" s="11"/>
      <c r="V1157" s="11"/>
      <c r="W1157" s="12"/>
      <c r="X1157" s="3"/>
      <c r="Y1157" s="3"/>
      <c r="Z1157" s="3"/>
    </row>
    <row r="1158" spans="1:58" ht="12" customHeight="1" outlineLevel="1" x14ac:dyDescent="0.25">
      <c r="A1158" s="1"/>
      <c r="B1158" s="2"/>
      <c r="C1158" s="8"/>
      <c r="D1158" s="8"/>
      <c r="E1158" s="13"/>
      <c r="F1158" s="9"/>
      <c r="G1158" s="14"/>
      <c r="H1158" s="9" t="s">
        <v>26</v>
      </c>
      <c r="I1158" s="9"/>
      <c r="J1158" s="9"/>
      <c r="K1158" s="9"/>
      <c r="L1158" s="9"/>
      <c r="M1158" s="9"/>
      <c r="N1158" s="9"/>
      <c r="O1158" s="9"/>
      <c r="P1158" s="9"/>
      <c r="Q1158" s="9"/>
      <c r="R1158" s="9"/>
      <c r="S1158" s="11"/>
      <c r="T1158" s="15"/>
      <c r="U1158" s="11"/>
      <c r="V1158" s="11"/>
      <c r="W1158" s="12"/>
      <c r="X1158" s="3"/>
      <c r="Y1158" s="3"/>
      <c r="Z1158" s="3"/>
    </row>
    <row r="1159" spans="1:58" ht="12" customHeight="1" outlineLevel="1" x14ac:dyDescent="0.25">
      <c r="A1159" s="1"/>
      <c r="B1159" s="2"/>
      <c r="C1159" s="13"/>
      <c r="D1159" s="8"/>
      <c r="E1159" s="13"/>
      <c r="F1159" s="9"/>
      <c r="G1159" s="9" t="s">
        <v>2</v>
      </c>
      <c r="H1159" s="45" t="s">
        <v>35</v>
      </c>
      <c r="I1159" s="9"/>
      <c r="J1159" s="9"/>
      <c r="K1159" s="9"/>
      <c r="L1159" s="9"/>
      <c r="M1159" s="9"/>
      <c r="N1159" s="9"/>
      <c r="O1159" s="9"/>
      <c r="P1159" s="9"/>
      <c r="Q1159" s="9"/>
      <c r="R1159" s="9"/>
      <c r="S1159" s="11"/>
      <c r="T1159" s="15"/>
      <c r="U1159" s="11"/>
      <c r="V1159" s="11"/>
      <c r="W1159" s="12"/>
      <c r="X1159" s="3"/>
      <c r="Y1159" s="3"/>
      <c r="Z1159" s="3"/>
    </row>
    <row r="1160" spans="1:58" ht="12" customHeight="1" outlineLevel="1" x14ac:dyDescent="0.25">
      <c r="A1160" s="1"/>
      <c r="B1160" s="2"/>
      <c r="C1160" s="16">
        <v>0</v>
      </c>
      <c r="D1160" s="8"/>
      <c r="E1160" s="13"/>
      <c r="F1160" s="9"/>
      <c r="G1160" s="17"/>
      <c r="H1160" s="9"/>
      <c r="I1160" s="9"/>
      <c r="J1160" s="9"/>
      <c r="K1160" s="9"/>
      <c r="L1160" s="9"/>
      <c r="M1160" s="9"/>
      <c r="N1160" s="9"/>
      <c r="O1160" s="9"/>
      <c r="P1160" s="9"/>
      <c r="Q1160" s="9"/>
      <c r="R1160" s="9"/>
      <c r="S1160" s="11"/>
      <c r="T1160" s="15"/>
      <c r="U1160" s="11"/>
      <c r="V1160" s="11"/>
      <c r="W1160" s="12"/>
      <c r="X1160" s="3"/>
      <c r="Y1160" s="3"/>
      <c r="Z1160" s="3"/>
    </row>
    <row r="1161" spans="1:58" ht="12" customHeight="1" outlineLevel="1" x14ac:dyDescent="0.25">
      <c r="A1161" s="1"/>
      <c r="B1161" s="2"/>
      <c r="C1161" s="13"/>
      <c r="D1161" s="13"/>
      <c r="E1161" s="13"/>
      <c r="F1161" s="13"/>
      <c r="G1161" s="13"/>
      <c r="H1161" s="13"/>
      <c r="I1161" s="13"/>
      <c r="J1161" s="18"/>
      <c r="K1161" s="18"/>
      <c r="L1161" s="18"/>
      <c r="M1161" s="18"/>
      <c r="N1161" s="18"/>
      <c r="O1161" s="18"/>
      <c r="P1161" s="18"/>
      <c r="Q1161" s="18"/>
      <c r="R1161" s="18"/>
      <c r="S1161" s="18"/>
      <c r="T1161" s="18"/>
      <c r="U1161" s="18"/>
      <c r="V1161" s="18"/>
      <c r="W1161" s="12"/>
      <c r="X1161" s="3"/>
      <c r="Y1161" s="3"/>
      <c r="Z1161" s="3"/>
    </row>
    <row r="1162" spans="1:58" ht="12" customHeight="1" outlineLevel="1" x14ac:dyDescent="0.25">
      <c r="A1162" s="1"/>
      <c r="B1162" s="2"/>
      <c r="C1162" s="13"/>
      <c r="D1162" s="13"/>
      <c r="E1162" s="13"/>
      <c r="F1162" s="13"/>
      <c r="G1162" s="13"/>
      <c r="H1162" s="13"/>
      <c r="I1162" s="13"/>
      <c r="J1162" s="13"/>
      <c r="K1162" s="13"/>
      <c r="L1162" s="18"/>
      <c r="M1162" s="18"/>
      <c r="N1162" s="18"/>
      <c r="O1162" s="18"/>
      <c r="P1162" s="18"/>
      <c r="Q1162" s="18"/>
      <c r="R1162" s="18"/>
      <c r="S1162" s="18"/>
      <c r="T1162" s="18"/>
      <c r="U1162" s="18"/>
      <c r="V1162" s="18"/>
      <c r="W1162" s="12"/>
      <c r="X1162" s="3"/>
      <c r="Y1162" s="3"/>
      <c r="Z1162" s="3"/>
    </row>
    <row r="1163" spans="1:58" ht="12" customHeight="1" outlineLevel="1" x14ac:dyDescent="0.25">
      <c r="A1163" s="1"/>
      <c r="B1163" s="2"/>
      <c r="C1163" s="13"/>
      <c r="D1163" s="13"/>
      <c r="E1163" s="13"/>
      <c r="F1163" s="13"/>
      <c r="G1163" s="13"/>
      <c r="H1163" s="13"/>
      <c r="I1163" s="13"/>
      <c r="J1163" s="19"/>
      <c r="K1163" s="19"/>
      <c r="L1163" s="19"/>
      <c r="M1163" s="19"/>
      <c r="N1163" s="19"/>
      <c r="O1163" s="19"/>
      <c r="P1163" s="19"/>
      <c r="Q1163" s="20"/>
      <c r="R1163" s="20"/>
      <c r="S1163" s="18"/>
      <c r="T1163" s="18"/>
      <c r="U1163" s="18"/>
      <c r="V1163" s="18"/>
      <c r="W1163" s="12"/>
      <c r="X1163" s="3"/>
      <c r="Y1163" s="3"/>
      <c r="Z1163" s="3"/>
    </row>
    <row r="1164" spans="1:58" ht="12" customHeight="1" outlineLevel="1" x14ac:dyDescent="0.25">
      <c r="A1164" s="1"/>
      <c r="B1164" s="2"/>
      <c r="C1164" s="13"/>
      <c r="D1164" s="13"/>
      <c r="E1164" s="13"/>
      <c r="F1164" s="13"/>
      <c r="G1164" s="13"/>
      <c r="H1164" s="13"/>
      <c r="I1164" s="13"/>
      <c r="J1164" s="19" t="s">
        <v>118</v>
      </c>
      <c r="K1164" s="19" t="s">
        <v>119</v>
      </c>
      <c r="L1164" s="19" t="s">
        <v>120</v>
      </c>
      <c r="M1164" s="19" t="s">
        <v>121</v>
      </c>
      <c r="N1164" s="19" t="s">
        <v>122</v>
      </c>
      <c r="O1164" s="19"/>
      <c r="P1164" s="20"/>
      <c r="Q1164" s="20"/>
      <c r="R1164" s="20"/>
      <c r="S1164" s="18"/>
      <c r="T1164" s="18"/>
      <c r="U1164" s="18"/>
      <c r="V1164" s="18"/>
      <c r="W1164" s="12"/>
      <c r="X1164" s="3"/>
      <c r="Y1164" s="3"/>
      <c r="Z1164" s="3"/>
    </row>
    <row r="1165" spans="1:58" ht="13.2" outlineLevel="1" x14ac:dyDescent="0.25">
      <c r="A1165" s="1"/>
      <c r="B1165" s="2"/>
      <c r="C1165" s="13"/>
      <c r="D1165" s="13"/>
      <c r="E1165" s="13"/>
      <c r="F1165" s="22"/>
      <c r="G1165" s="23"/>
      <c r="H1165" s="23"/>
      <c r="I1165" s="23" t="s">
        <v>472</v>
      </c>
      <c r="J1165" s="47">
        <v>1</v>
      </c>
      <c r="K1165" s="47">
        <v>1</v>
      </c>
      <c r="L1165" s="47">
        <v>1</v>
      </c>
      <c r="M1165" s="47">
        <v>1</v>
      </c>
      <c r="N1165" s="47">
        <v>1</v>
      </c>
      <c r="O1165" s="346"/>
      <c r="P1165" s="346"/>
      <c r="Q1165" s="347"/>
      <c r="R1165" s="347"/>
      <c r="S1165" s="347"/>
      <c r="T1165" s="347"/>
      <c r="U1165" s="347"/>
      <c r="V1165" s="348"/>
      <c r="W1165" s="12"/>
      <c r="X1165" s="3"/>
      <c r="Y1165" s="3"/>
      <c r="Z1165" s="3"/>
    </row>
    <row r="1166" spans="1:58" ht="13.2" outlineLevel="1" x14ac:dyDescent="0.25">
      <c r="A1166" s="1"/>
      <c r="B1166" s="2"/>
      <c r="C1166" s="13"/>
      <c r="D1166" s="13"/>
      <c r="E1166" s="13"/>
      <c r="F1166" s="22"/>
      <c r="G1166" s="23"/>
      <c r="H1166" s="23"/>
      <c r="I1166" s="23" t="s">
        <v>473</v>
      </c>
      <c r="J1166" s="47">
        <v>1</v>
      </c>
      <c r="K1166" s="47">
        <v>1</v>
      </c>
      <c r="L1166" s="47">
        <v>1</v>
      </c>
      <c r="M1166" s="47">
        <v>1</v>
      </c>
      <c r="N1166" s="47">
        <v>1</v>
      </c>
      <c r="O1166" s="346"/>
      <c r="P1166" s="346"/>
      <c r="Q1166" s="347"/>
      <c r="R1166" s="347"/>
      <c r="S1166" s="347"/>
      <c r="T1166" s="347"/>
      <c r="U1166" s="347"/>
      <c r="V1166" s="348"/>
      <c r="W1166" s="12"/>
      <c r="X1166" s="3"/>
      <c r="Y1166" s="3"/>
      <c r="Z1166" s="3"/>
    </row>
    <row r="1167" spans="1:58" ht="13.2" outlineLevel="1" x14ac:dyDescent="0.25">
      <c r="A1167" s="1"/>
      <c r="B1167" s="2"/>
      <c r="C1167" s="13"/>
      <c r="D1167" s="13"/>
      <c r="E1167" s="13"/>
      <c r="F1167" s="22"/>
      <c r="G1167" s="23"/>
      <c r="H1167" s="23"/>
      <c r="I1167" s="23" t="s">
        <v>474</v>
      </c>
      <c r="J1167" s="47">
        <v>1</v>
      </c>
      <c r="K1167" s="47">
        <v>1</v>
      </c>
      <c r="L1167" s="47">
        <v>1</v>
      </c>
      <c r="M1167" s="47">
        <v>1</v>
      </c>
      <c r="N1167" s="47">
        <v>1</v>
      </c>
      <c r="O1167" s="346"/>
      <c r="P1167" s="346"/>
      <c r="Q1167" s="347"/>
      <c r="R1167" s="347"/>
      <c r="S1167" s="347"/>
      <c r="T1167" s="347"/>
      <c r="U1167" s="347"/>
      <c r="V1167" s="348"/>
      <c r="W1167" s="12"/>
      <c r="X1167" s="3"/>
      <c r="Y1167" s="3"/>
      <c r="Z1167" s="3"/>
    </row>
    <row r="1168" spans="1:58" ht="13.2" outlineLevel="1" x14ac:dyDescent="0.25">
      <c r="A1168" s="1"/>
      <c r="B1168" s="2"/>
      <c r="C1168" s="13"/>
      <c r="D1168" s="13"/>
      <c r="E1168" s="13"/>
      <c r="F1168" s="22"/>
      <c r="G1168" s="23"/>
      <c r="H1168" s="23"/>
      <c r="I1168" s="23" t="s">
        <v>480</v>
      </c>
      <c r="J1168" s="47">
        <v>1</v>
      </c>
      <c r="K1168" s="47">
        <v>1</v>
      </c>
      <c r="L1168" s="47">
        <v>1</v>
      </c>
      <c r="M1168" s="47">
        <v>1</v>
      </c>
      <c r="N1168" s="47">
        <v>1</v>
      </c>
      <c r="O1168" s="346"/>
      <c r="P1168" s="346"/>
      <c r="Q1168" s="347"/>
      <c r="R1168" s="347"/>
      <c r="S1168" s="347"/>
      <c r="T1168" s="347"/>
      <c r="U1168" s="347"/>
      <c r="V1168" s="348"/>
      <c r="W1168" s="12"/>
      <c r="X1168" s="3"/>
      <c r="Y1168" s="3"/>
      <c r="Z1168" s="3"/>
    </row>
    <row r="1169" spans="1:26" ht="13.2" outlineLevel="1" x14ac:dyDescent="0.25">
      <c r="A1169" s="1"/>
      <c r="B1169" s="2"/>
      <c r="C1169" s="13"/>
      <c r="D1169" s="13"/>
      <c r="E1169" s="13"/>
      <c r="F1169" s="22"/>
      <c r="G1169" s="23"/>
      <c r="H1169" s="23"/>
      <c r="I1169" s="4" t="s">
        <v>475</v>
      </c>
      <c r="J1169" s="47">
        <v>1</v>
      </c>
      <c r="K1169" s="47">
        <v>1</v>
      </c>
      <c r="L1169" s="47">
        <v>1</v>
      </c>
      <c r="M1169" s="47">
        <v>1</v>
      </c>
      <c r="N1169" s="47">
        <v>1</v>
      </c>
      <c r="O1169" s="346"/>
      <c r="P1169" s="346"/>
      <c r="Q1169" s="347"/>
      <c r="R1169" s="347"/>
      <c r="S1169" s="347"/>
      <c r="T1169" s="347"/>
      <c r="U1169" s="347"/>
      <c r="V1169" s="348"/>
      <c r="W1169" s="12"/>
      <c r="X1169" s="3"/>
      <c r="Y1169" s="3"/>
      <c r="Z1169" s="3"/>
    </row>
    <row r="1170" spans="1:26" ht="12" customHeight="1" outlineLevel="1" x14ac:dyDescent="0.25">
      <c r="A1170" s="1"/>
      <c r="B1170" s="2"/>
      <c r="C1170" s="13"/>
      <c r="D1170" s="13"/>
      <c r="E1170" s="13"/>
      <c r="F1170" s="30"/>
      <c r="G1170" s="31"/>
      <c r="H1170" s="31"/>
      <c r="I1170" s="23" t="s">
        <v>478</v>
      </c>
      <c r="J1170" s="47">
        <v>1</v>
      </c>
      <c r="K1170" s="47">
        <v>1</v>
      </c>
      <c r="L1170" s="47">
        <v>1</v>
      </c>
      <c r="M1170" s="47">
        <v>1</v>
      </c>
      <c r="N1170" s="47">
        <v>1</v>
      </c>
      <c r="O1170" s="346"/>
      <c r="P1170" s="346"/>
      <c r="Q1170" s="349"/>
      <c r="R1170" s="349"/>
      <c r="S1170" s="349"/>
      <c r="T1170" s="349"/>
      <c r="U1170" s="349"/>
      <c r="V1170" s="348"/>
      <c r="W1170" s="12"/>
      <c r="X1170" s="3"/>
      <c r="Y1170" s="3"/>
      <c r="Z1170" s="3"/>
    </row>
    <row r="1171" spans="1:26" ht="12" customHeight="1" outlineLevel="1" x14ac:dyDescent="0.25">
      <c r="A1171" s="1"/>
      <c r="B1171" s="2"/>
      <c r="C1171" s="13"/>
      <c r="D1171" s="13"/>
      <c r="E1171" s="13"/>
      <c r="F1171" s="30"/>
      <c r="G1171" s="31"/>
      <c r="H1171" s="31"/>
      <c r="I1171" s="31"/>
      <c r="J1171" s="31"/>
      <c r="K1171" s="31"/>
      <c r="L1171" s="31"/>
      <c r="M1171" s="31"/>
      <c r="N1171" s="31"/>
      <c r="O1171" s="346"/>
      <c r="P1171" s="346"/>
      <c r="Q1171" s="349"/>
      <c r="R1171" s="349"/>
      <c r="S1171" s="349"/>
      <c r="T1171" s="349"/>
      <c r="U1171" s="349"/>
      <c r="V1171" s="348"/>
      <c r="W1171" s="12"/>
      <c r="X1171" s="3"/>
      <c r="Y1171" s="3"/>
      <c r="Z1171" s="3"/>
    </row>
    <row r="1172" spans="1:26" ht="5.0999999999999996" customHeight="1" outlineLevel="1" x14ac:dyDescent="0.25">
      <c r="A1172" s="1"/>
      <c r="B1172" s="2"/>
      <c r="C1172" s="13"/>
      <c r="D1172" s="13"/>
      <c r="E1172" s="13"/>
      <c r="F1172" s="34"/>
      <c r="G1172" s="35"/>
      <c r="H1172" s="35"/>
      <c r="I1172" s="35"/>
      <c r="J1172" s="36"/>
      <c r="K1172" s="36"/>
      <c r="L1172" s="36"/>
      <c r="M1172" s="36"/>
      <c r="N1172" s="36"/>
      <c r="O1172" s="36"/>
      <c r="P1172" s="36"/>
      <c r="Q1172" s="36"/>
      <c r="R1172" s="36"/>
      <c r="S1172" s="36"/>
      <c r="T1172" s="36"/>
      <c r="U1172" s="36"/>
      <c r="V1172" s="26"/>
      <c r="W1172" s="12"/>
      <c r="X1172" s="3"/>
      <c r="Y1172" s="3"/>
      <c r="Z1172" s="3"/>
    </row>
    <row r="1173" spans="1:26" ht="24.9" customHeight="1" outlineLevel="1" x14ac:dyDescent="0.25">
      <c r="A1173" s="1"/>
      <c r="B1173" s="2"/>
      <c r="C1173" s="37"/>
      <c r="D1173" s="37"/>
      <c r="E1173" s="37"/>
      <c r="F1173" s="37"/>
      <c r="G1173" s="38" t="str">
        <f>G1157</f>
        <v>Chemical by Soil</v>
      </c>
      <c r="H1173" s="37"/>
      <c r="I1173" s="37"/>
      <c r="J1173" s="37"/>
      <c r="K1173" s="37"/>
      <c r="L1173" s="37"/>
      <c r="M1173" s="37"/>
      <c r="N1173" s="37"/>
      <c r="O1173" s="37"/>
      <c r="P1173" s="37"/>
      <c r="Q1173" s="37"/>
      <c r="R1173" s="37"/>
      <c r="S1173" s="37"/>
      <c r="T1173" s="37"/>
      <c r="U1173" s="37"/>
      <c r="V1173" s="37"/>
      <c r="W1173" s="39" t="s">
        <v>24</v>
      </c>
      <c r="X1173" s="3"/>
      <c r="Y1173" s="3"/>
      <c r="Z1173" s="3"/>
    </row>
    <row r="1174" spans="1:26" ht="12" customHeight="1" outlineLevel="1" x14ac:dyDescent="0.25">
      <c r="A1174" s="1"/>
      <c r="B1174" s="2"/>
      <c r="C1174" s="2"/>
      <c r="D1174" s="2"/>
      <c r="E1174" s="2"/>
      <c r="F1174" s="3"/>
      <c r="G1174" s="3"/>
      <c r="H1174" s="3"/>
      <c r="I1174" s="3"/>
      <c r="J1174" s="3"/>
      <c r="K1174" s="3"/>
      <c r="L1174" s="3"/>
      <c r="M1174" s="3"/>
      <c r="N1174" s="3"/>
      <c r="O1174" s="3"/>
      <c r="P1174" s="3"/>
      <c r="Q1174" s="3"/>
      <c r="R1174" s="3"/>
      <c r="S1174" s="3"/>
      <c r="T1174" s="3"/>
      <c r="U1174" s="3"/>
      <c r="V1174" s="3"/>
      <c r="W1174" s="3"/>
      <c r="X1174" s="3"/>
      <c r="Y1174" s="3"/>
      <c r="Z1174" s="3"/>
    </row>
    <row r="1175" spans="1:26" ht="12" customHeight="1" outlineLevel="1" x14ac:dyDescent="0.25">
      <c r="A1175" s="1"/>
      <c r="B1175" s="2"/>
      <c r="C1175" s="2"/>
      <c r="D1175" s="2"/>
      <c r="E1175" s="2"/>
      <c r="F1175" s="2"/>
      <c r="G1175" s="2"/>
      <c r="H1175" s="3"/>
      <c r="I1175" s="3"/>
      <c r="J1175" s="3"/>
      <c r="K1175" s="3"/>
      <c r="L1175" s="3"/>
      <c r="M1175" s="3"/>
      <c r="N1175" s="3"/>
      <c r="O1175" s="3"/>
      <c r="P1175" s="3"/>
      <c r="Q1175" s="3"/>
      <c r="R1175" s="3"/>
      <c r="S1175" s="3"/>
      <c r="T1175" s="3"/>
      <c r="U1175" s="3"/>
      <c r="V1175" s="3"/>
      <c r="W1175" s="3"/>
      <c r="X1175" s="2"/>
      <c r="Y1175" s="2"/>
      <c r="Z1175" s="2"/>
    </row>
    <row r="1176" spans="1:26" ht="5.0999999999999996" customHeight="1" outlineLevel="1" thickBot="1" x14ac:dyDescent="0.3">
      <c r="A1176" s="1"/>
      <c r="B1176" s="2"/>
      <c r="C1176" s="2"/>
      <c r="D1176" s="2"/>
      <c r="E1176" s="2"/>
      <c r="F1176" s="2"/>
      <c r="G1176" s="2"/>
      <c r="H1176" s="3"/>
      <c r="I1176" s="3"/>
      <c r="J1176" s="3"/>
      <c r="K1176" s="3"/>
      <c r="L1176" s="3"/>
      <c r="M1176" s="3"/>
      <c r="N1176" s="3"/>
      <c r="O1176" s="3"/>
      <c r="P1176" s="3"/>
      <c r="Q1176" s="3"/>
      <c r="R1176" s="3"/>
      <c r="S1176" s="3"/>
      <c r="T1176" s="3"/>
      <c r="U1176" s="3"/>
      <c r="V1176" s="3"/>
      <c r="W1176" s="3"/>
      <c r="X1176" s="2"/>
      <c r="Y1176" s="2"/>
      <c r="Z1176" s="2"/>
    </row>
    <row r="1177" spans="1:26" ht="5.0999999999999996" customHeight="1" outlineLevel="1" x14ac:dyDescent="0.25">
      <c r="A1177" s="1"/>
      <c r="B1177" s="2"/>
      <c r="C1177" s="5" t="s">
        <v>0</v>
      </c>
      <c r="D1177" s="5"/>
      <c r="E1177" s="5"/>
      <c r="F1177" s="5"/>
      <c r="G1177" s="5"/>
      <c r="H1177" s="5"/>
      <c r="I1177" s="5"/>
      <c r="J1177" s="5"/>
      <c r="K1177" s="6"/>
      <c r="L1177" s="6"/>
      <c r="M1177" s="6"/>
      <c r="N1177" s="6"/>
      <c r="O1177" s="6"/>
      <c r="P1177" s="6"/>
      <c r="Q1177" s="6"/>
      <c r="R1177" s="6"/>
      <c r="S1177" s="6"/>
      <c r="T1177" s="6"/>
      <c r="U1177" s="6"/>
      <c r="V1177" s="6"/>
      <c r="W1177" s="7"/>
      <c r="X1177" s="3"/>
      <c r="Y1177" s="3"/>
      <c r="Z1177" s="3"/>
    </row>
    <row r="1178" spans="1:26" ht="12" customHeight="1" outlineLevel="1" x14ac:dyDescent="0.25">
      <c r="A1178" s="1"/>
      <c r="B1178" s="2"/>
      <c r="C1178" s="8"/>
      <c r="D1178" s="8"/>
      <c r="E1178" s="8" t="s">
        <v>1</v>
      </c>
      <c r="F1178" s="9"/>
      <c r="G1178" s="10" t="s">
        <v>481</v>
      </c>
      <c r="H1178" s="9"/>
      <c r="I1178" s="9"/>
      <c r="J1178" s="9"/>
      <c r="K1178" s="9"/>
      <c r="L1178" s="9"/>
      <c r="M1178" s="9"/>
      <c r="N1178" s="9"/>
      <c r="O1178" s="9"/>
      <c r="P1178" s="9"/>
      <c r="Q1178" s="9"/>
      <c r="R1178" s="9"/>
      <c r="S1178" s="11"/>
      <c r="T1178" s="9"/>
      <c r="U1178" s="11"/>
      <c r="V1178" s="11"/>
      <c r="W1178" s="12"/>
      <c r="X1178" s="3"/>
      <c r="Y1178" s="3"/>
      <c r="Z1178" s="3"/>
    </row>
    <row r="1179" spans="1:26" ht="12" customHeight="1" outlineLevel="1" x14ac:dyDescent="0.25">
      <c r="A1179" s="1"/>
      <c r="B1179" s="2"/>
      <c r="C1179" s="8"/>
      <c r="D1179" s="8"/>
      <c r="E1179" s="13"/>
      <c r="F1179" s="9"/>
      <c r="G1179" s="14"/>
      <c r="H1179" s="9" t="s">
        <v>482</v>
      </c>
      <c r="I1179" s="9"/>
      <c r="J1179" s="9"/>
      <c r="K1179" s="9"/>
      <c r="L1179" s="9"/>
      <c r="M1179" s="9"/>
      <c r="N1179" s="9"/>
      <c r="O1179" s="9"/>
      <c r="P1179" s="9"/>
      <c r="Q1179" s="9"/>
      <c r="R1179" s="9"/>
      <c r="S1179" s="11"/>
      <c r="T1179" s="15"/>
      <c r="U1179" s="11"/>
      <c r="V1179" s="11"/>
      <c r="W1179" s="12"/>
      <c r="X1179" s="3"/>
      <c r="Y1179" s="3"/>
      <c r="Z1179" s="3"/>
    </row>
    <row r="1180" spans="1:26" ht="12" customHeight="1" outlineLevel="1" x14ac:dyDescent="0.25">
      <c r="A1180" s="1"/>
      <c r="B1180" s="2"/>
      <c r="C1180" s="13"/>
      <c r="D1180" s="8"/>
      <c r="E1180" s="13"/>
      <c r="F1180" s="9"/>
      <c r="G1180" s="9"/>
      <c r="H1180" s="9"/>
      <c r="I1180" s="9"/>
      <c r="J1180" s="9"/>
      <c r="K1180" s="9"/>
      <c r="L1180" s="9"/>
      <c r="M1180" s="9"/>
      <c r="N1180" s="9"/>
      <c r="O1180" s="9"/>
      <c r="P1180" s="9"/>
      <c r="Q1180" s="9"/>
      <c r="R1180" s="9"/>
      <c r="S1180" s="11"/>
      <c r="T1180" s="15"/>
      <c r="U1180" s="11"/>
      <c r="V1180" s="11"/>
      <c r="W1180" s="12"/>
      <c r="X1180" s="3"/>
      <c r="Y1180" s="3"/>
      <c r="Z1180" s="3"/>
    </row>
    <row r="1181" spans="1:26" ht="12" customHeight="1" outlineLevel="1" x14ac:dyDescent="0.25">
      <c r="A1181" s="1"/>
      <c r="B1181" s="2"/>
      <c r="C1181" s="16">
        <v>0</v>
      </c>
      <c r="D1181" s="8"/>
      <c r="E1181" s="13"/>
      <c r="F1181" s="9"/>
      <c r="G1181" s="17"/>
      <c r="H1181" s="9"/>
      <c r="I1181" s="9"/>
      <c r="J1181" s="9"/>
      <c r="K1181" s="9"/>
      <c r="L1181" s="9"/>
      <c r="M1181" s="9"/>
      <c r="N1181" s="9"/>
      <c r="O1181" s="9"/>
      <c r="P1181" s="9"/>
      <c r="Q1181" s="9"/>
      <c r="R1181" s="9"/>
      <c r="S1181" s="11"/>
      <c r="T1181" s="15"/>
      <c r="U1181" s="11"/>
      <c r="V1181" s="11"/>
      <c r="W1181" s="12"/>
      <c r="X1181" s="3"/>
      <c r="Y1181" s="3"/>
      <c r="Z1181" s="3"/>
    </row>
    <row r="1182" spans="1:26" ht="12" customHeight="1" outlineLevel="1" x14ac:dyDescent="0.25">
      <c r="A1182" s="1"/>
      <c r="B1182" s="2"/>
      <c r="C1182" s="13"/>
      <c r="D1182" s="13"/>
      <c r="E1182" s="13"/>
      <c r="F1182" s="13"/>
      <c r="G1182" s="13"/>
      <c r="H1182" s="13"/>
      <c r="I1182" s="13"/>
      <c r="J1182" s="18"/>
      <c r="K1182" s="18"/>
      <c r="L1182" s="18"/>
      <c r="M1182" s="18"/>
      <c r="N1182" s="18"/>
      <c r="O1182" s="18"/>
      <c r="P1182" s="18"/>
      <c r="Q1182" s="18"/>
      <c r="R1182" s="18"/>
      <c r="S1182" s="18"/>
      <c r="T1182" s="18"/>
      <c r="U1182" s="18"/>
      <c r="V1182" s="18"/>
      <c r="W1182" s="12"/>
      <c r="X1182" s="3"/>
      <c r="Y1182" s="3"/>
      <c r="Z1182" s="3"/>
    </row>
    <row r="1183" spans="1:26" ht="12" customHeight="1" outlineLevel="1" x14ac:dyDescent="0.25">
      <c r="A1183" s="1"/>
      <c r="B1183" s="2"/>
      <c r="C1183" s="13"/>
      <c r="D1183" s="13"/>
      <c r="E1183" s="13"/>
      <c r="F1183" s="13"/>
      <c r="G1183" s="13"/>
      <c r="H1183" s="13"/>
      <c r="I1183" s="13"/>
      <c r="J1183" s="13"/>
      <c r="K1183" s="13"/>
      <c r="L1183" s="18"/>
      <c r="M1183" s="18"/>
      <c r="N1183" s="18"/>
      <c r="O1183" s="18"/>
      <c r="P1183" s="18"/>
      <c r="Q1183" s="18"/>
      <c r="R1183" s="18"/>
      <c r="S1183" s="18"/>
      <c r="T1183" s="18"/>
      <c r="U1183" s="18"/>
      <c r="V1183" s="18"/>
      <c r="W1183" s="12"/>
      <c r="X1183" s="3"/>
      <c r="Y1183" s="3"/>
      <c r="Z1183" s="3"/>
    </row>
    <row r="1184" spans="1:26" ht="12" customHeight="1" outlineLevel="1" x14ac:dyDescent="0.25">
      <c r="A1184" s="1"/>
      <c r="B1184" s="2"/>
      <c r="C1184" s="13"/>
      <c r="D1184" s="13"/>
      <c r="E1184" s="13"/>
      <c r="F1184" s="13"/>
      <c r="G1184" s="13"/>
      <c r="H1184" s="13"/>
      <c r="I1184" s="13"/>
      <c r="J1184" s="19"/>
      <c r="K1184" s="19"/>
      <c r="L1184" s="19"/>
      <c r="M1184" s="19"/>
      <c r="N1184" s="19"/>
      <c r="O1184" s="19"/>
      <c r="P1184" s="19"/>
      <c r="Q1184" s="20"/>
      <c r="R1184" s="20"/>
      <c r="S1184" s="18"/>
      <c r="T1184" s="18"/>
      <c r="U1184" s="18"/>
      <c r="V1184" s="18"/>
      <c r="W1184" s="12"/>
      <c r="X1184" s="3"/>
      <c r="Y1184" s="3"/>
      <c r="Z1184" s="3"/>
    </row>
    <row r="1185" spans="1:26" ht="12" customHeight="1" outlineLevel="1" x14ac:dyDescent="0.25">
      <c r="A1185" s="1"/>
      <c r="B1185" s="2"/>
      <c r="C1185" s="13"/>
      <c r="D1185" s="13"/>
      <c r="E1185" s="13"/>
      <c r="F1185" s="13"/>
      <c r="G1185" s="13"/>
      <c r="H1185" s="13"/>
      <c r="I1185" s="13"/>
      <c r="J1185" s="19" t="s">
        <v>226</v>
      </c>
      <c r="K1185" s="19" t="s">
        <v>227</v>
      </c>
      <c r="L1185" s="19"/>
      <c r="M1185" s="19"/>
      <c r="N1185" s="19"/>
      <c r="O1185" s="19"/>
      <c r="P1185" s="20"/>
      <c r="Q1185" s="20"/>
      <c r="R1185" s="20"/>
      <c r="S1185" s="18"/>
      <c r="T1185" s="18"/>
      <c r="U1185" s="18"/>
      <c r="V1185" s="18"/>
      <c r="W1185" s="12"/>
      <c r="X1185" s="3"/>
      <c r="Y1185" s="3"/>
      <c r="Z1185" s="3"/>
    </row>
    <row r="1186" spans="1:26" ht="13.2" outlineLevel="1" x14ac:dyDescent="0.25">
      <c r="A1186" s="1"/>
      <c r="B1186" s="2"/>
      <c r="C1186" s="13"/>
      <c r="D1186" s="13"/>
      <c r="E1186" s="13"/>
      <c r="F1186" s="22"/>
      <c r="G1186" s="23"/>
      <c r="H1186" s="23"/>
      <c r="I1186" s="23" t="s">
        <v>472</v>
      </c>
      <c r="J1186" s="350">
        <v>43570</v>
      </c>
      <c r="K1186" s="351">
        <v>35</v>
      </c>
      <c r="L1186" s="346"/>
      <c r="M1186" s="346"/>
      <c r="N1186" s="346"/>
      <c r="O1186" s="346"/>
      <c r="P1186" s="346"/>
      <c r="Q1186" s="347"/>
      <c r="R1186" s="347"/>
      <c r="S1186" s="347"/>
      <c r="T1186" s="347"/>
      <c r="U1186" s="347"/>
      <c r="V1186" s="348"/>
      <c r="W1186" s="12"/>
      <c r="X1186" s="3"/>
      <c r="Y1186" s="3"/>
      <c r="Z1186" s="3"/>
    </row>
    <row r="1187" spans="1:26" ht="13.2" outlineLevel="1" x14ac:dyDescent="0.25">
      <c r="A1187" s="1"/>
      <c r="B1187" s="2"/>
      <c r="C1187" s="13"/>
      <c r="D1187" s="13"/>
      <c r="E1187" s="13"/>
      <c r="F1187" s="22"/>
      <c r="G1187" s="23"/>
      <c r="H1187" s="23"/>
      <c r="I1187" s="23" t="s">
        <v>473</v>
      </c>
      <c r="J1187" s="350">
        <v>43600</v>
      </c>
      <c r="K1187" s="351">
        <v>15</v>
      </c>
      <c r="L1187" s="346"/>
      <c r="M1187" s="346"/>
      <c r="N1187" s="346"/>
      <c r="O1187" s="346"/>
      <c r="P1187" s="346"/>
      <c r="Q1187" s="347"/>
      <c r="R1187" s="347"/>
      <c r="S1187" s="347"/>
      <c r="T1187" s="347"/>
      <c r="U1187" s="347"/>
      <c r="V1187" s="348"/>
      <c r="W1187" s="12"/>
      <c r="X1187" s="3"/>
      <c r="Y1187" s="3"/>
      <c r="Z1187" s="3"/>
    </row>
    <row r="1188" spans="1:26" ht="13.2" outlineLevel="1" x14ac:dyDescent="0.25">
      <c r="A1188" s="1"/>
      <c r="B1188" s="2"/>
      <c r="C1188" s="13"/>
      <c r="D1188" s="13"/>
      <c r="E1188" s="13"/>
      <c r="F1188" s="22"/>
      <c r="G1188" s="23"/>
      <c r="H1188" s="23"/>
      <c r="I1188" s="23" t="s">
        <v>474</v>
      </c>
      <c r="J1188" s="350">
        <v>43617</v>
      </c>
      <c r="K1188" s="351">
        <v>90</v>
      </c>
      <c r="L1188" s="346"/>
      <c r="M1188" s="346"/>
      <c r="N1188" s="346"/>
      <c r="O1188" s="346"/>
      <c r="P1188" s="346"/>
      <c r="Q1188" s="347"/>
      <c r="R1188" s="347"/>
      <c r="S1188" s="347"/>
      <c r="T1188" s="347"/>
      <c r="U1188" s="347"/>
      <c r="V1188" s="348"/>
      <c r="W1188" s="12"/>
      <c r="X1188" s="3"/>
      <c r="Y1188" s="3"/>
      <c r="Z1188" s="3"/>
    </row>
    <row r="1189" spans="1:26" ht="13.2" outlineLevel="1" x14ac:dyDescent="0.25">
      <c r="A1189" s="1"/>
      <c r="B1189" s="2"/>
      <c r="C1189" s="13"/>
      <c r="D1189" s="13"/>
      <c r="E1189" s="13"/>
      <c r="F1189" s="22"/>
      <c r="G1189" s="23"/>
      <c r="H1189" s="23"/>
      <c r="I1189" s="23" t="s">
        <v>480</v>
      </c>
      <c r="J1189" s="350">
        <v>43709</v>
      </c>
      <c r="K1189" s="351">
        <v>35</v>
      </c>
      <c r="L1189" s="346"/>
      <c r="M1189" s="346"/>
      <c r="N1189" s="346"/>
      <c r="O1189" s="346"/>
      <c r="P1189" s="346"/>
      <c r="Q1189" s="347"/>
      <c r="R1189" s="347"/>
      <c r="S1189" s="347"/>
      <c r="T1189" s="347"/>
      <c r="U1189" s="347"/>
      <c r="V1189" s="348"/>
      <c r="W1189" s="12"/>
      <c r="X1189" s="3"/>
      <c r="Y1189" s="3"/>
      <c r="Z1189" s="3"/>
    </row>
    <row r="1190" spans="1:26" ht="13.2" outlineLevel="1" x14ac:dyDescent="0.25">
      <c r="A1190" s="1"/>
      <c r="B1190" s="2"/>
      <c r="C1190" s="13"/>
      <c r="D1190" s="13"/>
      <c r="E1190" s="13"/>
      <c r="F1190" s="22"/>
      <c r="G1190" s="23"/>
      <c r="H1190" s="23"/>
      <c r="I1190" s="4" t="s">
        <v>475</v>
      </c>
      <c r="J1190" s="350">
        <v>43770</v>
      </c>
      <c r="K1190" s="351">
        <v>15</v>
      </c>
      <c r="L1190" s="346"/>
      <c r="M1190" s="346"/>
      <c r="N1190" s="346"/>
      <c r="O1190" s="346"/>
      <c r="P1190" s="346"/>
      <c r="Q1190" s="347"/>
      <c r="R1190" s="347"/>
      <c r="S1190" s="347"/>
      <c r="T1190" s="347"/>
      <c r="U1190" s="347"/>
      <c r="V1190" s="348"/>
      <c r="W1190" s="12"/>
      <c r="X1190" s="3"/>
      <c r="Y1190" s="3"/>
      <c r="Z1190" s="3"/>
    </row>
    <row r="1191" spans="1:26" ht="12" customHeight="1" outlineLevel="1" x14ac:dyDescent="0.25">
      <c r="A1191" s="1"/>
      <c r="B1191" s="2"/>
      <c r="C1191" s="13"/>
      <c r="D1191" s="13"/>
      <c r="E1191" s="13"/>
      <c r="F1191" s="30"/>
      <c r="G1191" s="31"/>
      <c r="H1191" s="31"/>
      <c r="I1191" s="23" t="s">
        <v>478</v>
      </c>
      <c r="J1191" s="350">
        <v>43556</v>
      </c>
      <c r="K1191" s="351">
        <v>200</v>
      </c>
      <c r="L1191" s="346"/>
      <c r="M1191" s="346"/>
      <c r="N1191" s="346"/>
      <c r="O1191" s="346"/>
      <c r="P1191" s="346"/>
      <c r="Q1191" s="349"/>
      <c r="R1191" s="349"/>
      <c r="S1191" s="349"/>
      <c r="T1191" s="349"/>
      <c r="U1191" s="349"/>
      <c r="V1191" s="348"/>
      <c r="W1191" s="12"/>
      <c r="X1191" s="3"/>
      <c r="Y1191" s="3"/>
      <c r="Z1191" s="3"/>
    </row>
    <row r="1192" spans="1:26" ht="12" customHeight="1" outlineLevel="1" x14ac:dyDescent="0.25">
      <c r="A1192" s="1"/>
      <c r="B1192" s="2"/>
      <c r="C1192" s="13"/>
      <c r="D1192" s="13"/>
      <c r="E1192" s="13"/>
      <c r="F1192" s="30"/>
      <c r="G1192" s="31"/>
      <c r="H1192" s="31"/>
      <c r="I1192" s="31"/>
      <c r="J1192" s="31"/>
      <c r="K1192" s="31"/>
      <c r="L1192" s="31"/>
      <c r="M1192" s="31"/>
      <c r="N1192" s="31"/>
      <c r="O1192" s="346"/>
      <c r="P1192" s="346"/>
      <c r="Q1192" s="349"/>
      <c r="R1192" s="349"/>
      <c r="S1192" s="349"/>
      <c r="T1192" s="349"/>
      <c r="U1192" s="349"/>
      <c r="V1192" s="348"/>
      <c r="W1192" s="12"/>
      <c r="X1192" s="3"/>
      <c r="Y1192" s="3"/>
      <c r="Z1192" s="3"/>
    </row>
    <row r="1193" spans="1:26" ht="5.0999999999999996" customHeight="1" outlineLevel="1" x14ac:dyDescent="0.25">
      <c r="A1193" s="1"/>
      <c r="B1193" s="2"/>
      <c r="C1193" s="13"/>
      <c r="D1193" s="13"/>
      <c r="E1193" s="13"/>
      <c r="F1193" s="34"/>
      <c r="G1193" s="35"/>
      <c r="H1193" s="35"/>
      <c r="I1193" s="35"/>
      <c r="J1193" s="36"/>
      <c r="K1193" s="36"/>
      <c r="L1193" s="36"/>
      <c r="M1193" s="36"/>
      <c r="N1193" s="36"/>
      <c r="O1193" s="36"/>
      <c r="P1193" s="36"/>
      <c r="Q1193" s="36"/>
      <c r="R1193" s="36"/>
      <c r="S1193" s="36"/>
      <c r="T1193" s="36"/>
      <c r="U1193" s="36"/>
      <c r="V1193" s="26"/>
      <c r="W1193" s="12"/>
      <c r="X1193" s="3"/>
      <c r="Y1193" s="3"/>
      <c r="Z1193" s="3"/>
    </row>
    <row r="1194" spans="1:26" ht="24.9" customHeight="1" outlineLevel="1" x14ac:dyDescent="0.25">
      <c r="A1194" s="1"/>
      <c r="B1194" s="2"/>
      <c r="C1194" s="37"/>
      <c r="D1194" s="37"/>
      <c r="E1194" s="37"/>
      <c r="F1194" s="37"/>
      <c r="G1194" s="38" t="str">
        <f>G1178</f>
        <v>Chemical info</v>
      </c>
      <c r="H1194" s="37"/>
      <c r="I1194" s="37"/>
      <c r="J1194" s="37"/>
      <c r="K1194" s="37"/>
      <c r="L1194" s="37"/>
      <c r="M1194" s="37"/>
      <c r="N1194" s="37"/>
      <c r="O1194" s="37"/>
      <c r="P1194" s="37"/>
      <c r="Q1194" s="37"/>
      <c r="R1194" s="37"/>
      <c r="S1194" s="37"/>
      <c r="T1194" s="37"/>
      <c r="U1194" s="37"/>
      <c r="V1194" s="37"/>
      <c r="W1194" s="39" t="s">
        <v>24</v>
      </c>
      <c r="X1194" s="3"/>
      <c r="Y1194" s="3"/>
      <c r="Z1194" s="3"/>
    </row>
    <row r="1195" spans="1:26" ht="12" customHeight="1" outlineLevel="1" x14ac:dyDescent="0.25">
      <c r="A1195" s="1"/>
      <c r="B1195" s="2"/>
      <c r="C1195" s="2"/>
      <c r="D1195" s="2"/>
      <c r="E1195" s="2"/>
      <c r="F1195" s="3"/>
      <c r="G1195" s="3"/>
      <c r="H1195" s="3"/>
      <c r="I1195" s="3"/>
      <c r="J1195" s="3"/>
      <c r="K1195" s="3"/>
      <c r="L1195" s="3"/>
      <c r="M1195" s="3"/>
      <c r="N1195" s="3"/>
      <c r="O1195" s="3"/>
      <c r="P1195" s="3"/>
      <c r="Q1195" s="3"/>
      <c r="R1195" s="3"/>
      <c r="S1195" s="3"/>
      <c r="T1195" s="3"/>
      <c r="U1195" s="3"/>
      <c r="V1195" s="3"/>
      <c r="W1195" s="3"/>
      <c r="X1195" s="3"/>
      <c r="Y1195" s="3"/>
      <c r="Z1195" s="3"/>
    </row>
    <row r="1196" spans="1:26" ht="12" customHeight="1" outlineLevel="1" x14ac:dyDescent="0.25">
      <c r="A1196" s="1"/>
      <c r="B1196" s="2"/>
      <c r="C1196" s="2"/>
      <c r="D1196" s="2"/>
      <c r="E1196" s="2"/>
      <c r="F1196" s="2"/>
      <c r="G1196" s="2"/>
      <c r="H1196" s="3"/>
      <c r="I1196" s="3"/>
      <c r="J1196" s="3"/>
      <c r="K1196" s="3"/>
      <c r="L1196" s="3"/>
      <c r="M1196" s="3"/>
      <c r="N1196" s="3"/>
      <c r="O1196" s="3"/>
      <c r="P1196" s="3"/>
      <c r="Q1196" s="3"/>
      <c r="R1196" s="3"/>
      <c r="S1196" s="3"/>
      <c r="T1196" s="3"/>
      <c r="U1196" s="3"/>
      <c r="V1196" s="3"/>
      <c r="W1196" s="3"/>
      <c r="X1196" s="2"/>
      <c r="Y1196" s="2"/>
      <c r="Z1196" s="2"/>
    </row>
    <row r="1197" spans="1:26" ht="5.0999999999999996" customHeight="1" outlineLevel="1" thickBot="1" x14ac:dyDescent="0.3">
      <c r="A1197" s="1"/>
      <c r="B1197" s="2"/>
      <c r="C1197" s="2"/>
      <c r="D1197" s="2"/>
      <c r="E1197" s="2"/>
      <c r="F1197" s="2"/>
      <c r="G1197" s="2"/>
      <c r="H1197" s="3"/>
      <c r="I1197" s="3"/>
      <c r="J1197" s="3"/>
      <c r="K1197" s="3"/>
      <c r="L1197" s="3"/>
      <c r="M1197" s="3"/>
      <c r="N1197" s="3"/>
      <c r="O1197" s="3"/>
      <c r="P1197" s="3"/>
      <c r="Q1197" s="3"/>
      <c r="R1197" s="3"/>
      <c r="S1197" s="3"/>
      <c r="T1197" s="3"/>
      <c r="U1197" s="3"/>
      <c r="V1197" s="3"/>
      <c r="W1197" s="3"/>
      <c r="X1197" s="2"/>
      <c r="Y1197" s="2"/>
      <c r="Z1197" s="2"/>
    </row>
    <row r="1198" spans="1:26" ht="5.0999999999999996" customHeight="1" outlineLevel="1" x14ac:dyDescent="0.25">
      <c r="A1198" s="1"/>
      <c r="B1198" s="2"/>
      <c r="C1198" s="5" t="s">
        <v>0</v>
      </c>
      <c r="D1198" s="5"/>
      <c r="E1198" s="5"/>
      <c r="F1198" s="5"/>
      <c r="G1198" s="5"/>
      <c r="H1198" s="5"/>
      <c r="I1198" s="5"/>
      <c r="J1198" s="5"/>
      <c r="K1198" s="6"/>
      <c r="L1198" s="6"/>
      <c r="M1198" s="6"/>
      <c r="N1198" s="6"/>
      <c r="O1198" s="6"/>
      <c r="P1198" s="6"/>
      <c r="Q1198" s="6"/>
      <c r="R1198" s="6"/>
      <c r="S1198" s="6"/>
      <c r="T1198" s="6"/>
      <c r="U1198" s="6"/>
      <c r="V1198" s="6"/>
      <c r="W1198" s="7"/>
      <c r="X1198" s="3"/>
      <c r="Y1198" s="3"/>
      <c r="Z1198" s="3"/>
    </row>
    <row r="1199" spans="1:26" ht="12" customHeight="1" outlineLevel="1" x14ac:dyDescent="0.25">
      <c r="A1199" s="1"/>
      <c r="B1199" s="2"/>
      <c r="C1199" s="8"/>
      <c r="D1199" s="8"/>
      <c r="E1199" s="8" t="s">
        <v>1</v>
      </c>
      <c r="F1199" s="9"/>
      <c r="G1199" s="10" t="s">
        <v>38</v>
      </c>
      <c r="H1199" s="9"/>
      <c r="I1199" s="9"/>
      <c r="J1199" s="9"/>
      <c r="K1199" s="9"/>
      <c r="L1199" s="9"/>
      <c r="M1199" s="9"/>
      <c r="N1199" s="9"/>
      <c r="O1199" s="9"/>
      <c r="P1199" s="9"/>
      <c r="Q1199" s="9"/>
      <c r="R1199" s="9"/>
      <c r="S1199" s="11"/>
      <c r="T1199" s="9"/>
      <c r="U1199" s="11"/>
      <c r="V1199" s="11"/>
      <c r="W1199" s="12"/>
      <c r="X1199" s="3"/>
      <c r="Y1199" s="3"/>
      <c r="Z1199" s="3"/>
    </row>
    <row r="1200" spans="1:26" ht="12" customHeight="1" outlineLevel="1" x14ac:dyDescent="0.25">
      <c r="A1200" s="1"/>
      <c r="B1200" s="2"/>
      <c r="C1200" s="8"/>
      <c r="D1200" s="8"/>
      <c r="E1200" s="13"/>
      <c r="F1200" s="9"/>
      <c r="G1200" s="14"/>
      <c r="H1200" s="9" t="s">
        <v>39</v>
      </c>
      <c r="I1200" s="9"/>
      <c r="J1200" s="9"/>
      <c r="K1200" s="9"/>
      <c r="L1200" s="9"/>
      <c r="M1200" s="9"/>
      <c r="N1200" s="9"/>
      <c r="O1200" s="9"/>
      <c r="P1200" s="9"/>
      <c r="Q1200" s="9"/>
      <c r="R1200" s="9"/>
      <c r="S1200" s="11"/>
      <c r="T1200" s="15"/>
      <c r="U1200" s="11"/>
      <c r="V1200" s="11"/>
      <c r="W1200" s="12"/>
      <c r="X1200" s="3"/>
      <c r="Y1200" s="3"/>
      <c r="Z1200" s="3"/>
    </row>
    <row r="1201" spans="1:26" ht="12" customHeight="1" outlineLevel="1" x14ac:dyDescent="0.25">
      <c r="A1201" s="1"/>
      <c r="B1201" s="2"/>
      <c r="C1201" s="13"/>
      <c r="D1201" s="8"/>
      <c r="E1201" s="13"/>
      <c r="F1201" s="9"/>
      <c r="G1201" s="9" t="s">
        <v>2</v>
      </c>
      <c r="H1201" s="9"/>
      <c r="I1201" s="9"/>
      <c r="J1201" s="9"/>
      <c r="K1201" s="9"/>
      <c r="L1201" s="9"/>
      <c r="M1201" s="9"/>
      <c r="N1201" s="9"/>
      <c r="O1201" s="9"/>
      <c r="P1201" s="9"/>
      <c r="Q1201" s="9"/>
      <c r="R1201" s="9"/>
      <c r="S1201" s="11"/>
      <c r="T1201" s="15"/>
      <c r="U1201" s="11"/>
      <c r="V1201" s="11"/>
      <c r="W1201" s="12"/>
      <c r="X1201" s="3"/>
      <c r="Y1201" s="3"/>
      <c r="Z1201" s="3"/>
    </row>
    <row r="1202" spans="1:26" ht="12" customHeight="1" outlineLevel="1" x14ac:dyDescent="0.25">
      <c r="A1202" s="1"/>
      <c r="B1202" s="2"/>
      <c r="C1202" s="16">
        <v>0</v>
      </c>
      <c r="D1202" s="8"/>
      <c r="E1202" s="13"/>
      <c r="F1202" s="9"/>
      <c r="G1202" s="17"/>
      <c r="H1202" s="9"/>
      <c r="I1202" s="9"/>
      <c r="J1202" s="9"/>
      <c r="K1202" s="9"/>
      <c r="L1202" s="9"/>
      <c r="M1202" s="9"/>
      <c r="N1202" s="9"/>
      <c r="O1202" s="9"/>
      <c r="P1202" s="9"/>
      <c r="Q1202" s="9"/>
      <c r="R1202" s="9"/>
      <c r="S1202" s="11"/>
      <c r="T1202" s="15"/>
      <c r="U1202" s="11"/>
      <c r="V1202" s="11"/>
      <c r="W1202" s="12"/>
      <c r="X1202" s="3"/>
      <c r="Y1202" s="3"/>
      <c r="Z1202" s="3"/>
    </row>
    <row r="1203" spans="1:26" ht="12" customHeight="1" outlineLevel="1" x14ac:dyDescent="0.25">
      <c r="A1203" s="1"/>
      <c r="B1203" s="2"/>
      <c r="C1203" s="13"/>
      <c r="D1203" s="13"/>
      <c r="E1203" s="13"/>
      <c r="F1203" s="13"/>
      <c r="G1203" s="13"/>
      <c r="H1203" s="13"/>
      <c r="I1203" s="13"/>
      <c r="J1203" s="18"/>
      <c r="K1203" s="18"/>
      <c r="L1203" s="18"/>
      <c r="M1203" s="18"/>
      <c r="N1203" s="18"/>
      <c r="O1203" s="18"/>
      <c r="P1203" s="18"/>
      <c r="Q1203" s="18"/>
      <c r="R1203" s="18"/>
      <c r="S1203" s="18"/>
      <c r="T1203" s="18"/>
      <c r="U1203" s="18"/>
      <c r="V1203" s="18"/>
      <c r="W1203" s="12"/>
      <c r="X1203" s="3"/>
      <c r="Y1203" s="3"/>
      <c r="Z1203" s="3"/>
    </row>
    <row r="1204" spans="1:26" ht="12" customHeight="1" outlineLevel="1" x14ac:dyDescent="0.25">
      <c r="A1204" s="1"/>
      <c r="B1204" s="2"/>
      <c r="C1204" s="13"/>
      <c r="D1204" s="13"/>
      <c r="E1204" s="13"/>
      <c r="F1204" s="13"/>
      <c r="G1204" s="13"/>
      <c r="H1204" s="13"/>
      <c r="I1204" s="13"/>
      <c r="J1204" s="13"/>
      <c r="K1204" s="13"/>
      <c r="L1204" s="18"/>
      <c r="M1204" s="18"/>
      <c r="N1204" s="18"/>
      <c r="O1204" s="18"/>
      <c r="P1204" s="18"/>
      <c r="Q1204" s="18"/>
      <c r="R1204" s="18"/>
      <c r="S1204" s="18"/>
      <c r="T1204" s="18"/>
      <c r="U1204" s="18"/>
      <c r="V1204" s="18"/>
      <c r="W1204" s="12"/>
      <c r="X1204" s="3"/>
      <c r="Y1204" s="3"/>
      <c r="Z1204" s="3"/>
    </row>
    <row r="1205" spans="1:26" ht="12" customHeight="1" outlineLevel="1" x14ac:dyDescent="0.25">
      <c r="A1205" s="1"/>
      <c r="B1205" s="2"/>
      <c r="C1205" s="13"/>
      <c r="D1205" s="13"/>
      <c r="E1205" s="13"/>
      <c r="F1205" s="13"/>
      <c r="G1205" s="13"/>
      <c r="H1205" s="13"/>
      <c r="I1205" s="13"/>
      <c r="J1205" s="19"/>
      <c r="K1205" s="19"/>
      <c r="L1205" s="19"/>
      <c r="M1205" s="19"/>
      <c r="N1205" s="19"/>
      <c r="O1205" s="19"/>
      <c r="P1205" s="19"/>
      <c r="Q1205" s="20"/>
      <c r="R1205" s="20"/>
      <c r="S1205" s="18"/>
      <c r="T1205" s="18"/>
      <c r="U1205" s="18"/>
      <c r="V1205" s="18"/>
      <c r="W1205" s="12"/>
      <c r="X1205" s="3"/>
      <c r="Y1205" s="3"/>
      <c r="Z1205" s="3"/>
    </row>
    <row r="1206" spans="1:26" ht="12" customHeight="1" outlineLevel="1" x14ac:dyDescent="0.25">
      <c r="A1206" s="1"/>
      <c r="B1206" s="2"/>
      <c r="C1206" s="13"/>
      <c r="D1206" s="13"/>
      <c r="E1206" s="13"/>
      <c r="F1206" s="13"/>
      <c r="G1206" s="13"/>
      <c r="H1206" s="13"/>
      <c r="I1206" s="13"/>
      <c r="J1206" s="19" t="s">
        <v>118</v>
      </c>
      <c r="K1206" s="19" t="s">
        <v>119</v>
      </c>
      <c r="L1206" s="19" t="s">
        <v>120</v>
      </c>
      <c r="M1206" s="19" t="s">
        <v>121</v>
      </c>
      <c r="N1206" s="19" t="s">
        <v>122</v>
      </c>
      <c r="O1206" s="19"/>
      <c r="P1206" s="20"/>
      <c r="Q1206" s="20"/>
      <c r="R1206" s="20"/>
      <c r="S1206" s="18"/>
      <c r="T1206" s="18"/>
      <c r="U1206" s="18"/>
      <c r="V1206" s="18"/>
      <c r="W1206" s="12"/>
      <c r="X1206" s="3"/>
      <c r="Y1206" s="3"/>
      <c r="Z1206" s="3"/>
    </row>
    <row r="1207" spans="1:26" ht="13.2" outlineLevel="1" x14ac:dyDescent="0.25">
      <c r="A1207" s="1"/>
      <c r="B1207" s="2"/>
      <c r="C1207" s="13"/>
      <c r="D1207" s="13"/>
      <c r="E1207" s="13"/>
      <c r="F1207" s="22"/>
      <c r="G1207" s="23" t="s">
        <v>3</v>
      </c>
      <c r="H1207" s="23" t="s">
        <v>4</v>
      </c>
      <c r="I1207" s="23"/>
      <c r="J1207" s="50">
        <v>0</v>
      </c>
      <c r="K1207" s="50">
        <v>0</v>
      </c>
      <c r="L1207" s="50">
        <v>0</v>
      </c>
      <c r="M1207" s="50">
        <v>1</v>
      </c>
      <c r="N1207" s="50">
        <v>1</v>
      </c>
      <c r="O1207" s="342"/>
      <c r="P1207" s="343"/>
      <c r="Q1207" s="343"/>
      <c r="R1207" s="343"/>
      <c r="S1207" s="343"/>
      <c r="T1207" s="343"/>
      <c r="U1207" s="343"/>
      <c r="V1207" s="344"/>
      <c r="W1207" s="12"/>
      <c r="X1207" s="3"/>
      <c r="Y1207" s="3"/>
      <c r="Z1207" s="3"/>
    </row>
    <row r="1208" spans="1:26" ht="13.2" outlineLevel="1" x14ac:dyDescent="0.25">
      <c r="A1208" s="1"/>
      <c r="B1208" s="2"/>
      <c r="C1208" s="13"/>
      <c r="D1208" s="13"/>
      <c r="E1208" s="13"/>
      <c r="F1208" s="22"/>
      <c r="G1208" s="23" t="s">
        <v>5</v>
      </c>
      <c r="H1208" s="23" t="s">
        <v>6</v>
      </c>
      <c r="I1208" s="23"/>
      <c r="J1208" s="50">
        <v>0</v>
      </c>
      <c r="K1208" s="50">
        <v>0</v>
      </c>
      <c r="L1208" s="50">
        <v>0</v>
      </c>
      <c r="M1208" s="50">
        <v>1</v>
      </c>
      <c r="N1208" s="50">
        <v>1</v>
      </c>
      <c r="O1208" s="342"/>
      <c r="P1208" s="343"/>
      <c r="Q1208" s="343"/>
      <c r="R1208" s="343"/>
      <c r="S1208" s="343"/>
      <c r="T1208" s="343"/>
      <c r="U1208" s="343"/>
      <c r="V1208" s="344"/>
      <c r="W1208" s="12"/>
      <c r="X1208" s="3"/>
      <c r="Y1208" s="3"/>
      <c r="Z1208" s="3"/>
    </row>
    <row r="1209" spans="1:26" ht="12" customHeight="1" outlineLevel="1" x14ac:dyDescent="0.25">
      <c r="A1209" s="1"/>
      <c r="B1209" s="2"/>
      <c r="C1209" s="13"/>
      <c r="D1209" s="13"/>
      <c r="E1209" s="13"/>
      <c r="F1209" s="22"/>
      <c r="G1209" s="27" t="s">
        <v>7</v>
      </c>
      <c r="H1209" s="27" t="s">
        <v>8</v>
      </c>
      <c r="I1209" s="31"/>
      <c r="J1209" s="50">
        <v>1</v>
      </c>
      <c r="K1209" s="50">
        <v>1</v>
      </c>
      <c r="L1209" s="50">
        <v>1</v>
      </c>
      <c r="M1209" s="50">
        <v>1</v>
      </c>
      <c r="N1209" s="50">
        <v>1</v>
      </c>
      <c r="O1209" s="342"/>
      <c r="P1209" s="345"/>
      <c r="Q1209" s="345"/>
      <c r="R1209" s="345"/>
      <c r="S1209" s="345"/>
      <c r="T1209" s="345"/>
      <c r="U1209" s="345"/>
      <c r="V1209" s="344"/>
      <c r="W1209" s="12"/>
      <c r="X1209" s="3"/>
      <c r="Y1209" s="3"/>
      <c r="Z1209" s="3"/>
    </row>
    <row r="1210" spans="1:26" ht="12" customHeight="1" outlineLevel="1" x14ac:dyDescent="0.25">
      <c r="A1210" s="1"/>
      <c r="B1210" s="2"/>
      <c r="C1210" s="13"/>
      <c r="D1210" s="13"/>
      <c r="E1210" s="13"/>
      <c r="F1210" s="30"/>
      <c r="G1210" s="31" t="s">
        <v>9</v>
      </c>
      <c r="H1210" s="31" t="s">
        <v>10</v>
      </c>
      <c r="I1210" s="31"/>
      <c r="J1210" s="50">
        <v>0</v>
      </c>
      <c r="K1210" s="50">
        <v>0</v>
      </c>
      <c r="L1210" s="50">
        <v>0</v>
      </c>
      <c r="M1210" s="50">
        <v>0</v>
      </c>
      <c r="N1210" s="50">
        <v>0</v>
      </c>
      <c r="O1210" s="342"/>
      <c r="P1210" s="345"/>
      <c r="Q1210" s="345"/>
      <c r="R1210" s="345"/>
      <c r="S1210" s="345"/>
      <c r="T1210" s="345"/>
      <c r="U1210" s="345"/>
      <c r="V1210" s="344"/>
      <c r="W1210" s="12"/>
      <c r="X1210" s="3"/>
      <c r="Y1210" s="3"/>
      <c r="Z1210" s="3"/>
    </row>
    <row r="1211" spans="1:26" ht="12" customHeight="1" outlineLevel="1" x14ac:dyDescent="0.25">
      <c r="A1211" s="1"/>
      <c r="B1211" s="2"/>
      <c r="C1211" s="13"/>
      <c r="D1211" s="13"/>
      <c r="E1211" s="13"/>
      <c r="F1211" s="30"/>
      <c r="G1211" s="31" t="s">
        <v>11</v>
      </c>
      <c r="H1211" s="31" t="s">
        <v>12</v>
      </c>
      <c r="I1211" s="31"/>
      <c r="J1211" s="50">
        <v>1</v>
      </c>
      <c r="K1211" s="50">
        <v>1</v>
      </c>
      <c r="L1211" s="50">
        <v>1</v>
      </c>
      <c r="M1211" s="50">
        <v>1</v>
      </c>
      <c r="N1211" s="50">
        <v>1</v>
      </c>
      <c r="O1211" s="342"/>
      <c r="P1211" s="345"/>
      <c r="Q1211" s="345"/>
      <c r="R1211" s="345"/>
      <c r="S1211" s="345"/>
      <c r="T1211" s="345"/>
      <c r="U1211" s="345"/>
      <c r="V1211" s="344"/>
      <c r="W1211" s="12"/>
      <c r="X1211" s="3"/>
      <c r="Y1211" s="3"/>
      <c r="Z1211" s="3"/>
    </row>
    <row r="1212" spans="1:26" ht="12" customHeight="1" outlineLevel="1" x14ac:dyDescent="0.25">
      <c r="A1212" s="1"/>
      <c r="B1212" s="2"/>
      <c r="C1212" s="13"/>
      <c r="D1212" s="13"/>
      <c r="E1212" s="13"/>
      <c r="F1212" s="30"/>
      <c r="G1212" s="31" t="s">
        <v>13</v>
      </c>
      <c r="H1212" s="31" t="s">
        <v>14</v>
      </c>
      <c r="I1212" s="31"/>
      <c r="J1212" s="50">
        <v>1</v>
      </c>
      <c r="K1212" s="50">
        <v>1</v>
      </c>
      <c r="L1212" s="50">
        <v>1</v>
      </c>
      <c r="M1212" s="50">
        <v>1</v>
      </c>
      <c r="N1212" s="50">
        <v>1</v>
      </c>
      <c r="O1212" s="342"/>
      <c r="P1212" s="345"/>
      <c r="Q1212" s="345"/>
      <c r="R1212" s="345"/>
      <c r="S1212" s="345"/>
      <c r="T1212" s="345"/>
      <c r="U1212" s="345"/>
      <c r="V1212" s="344"/>
      <c r="W1212" s="12"/>
      <c r="X1212" s="3"/>
      <c r="Y1212" s="3"/>
      <c r="Z1212" s="3"/>
    </row>
    <row r="1213" spans="1:26" ht="12" customHeight="1" outlineLevel="1" x14ac:dyDescent="0.25">
      <c r="A1213" s="1"/>
      <c r="B1213" s="2"/>
      <c r="C1213" s="13"/>
      <c r="D1213" s="13"/>
      <c r="E1213" s="13"/>
      <c r="F1213" s="30"/>
      <c r="G1213" s="31" t="s">
        <v>15</v>
      </c>
      <c r="H1213" s="31" t="s">
        <v>16</v>
      </c>
      <c r="I1213" s="31"/>
      <c r="J1213" s="50">
        <v>1</v>
      </c>
      <c r="K1213" s="50">
        <v>1</v>
      </c>
      <c r="L1213" s="50">
        <v>1</v>
      </c>
      <c r="M1213" s="50">
        <v>1</v>
      </c>
      <c r="N1213" s="50">
        <v>1</v>
      </c>
      <c r="O1213" s="342"/>
      <c r="P1213" s="345"/>
      <c r="Q1213" s="345"/>
      <c r="R1213" s="345"/>
      <c r="S1213" s="345"/>
      <c r="T1213" s="345"/>
      <c r="U1213" s="345"/>
      <c r="V1213" s="344"/>
      <c r="W1213" s="12"/>
      <c r="X1213" s="3"/>
      <c r="Y1213" s="3"/>
      <c r="Z1213" s="3"/>
    </row>
    <row r="1214" spans="1:26" ht="12" customHeight="1" outlineLevel="1" x14ac:dyDescent="0.25">
      <c r="A1214" s="1"/>
      <c r="B1214" s="2"/>
      <c r="C1214" s="13"/>
      <c r="D1214" s="13"/>
      <c r="E1214" s="13"/>
      <c r="F1214" s="30"/>
      <c r="G1214" s="31" t="s">
        <v>17</v>
      </c>
      <c r="H1214" s="31" t="s">
        <v>18</v>
      </c>
      <c r="I1214" s="31"/>
      <c r="J1214" s="50">
        <v>0</v>
      </c>
      <c r="K1214" s="50">
        <v>0</v>
      </c>
      <c r="L1214" s="50">
        <v>0</v>
      </c>
      <c r="M1214" s="50">
        <v>0</v>
      </c>
      <c r="N1214" s="50">
        <v>0</v>
      </c>
      <c r="O1214" s="342"/>
      <c r="P1214" s="345"/>
      <c r="Q1214" s="345"/>
      <c r="R1214" s="345"/>
      <c r="S1214" s="345"/>
      <c r="T1214" s="345"/>
      <c r="U1214" s="345"/>
      <c r="V1214" s="344"/>
      <c r="W1214" s="12"/>
      <c r="X1214" s="3"/>
      <c r="Y1214" s="3"/>
      <c r="Z1214" s="3"/>
    </row>
    <row r="1215" spans="1:26" ht="12" customHeight="1" outlineLevel="1" x14ac:dyDescent="0.25">
      <c r="A1215" s="1"/>
      <c r="B1215" s="2"/>
      <c r="C1215" s="13"/>
      <c r="D1215" s="13"/>
      <c r="E1215" s="13"/>
      <c r="F1215" s="30"/>
      <c r="G1215" s="31" t="s">
        <v>19</v>
      </c>
      <c r="H1215" s="31" t="s">
        <v>20</v>
      </c>
      <c r="I1215" s="31"/>
      <c r="J1215" s="50">
        <v>0</v>
      </c>
      <c r="K1215" s="50">
        <v>0</v>
      </c>
      <c r="L1215" s="50">
        <v>0</v>
      </c>
      <c r="M1215" s="50">
        <v>0</v>
      </c>
      <c r="N1215" s="50">
        <v>0</v>
      </c>
      <c r="O1215" s="342"/>
      <c r="P1215" s="345"/>
      <c r="Q1215" s="345"/>
      <c r="R1215" s="345"/>
      <c r="S1215" s="345"/>
      <c r="T1215" s="345"/>
      <c r="U1215" s="345"/>
      <c r="V1215" s="344"/>
      <c r="W1215" s="12"/>
      <c r="X1215" s="3"/>
      <c r="Y1215" s="3"/>
      <c r="Z1215" s="3"/>
    </row>
    <row r="1216" spans="1:26" ht="12" customHeight="1" outlineLevel="1" x14ac:dyDescent="0.25">
      <c r="A1216" s="1"/>
      <c r="B1216" s="2"/>
      <c r="C1216" s="13"/>
      <c r="D1216" s="13"/>
      <c r="E1216" s="13"/>
      <c r="F1216" s="30"/>
      <c r="G1216" s="31" t="s">
        <v>22</v>
      </c>
      <c r="H1216" s="31" t="s">
        <v>21</v>
      </c>
      <c r="I1216" s="31"/>
      <c r="J1216" s="50">
        <v>0</v>
      </c>
      <c r="K1216" s="50">
        <v>0</v>
      </c>
      <c r="L1216" s="50">
        <v>0</v>
      </c>
      <c r="M1216" s="50">
        <v>0</v>
      </c>
      <c r="N1216" s="50">
        <v>0</v>
      </c>
      <c r="O1216" s="342"/>
      <c r="P1216" s="345"/>
      <c r="Q1216" s="345"/>
      <c r="R1216" s="345"/>
      <c r="S1216" s="345"/>
      <c r="T1216" s="345"/>
      <c r="U1216" s="345"/>
      <c r="V1216" s="344"/>
      <c r="W1216" s="12"/>
      <c r="X1216" s="3"/>
      <c r="Y1216" s="3"/>
      <c r="Z1216" s="3"/>
    </row>
    <row r="1217" spans="1:26" ht="12" customHeight="1" outlineLevel="1" x14ac:dyDescent="0.25">
      <c r="A1217" s="1"/>
      <c r="B1217" s="2"/>
      <c r="C1217" s="13"/>
      <c r="D1217" s="13"/>
      <c r="E1217" s="13"/>
      <c r="F1217" s="30"/>
      <c r="G1217" s="31" t="s">
        <v>22</v>
      </c>
      <c r="H1217" s="31" t="s">
        <v>23</v>
      </c>
      <c r="I1217" s="31"/>
      <c r="J1217" s="50">
        <v>0</v>
      </c>
      <c r="K1217" s="50">
        <v>0</v>
      </c>
      <c r="L1217" s="50">
        <v>0</v>
      </c>
      <c r="M1217" s="50">
        <v>0</v>
      </c>
      <c r="N1217" s="50">
        <v>0</v>
      </c>
      <c r="O1217" s="342"/>
      <c r="P1217" s="345"/>
      <c r="Q1217" s="345"/>
      <c r="R1217" s="345"/>
      <c r="S1217" s="345"/>
      <c r="T1217" s="345"/>
      <c r="U1217" s="345"/>
      <c r="V1217" s="344"/>
      <c r="W1217" s="12"/>
      <c r="X1217" s="3"/>
      <c r="Y1217" s="3"/>
      <c r="Z1217" s="3"/>
    </row>
    <row r="1218" spans="1:26" ht="5.0999999999999996" customHeight="1" outlineLevel="1" x14ac:dyDescent="0.25">
      <c r="A1218" s="1"/>
      <c r="B1218" s="2"/>
      <c r="C1218" s="13"/>
      <c r="D1218" s="13"/>
      <c r="E1218" s="13"/>
      <c r="F1218" s="34"/>
      <c r="G1218" s="35"/>
      <c r="H1218" s="35"/>
      <c r="I1218" s="35"/>
      <c r="J1218" s="51"/>
      <c r="K1218" s="51"/>
      <c r="L1218" s="51"/>
      <c r="M1218" s="51"/>
      <c r="N1218" s="51"/>
      <c r="O1218" s="51"/>
      <c r="P1218" s="51"/>
      <c r="Q1218" s="51"/>
      <c r="R1218" s="51"/>
      <c r="S1218" s="51"/>
      <c r="T1218" s="51"/>
      <c r="U1218" s="51"/>
      <c r="V1218" s="11"/>
      <c r="W1218" s="12"/>
      <c r="X1218" s="3"/>
      <c r="Y1218" s="3"/>
      <c r="Z1218" s="3"/>
    </row>
    <row r="1219" spans="1:26" ht="24.9" customHeight="1" outlineLevel="1" x14ac:dyDescent="0.25">
      <c r="A1219" s="1"/>
      <c r="B1219" s="2"/>
      <c r="C1219" s="37"/>
      <c r="D1219" s="37"/>
      <c r="E1219" s="37"/>
      <c r="F1219" s="37"/>
      <c r="G1219" s="38" t="str">
        <f>G1199</f>
        <v>Crop Grazing</v>
      </c>
      <c r="H1219" s="37"/>
      <c r="I1219" s="37"/>
      <c r="J1219" s="37"/>
      <c r="K1219" s="37"/>
      <c r="L1219" s="37"/>
      <c r="M1219" s="37"/>
      <c r="N1219" s="37"/>
      <c r="O1219" s="37"/>
      <c r="P1219" s="37"/>
      <c r="Q1219" s="37"/>
      <c r="R1219" s="37"/>
      <c r="S1219" s="37"/>
      <c r="T1219" s="37"/>
      <c r="U1219" s="37"/>
      <c r="V1219" s="37"/>
      <c r="W1219" s="39" t="s">
        <v>24</v>
      </c>
      <c r="X1219" s="3"/>
      <c r="Y1219" s="3"/>
      <c r="Z1219" s="3"/>
    </row>
    <row r="1220" spans="1:26" ht="12" customHeight="1" outlineLevel="1" x14ac:dyDescent="0.25">
      <c r="A1220" s="1"/>
      <c r="B1220" s="2"/>
      <c r="C1220" s="2"/>
      <c r="D1220" s="2"/>
      <c r="E1220" s="2"/>
      <c r="F1220" s="3"/>
      <c r="G1220" s="3"/>
      <c r="H1220" s="3"/>
      <c r="I1220" s="3"/>
      <c r="J1220" s="3"/>
      <c r="K1220" s="3"/>
      <c r="L1220" s="3"/>
      <c r="M1220" s="3"/>
      <c r="N1220" s="3"/>
      <c r="O1220" s="3"/>
      <c r="P1220" s="3"/>
      <c r="Q1220" s="3"/>
      <c r="R1220" s="3"/>
      <c r="S1220" s="3"/>
      <c r="T1220" s="3"/>
      <c r="U1220" s="3"/>
      <c r="V1220" s="3"/>
      <c r="W1220" s="3"/>
      <c r="X1220" s="3"/>
      <c r="Y1220" s="3"/>
      <c r="Z1220" s="3"/>
    </row>
    <row r="1221" spans="1:26" ht="12" customHeight="1" x14ac:dyDescent="0.25">
      <c r="A1221" s="1"/>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5.0999999999999996" customHeight="1" thickBot="1" x14ac:dyDescent="0.3">
      <c r="A1222" s="1"/>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5.0999999999999996" customHeight="1" x14ac:dyDescent="0.25">
      <c r="A1223" s="1"/>
      <c r="B1223" s="2"/>
      <c r="C1223" s="5" t="s">
        <v>0</v>
      </c>
      <c r="D1223" s="5"/>
      <c r="E1223" s="5"/>
      <c r="F1223" s="5"/>
      <c r="G1223" s="5"/>
      <c r="H1223" s="5"/>
      <c r="I1223" s="5"/>
      <c r="J1223" s="5"/>
      <c r="K1223" s="5"/>
      <c r="L1223" s="5"/>
      <c r="M1223" s="6"/>
      <c r="N1223" s="6"/>
      <c r="O1223" s="6"/>
      <c r="P1223" s="6"/>
      <c r="Q1223" s="6"/>
      <c r="R1223" s="6"/>
      <c r="S1223" s="6"/>
      <c r="T1223" s="6"/>
      <c r="U1223" s="6"/>
      <c r="V1223" s="6"/>
      <c r="W1223" s="7"/>
      <c r="X1223" s="3"/>
      <c r="Y1223" s="3"/>
      <c r="Z1223" s="3"/>
    </row>
    <row r="1224" spans="1:26" ht="12" customHeight="1" x14ac:dyDescent="0.25">
      <c r="A1224" s="1"/>
      <c r="B1224" s="2"/>
      <c r="C1224" s="8"/>
      <c r="D1224" s="8"/>
      <c r="E1224" s="8" t="s">
        <v>1</v>
      </c>
      <c r="F1224" s="9"/>
      <c r="G1224" s="10" t="s">
        <v>40</v>
      </c>
      <c r="H1224" s="10"/>
      <c r="I1224" s="9"/>
      <c r="J1224" s="9"/>
      <c r="K1224" s="9"/>
      <c r="L1224" s="9"/>
      <c r="M1224" s="9"/>
      <c r="N1224" s="9"/>
      <c r="O1224" s="9"/>
      <c r="P1224" s="9"/>
      <c r="Q1224" s="9"/>
      <c r="R1224" s="9"/>
      <c r="S1224" s="9"/>
      <c r="T1224" s="9"/>
      <c r="U1224" s="11"/>
      <c r="W1224" s="12"/>
      <c r="X1224" s="3"/>
      <c r="Y1224" s="3"/>
      <c r="Z1224" s="3"/>
    </row>
    <row r="1225" spans="1:26" ht="12" customHeight="1" x14ac:dyDescent="0.25">
      <c r="A1225" s="1"/>
      <c r="B1225" s="2"/>
      <c r="C1225" s="8"/>
      <c r="D1225" s="8"/>
      <c r="E1225" s="13"/>
      <c r="F1225" s="9"/>
      <c r="G1225" s="9" t="s">
        <v>41</v>
      </c>
      <c r="H1225" s="9"/>
      <c r="J1225" s="9"/>
      <c r="K1225" s="9"/>
      <c r="L1225" s="9"/>
      <c r="M1225" s="9"/>
      <c r="N1225" s="9"/>
      <c r="O1225" s="9"/>
      <c r="P1225" s="9"/>
      <c r="Q1225" s="9"/>
      <c r="R1225" s="9"/>
      <c r="S1225" s="9"/>
      <c r="T1225" s="9"/>
      <c r="U1225" s="11"/>
      <c r="V1225" s="52"/>
      <c r="W1225" s="12"/>
      <c r="X1225" s="3"/>
      <c r="Y1225" s="3"/>
      <c r="Z1225" s="3"/>
    </row>
    <row r="1226" spans="1:26" ht="12" customHeight="1" x14ac:dyDescent="0.25">
      <c r="A1226" s="1"/>
      <c r="B1226" s="2"/>
      <c r="C1226" s="13"/>
      <c r="D1226" s="8"/>
      <c r="E1226" s="13"/>
      <c r="F1226" s="9"/>
      <c r="G1226" s="53">
        <v>38576.728738425925</v>
      </c>
      <c r="H1226" s="53"/>
      <c r="J1226" s="9"/>
      <c r="K1226" s="9"/>
      <c r="L1226" s="9"/>
      <c r="M1226" s="9"/>
      <c r="N1226" s="9"/>
      <c r="O1226" s="9"/>
      <c r="P1226" s="9"/>
      <c r="Q1226" s="9"/>
      <c r="R1226" s="9"/>
      <c r="S1226" s="9"/>
      <c r="T1226" s="9"/>
      <c r="U1226" s="11"/>
      <c r="V1226" s="52"/>
      <c r="W1226" s="12"/>
      <c r="X1226" s="3"/>
      <c r="Y1226" s="3"/>
      <c r="Z1226" s="3"/>
    </row>
    <row r="1227" spans="1:26" ht="12" customHeight="1" x14ac:dyDescent="0.25">
      <c r="A1227" s="1"/>
      <c r="B1227" s="2"/>
      <c r="C1227" s="16">
        <v>0</v>
      </c>
      <c r="D1227" s="8"/>
      <c r="E1227" s="13"/>
      <c r="F1227" s="9"/>
      <c r="G1227" s="17"/>
      <c r="H1227" s="17"/>
      <c r="J1227" s="9"/>
      <c r="K1227" s="9"/>
      <c r="M1227" s="9"/>
      <c r="N1227" s="9"/>
      <c r="O1227" s="9"/>
      <c r="P1227" s="9"/>
      <c r="Q1227" s="9"/>
      <c r="R1227" s="9"/>
      <c r="S1227" s="9"/>
      <c r="T1227" s="9"/>
      <c r="U1227" s="11"/>
      <c r="V1227" s="52"/>
      <c r="W1227" s="12"/>
      <c r="X1227" s="3"/>
      <c r="Y1227" s="3"/>
      <c r="Z1227" s="3"/>
    </row>
    <row r="1228" spans="1:26" ht="12" customHeight="1" x14ac:dyDescent="0.25">
      <c r="A1228" s="1"/>
      <c r="B1228" s="2"/>
      <c r="C1228" s="13"/>
      <c r="D1228" s="13"/>
      <c r="E1228" s="13"/>
      <c r="F1228" s="13"/>
      <c r="G1228" s="13"/>
      <c r="H1228" s="13"/>
      <c r="I1228" s="13"/>
      <c r="J1228" s="13"/>
      <c r="K1228" s="13"/>
      <c r="L1228" s="18"/>
      <c r="M1228" s="18"/>
      <c r="N1228" s="18"/>
      <c r="O1228" s="18"/>
      <c r="P1228" s="18"/>
      <c r="Q1228" s="18"/>
      <c r="R1228" s="18"/>
      <c r="S1228" s="18"/>
      <c r="T1228" s="18"/>
      <c r="U1228" s="18"/>
      <c r="V1228" s="18"/>
      <c r="W1228" s="12"/>
      <c r="X1228" s="3"/>
      <c r="Y1228" s="3"/>
      <c r="Z1228" s="3"/>
    </row>
    <row r="1229" spans="1:26" ht="12" customHeight="1" x14ac:dyDescent="0.25">
      <c r="A1229" s="1"/>
      <c r="B1229" s="2"/>
      <c r="C1229" s="13"/>
      <c r="D1229" s="13"/>
      <c r="E1229" s="13"/>
      <c r="F1229" s="13"/>
      <c r="G1229" s="54"/>
      <c r="H1229" s="54"/>
      <c r="I1229" s="54"/>
      <c r="J1229" s="54"/>
      <c r="K1229" s="54"/>
      <c r="L1229" s="55"/>
      <c r="M1229" s="55"/>
      <c r="N1229" s="55"/>
      <c r="O1229" s="55"/>
      <c r="P1229" s="55"/>
      <c r="Q1229" s="55"/>
      <c r="R1229" s="18"/>
      <c r="S1229" s="18"/>
      <c r="T1229" s="18"/>
      <c r="U1229" s="18"/>
      <c r="V1229" s="18"/>
      <c r="W1229" s="12"/>
      <c r="X1229" s="3"/>
      <c r="Y1229" s="3"/>
      <c r="Z1229" s="3"/>
    </row>
    <row r="1230" spans="1:26" ht="12" customHeight="1" x14ac:dyDescent="0.25">
      <c r="A1230" s="1"/>
      <c r="B1230" s="2"/>
      <c r="C1230" s="13"/>
      <c r="D1230" s="13"/>
      <c r="E1230" s="13"/>
      <c r="F1230" s="13"/>
      <c r="G1230" s="54"/>
      <c r="H1230" s="54"/>
      <c r="I1230" s="54" t="s">
        <v>42</v>
      </c>
      <c r="J1230" s="54"/>
      <c r="K1230" s="54"/>
      <c r="L1230" s="21"/>
      <c r="M1230" s="21"/>
      <c r="N1230" s="56"/>
      <c r="O1230" s="56"/>
      <c r="P1230" s="56"/>
      <c r="Q1230" s="56"/>
      <c r="R1230" s="20"/>
      <c r="S1230" s="20"/>
      <c r="T1230" s="20"/>
      <c r="U1230" s="18"/>
      <c r="V1230" s="18"/>
      <c r="W1230" s="12"/>
      <c r="X1230" s="3"/>
      <c r="Y1230" s="3"/>
      <c r="Z1230" s="3"/>
    </row>
    <row r="1231" spans="1:26" ht="12" customHeight="1" x14ac:dyDescent="0.25">
      <c r="A1231" s="1"/>
      <c r="B1231" s="2"/>
      <c r="C1231" s="13"/>
      <c r="D1231" s="13"/>
      <c r="E1231" s="13"/>
      <c r="F1231" s="13"/>
      <c r="G1231" s="54" t="s">
        <v>43</v>
      </c>
      <c r="H1231" s="54" t="s">
        <v>44</v>
      </c>
      <c r="I1231" s="54" t="s">
        <v>45</v>
      </c>
      <c r="J1231" s="54"/>
      <c r="K1231" s="54"/>
      <c r="L1231" s="21"/>
      <c r="M1231" s="21"/>
      <c r="N1231" s="21"/>
      <c r="O1231" s="21"/>
      <c r="P1231" s="21"/>
      <c r="Q1231" s="21"/>
      <c r="R1231" s="20"/>
      <c r="S1231" s="20"/>
      <c r="T1231" s="20"/>
      <c r="U1231" s="18"/>
      <c r="V1231" s="18"/>
      <c r="W1231" s="12"/>
      <c r="X1231" s="3"/>
      <c r="Y1231" s="3"/>
      <c r="Z1231" s="3"/>
    </row>
    <row r="1232" spans="1:26" ht="5.0999999999999996" customHeight="1" x14ac:dyDescent="0.25">
      <c r="A1232" s="1"/>
      <c r="B1232" s="2"/>
      <c r="C1232" s="13"/>
      <c r="D1232" s="13"/>
      <c r="E1232" s="13"/>
      <c r="F1232" s="13"/>
      <c r="G1232" s="13"/>
      <c r="H1232" s="13"/>
      <c r="I1232" s="13"/>
      <c r="J1232" s="13"/>
      <c r="K1232" s="13"/>
      <c r="L1232" s="19"/>
      <c r="M1232" s="19"/>
      <c r="N1232" s="20"/>
      <c r="O1232" s="20"/>
      <c r="P1232" s="20"/>
      <c r="Q1232" s="20"/>
      <c r="R1232" s="20"/>
      <c r="S1232" s="20"/>
      <c r="T1232" s="20"/>
      <c r="U1232" s="18"/>
      <c r="V1232" s="18"/>
      <c r="W1232" s="12"/>
      <c r="X1232" s="3"/>
      <c r="Y1232" s="3"/>
      <c r="Z1232" s="3"/>
    </row>
    <row r="1233" spans="1:26" ht="5.0999999999999996" customHeight="1" x14ac:dyDescent="0.25">
      <c r="A1233" s="1"/>
      <c r="B1233" s="2"/>
      <c r="C1233" s="13"/>
      <c r="D1233" s="13"/>
      <c r="E1233" s="13"/>
      <c r="F1233" s="22"/>
      <c r="G1233" s="22"/>
      <c r="H1233" s="22"/>
      <c r="I1233" s="22"/>
      <c r="J1233" s="22"/>
      <c r="K1233" s="22"/>
      <c r="L1233" s="24"/>
      <c r="M1233" s="24"/>
      <c r="N1233" s="25"/>
      <c r="O1233" s="25"/>
      <c r="P1233" s="25"/>
      <c r="Q1233" s="25"/>
      <c r="R1233" s="25"/>
      <c r="S1233" s="25"/>
      <c r="T1233" s="25"/>
      <c r="U1233" s="26"/>
      <c r="V1233" s="26"/>
      <c r="W1233" s="12"/>
      <c r="X1233" s="3"/>
      <c r="Y1233" s="3"/>
      <c r="Z1233" s="3"/>
    </row>
    <row r="1234" spans="1:26" ht="12" customHeight="1" x14ac:dyDescent="0.25">
      <c r="A1234" s="1"/>
      <c r="B1234" s="2"/>
      <c r="C1234" s="13"/>
      <c r="D1234" s="13"/>
      <c r="E1234" s="13"/>
      <c r="F1234" s="22"/>
      <c r="G1234" s="57" t="s">
        <v>46</v>
      </c>
      <c r="H1234" s="57" t="s">
        <v>12</v>
      </c>
      <c r="I1234" s="58">
        <f>0.86*1.05</f>
        <v>0.90300000000000002</v>
      </c>
      <c r="J1234" s="35"/>
      <c r="K1234" s="35"/>
      <c r="L1234" s="59"/>
      <c r="M1234" s="59"/>
      <c r="N1234" s="59"/>
      <c r="O1234" s="59"/>
      <c r="P1234" s="59"/>
      <c r="Q1234" s="9"/>
      <c r="R1234" s="36"/>
      <c r="S1234" s="36"/>
      <c r="T1234" s="36"/>
      <c r="U1234" s="36"/>
      <c r="V1234" s="36"/>
      <c r="W1234" s="12"/>
      <c r="X1234" s="3"/>
      <c r="Y1234" s="3"/>
      <c r="Z1234" s="3"/>
    </row>
    <row r="1235" spans="1:26" ht="12" customHeight="1" x14ac:dyDescent="0.25">
      <c r="A1235" s="1"/>
      <c r="B1235" s="2"/>
      <c r="C1235" s="13"/>
      <c r="D1235" s="13"/>
      <c r="E1235" s="13"/>
      <c r="F1235" s="22"/>
      <c r="G1235" s="57" t="s">
        <v>47</v>
      </c>
      <c r="H1235" s="57" t="s">
        <v>8</v>
      </c>
      <c r="I1235" s="58">
        <f>0.86*1.05</f>
        <v>0.90300000000000002</v>
      </c>
      <c r="J1235" s="35"/>
      <c r="K1235" s="35"/>
      <c r="L1235" s="59"/>
      <c r="M1235" s="59"/>
      <c r="N1235" s="59"/>
      <c r="O1235" s="59"/>
      <c r="P1235" s="59"/>
      <c r="Q1235" s="9"/>
      <c r="R1235" s="36"/>
      <c r="S1235" s="36"/>
      <c r="T1235" s="36"/>
      <c r="U1235" s="36"/>
      <c r="V1235" s="36"/>
      <c r="W1235" s="12"/>
      <c r="X1235" s="3"/>
      <c r="Y1235" s="3"/>
      <c r="Z1235" s="3"/>
    </row>
    <row r="1236" spans="1:26" ht="12" customHeight="1" x14ac:dyDescent="0.25">
      <c r="A1236" s="1"/>
      <c r="B1236" s="2"/>
      <c r="C1236" s="13"/>
      <c r="D1236" s="13"/>
      <c r="E1236" s="13"/>
      <c r="F1236" s="22"/>
      <c r="G1236" s="57" t="s">
        <v>48</v>
      </c>
      <c r="H1236" s="57" t="s">
        <v>14</v>
      </c>
      <c r="I1236" s="58">
        <f>0.86*1.05</f>
        <v>0.90300000000000002</v>
      </c>
      <c r="J1236" s="35"/>
      <c r="K1236" s="35"/>
      <c r="L1236" s="59"/>
      <c r="M1236" s="59"/>
      <c r="N1236" s="59"/>
      <c r="O1236" s="59"/>
      <c r="P1236" s="59"/>
      <c r="Q1236" s="9"/>
      <c r="R1236" s="36"/>
      <c r="S1236" s="36"/>
      <c r="T1236" s="36"/>
      <c r="U1236" s="36"/>
      <c r="V1236" s="36"/>
      <c r="W1236" s="12"/>
      <c r="X1236" s="3"/>
      <c r="Y1236" s="3"/>
      <c r="Z1236" s="3"/>
    </row>
    <row r="1237" spans="1:26" ht="12" customHeight="1" x14ac:dyDescent="0.25">
      <c r="A1237" s="1"/>
      <c r="B1237" s="2"/>
      <c r="C1237" s="13"/>
      <c r="D1237" s="13"/>
      <c r="E1237" s="13"/>
      <c r="F1237" s="22"/>
      <c r="G1237" s="57" t="s">
        <v>49</v>
      </c>
      <c r="H1237" s="57" t="s">
        <v>18</v>
      </c>
      <c r="I1237" s="60"/>
      <c r="J1237" s="35"/>
      <c r="K1237" s="35"/>
      <c r="L1237" s="9"/>
      <c r="M1237" s="9"/>
      <c r="N1237" s="9"/>
      <c r="O1237" s="9"/>
      <c r="P1237" s="9"/>
      <c r="Q1237" s="9"/>
      <c r="R1237" s="36"/>
      <c r="S1237" s="36"/>
      <c r="T1237" s="36"/>
      <c r="U1237" s="36"/>
      <c r="V1237" s="36"/>
      <c r="W1237" s="12"/>
      <c r="X1237" s="3"/>
      <c r="Y1237" s="3"/>
      <c r="Z1237" s="3"/>
    </row>
    <row r="1238" spans="1:26" ht="12" customHeight="1" x14ac:dyDescent="0.25">
      <c r="A1238" s="1"/>
      <c r="B1238" s="2"/>
      <c r="C1238" s="13"/>
      <c r="D1238" s="13"/>
      <c r="E1238" s="13"/>
      <c r="F1238" s="22"/>
      <c r="G1238" s="57" t="s">
        <v>50</v>
      </c>
      <c r="H1238" s="57" t="s">
        <v>20</v>
      </c>
      <c r="I1238" s="60"/>
      <c r="J1238" s="35"/>
      <c r="K1238" s="35"/>
      <c r="L1238" s="9"/>
      <c r="M1238" s="9"/>
      <c r="N1238" s="9"/>
      <c r="O1238" s="9"/>
      <c r="P1238" s="9"/>
      <c r="Q1238" s="9"/>
      <c r="R1238" s="36"/>
      <c r="S1238" s="36"/>
      <c r="T1238" s="36"/>
      <c r="U1238" s="36"/>
      <c r="V1238" s="36"/>
      <c r="W1238" s="12"/>
      <c r="X1238" s="3"/>
      <c r="Y1238" s="3"/>
      <c r="Z1238" s="3"/>
    </row>
    <row r="1239" spans="1:26" ht="12" customHeight="1" x14ac:dyDescent="0.25">
      <c r="A1239" s="1"/>
      <c r="B1239" s="2"/>
      <c r="C1239" s="13"/>
      <c r="D1239" s="13"/>
      <c r="E1239" s="13"/>
      <c r="F1239" s="22"/>
      <c r="G1239" s="57" t="s">
        <v>51</v>
      </c>
      <c r="H1239" s="57" t="s">
        <v>16</v>
      </c>
      <c r="I1239" s="58">
        <f>1.04*1.05</f>
        <v>1.0920000000000001</v>
      </c>
      <c r="J1239" s="35"/>
      <c r="K1239" s="35"/>
      <c r="L1239" s="59"/>
      <c r="M1239" s="59"/>
      <c r="N1239" s="59"/>
      <c r="O1239" s="59"/>
      <c r="P1239" s="59"/>
      <c r="Q1239" s="9"/>
      <c r="R1239" s="36"/>
      <c r="S1239" s="36"/>
      <c r="T1239" s="36"/>
      <c r="U1239" s="36"/>
      <c r="V1239" s="36"/>
      <c r="W1239" s="12"/>
      <c r="X1239" s="3"/>
      <c r="Y1239" s="3"/>
      <c r="Z1239" s="3"/>
    </row>
    <row r="1240" spans="1:26" ht="12" customHeight="1" x14ac:dyDescent="0.25">
      <c r="A1240" s="1"/>
      <c r="B1240" s="2"/>
      <c r="C1240" s="13"/>
      <c r="D1240" s="13"/>
      <c r="E1240" s="13"/>
      <c r="F1240" s="22"/>
      <c r="G1240" s="57" t="s">
        <v>52</v>
      </c>
      <c r="H1240" s="57" t="s">
        <v>10</v>
      </c>
      <c r="I1240" s="58">
        <f>1.04*1.05</f>
        <v>1.0920000000000001</v>
      </c>
      <c r="J1240" s="35"/>
      <c r="K1240" s="35"/>
      <c r="L1240" s="59"/>
      <c r="M1240" s="59"/>
      <c r="N1240" s="59"/>
      <c r="O1240" s="59"/>
      <c r="P1240" s="59"/>
      <c r="Q1240" s="9"/>
      <c r="R1240" s="36"/>
      <c r="S1240" s="36"/>
      <c r="T1240" s="36"/>
      <c r="U1240" s="36"/>
      <c r="V1240" s="36"/>
      <c r="W1240" s="12"/>
      <c r="X1240" s="3"/>
      <c r="Y1240" s="3"/>
      <c r="Z1240" s="3"/>
    </row>
    <row r="1241" spans="1:26" ht="12" customHeight="1" x14ac:dyDescent="0.25">
      <c r="A1241" s="1"/>
      <c r="B1241" s="2"/>
      <c r="C1241" s="13"/>
      <c r="D1241" s="13"/>
      <c r="E1241" s="13"/>
      <c r="F1241" s="22"/>
      <c r="G1241" s="57" t="s">
        <v>53</v>
      </c>
      <c r="H1241" s="57" t="s">
        <v>4</v>
      </c>
      <c r="I1241" s="58">
        <f>1.04*1.05</f>
        <v>1.0920000000000001</v>
      </c>
      <c r="J1241" s="35"/>
      <c r="K1241" s="35"/>
      <c r="L1241" s="61"/>
      <c r="M1241" s="61"/>
      <c r="N1241" s="61"/>
      <c r="O1241" s="59"/>
      <c r="P1241" s="59"/>
      <c r="Q1241" s="9"/>
      <c r="R1241" s="36"/>
      <c r="S1241" s="36"/>
      <c r="T1241" s="36"/>
      <c r="U1241" s="36"/>
      <c r="V1241" s="36"/>
      <c r="W1241" s="12"/>
      <c r="X1241" s="3"/>
      <c r="Y1241" s="3"/>
      <c r="Z1241" s="3"/>
    </row>
    <row r="1242" spans="1:26" ht="12" customHeight="1" x14ac:dyDescent="0.25">
      <c r="A1242" s="1"/>
      <c r="B1242" s="2"/>
      <c r="C1242" s="13"/>
      <c r="D1242" s="13"/>
      <c r="E1242" s="13"/>
      <c r="F1242" s="22"/>
      <c r="G1242" s="57" t="s">
        <v>53</v>
      </c>
      <c r="H1242" s="57" t="s">
        <v>6</v>
      </c>
      <c r="I1242" s="58">
        <f>1.04*1.05</f>
        <v>1.0920000000000001</v>
      </c>
      <c r="J1242" s="35"/>
      <c r="K1242" s="35"/>
      <c r="L1242" s="61"/>
      <c r="M1242" s="61"/>
      <c r="N1242" s="61"/>
      <c r="O1242" s="59"/>
      <c r="P1242" s="59"/>
      <c r="Q1242" s="9"/>
      <c r="R1242" s="36"/>
      <c r="S1242" s="36"/>
      <c r="T1242" s="36"/>
      <c r="U1242" s="36"/>
      <c r="V1242" s="36"/>
      <c r="W1242" s="12"/>
      <c r="X1242" s="3"/>
      <c r="Y1242" s="3"/>
      <c r="Z1242" s="3"/>
    </row>
    <row r="1243" spans="1:26" ht="12" customHeight="1" x14ac:dyDescent="0.25">
      <c r="A1243" s="1"/>
      <c r="B1243" s="2"/>
      <c r="C1243" s="13"/>
      <c r="D1243" s="13"/>
      <c r="E1243" s="13"/>
      <c r="F1243" s="22"/>
      <c r="G1243" s="57" t="s">
        <v>22</v>
      </c>
      <c r="H1243" s="57" t="s">
        <v>21</v>
      </c>
      <c r="I1243" s="58">
        <v>0</v>
      </c>
      <c r="J1243" s="35"/>
      <c r="K1243" s="35"/>
      <c r="L1243" s="61"/>
      <c r="M1243" s="61"/>
      <c r="N1243" s="61"/>
      <c r="O1243" s="59"/>
      <c r="P1243" s="59"/>
      <c r="Q1243" s="9"/>
      <c r="R1243" s="36"/>
      <c r="S1243" s="36"/>
      <c r="T1243" s="36"/>
      <c r="U1243" s="36"/>
      <c r="V1243" s="36"/>
      <c r="W1243" s="12"/>
      <c r="X1243" s="3"/>
      <c r="Y1243" s="3"/>
      <c r="Z1243" s="3"/>
    </row>
    <row r="1244" spans="1:26" ht="12" customHeight="1" x14ac:dyDescent="0.25">
      <c r="A1244" s="1"/>
      <c r="B1244" s="2"/>
      <c r="C1244" s="13"/>
      <c r="D1244" s="13"/>
      <c r="E1244" s="13"/>
      <c r="F1244" s="22"/>
      <c r="G1244" s="57" t="s">
        <v>22</v>
      </c>
      <c r="H1244" s="57" t="s">
        <v>23</v>
      </c>
      <c r="I1244" s="58">
        <v>0</v>
      </c>
      <c r="J1244" s="35"/>
      <c r="K1244" s="35"/>
      <c r="L1244" s="61"/>
      <c r="M1244" s="61"/>
      <c r="N1244" s="61"/>
      <c r="O1244" s="59"/>
      <c r="P1244" s="59"/>
      <c r="Q1244" s="9"/>
      <c r="R1244" s="36"/>
      <c r="S1244" s="36"/>
      <c r="T1244" s="36"/>
      <c r="U1244" s="36"/>
      <c r="V1244" s="36"/>
      <c r="W1244" s="12"/>
      <c r="X1244" s="3"/>
      <c r="Y1244" s="3"/>
      <c r="Z1244" s="3"/>
    </row>
    <row r="1245" spans="1:26" ht="12" customHeight="1" x14ac:dyDescent="0.25">
      <c r="A1245" s="1"/>
      <c r="B1245" s="2"/>
      <c r="C1245" s="13"/>
      <c r="D1245" s="13"/>
      <c r="E1245" s="13"/>
      <c r="F1245" s="22"/>
      <c r="G1245" s="35" t="s">
        <v>54</v>
      </c>
      <c r="H1245" s="35"/>
      <c r="I1245" s="35"/>
      <c r="J1245" s="35"/>
      <c r="K1245" s="35"/>
      <c r="L1245" s="62"/>
      <c r="M1245" s="62"/>
      <c r="N1245" s="36"/>
      <c r="O1245" s="36"/>
      <c r="P1245" s="36"/>
      <c r="Q1245" s="36"/>
      <c r="R1245" s="36"/>
      <c r="S1245" s="36"/>
      <c r="T1245" s="36"/>
      <c r="U1245" s="36"/>
      <c r="V1245" s="36"/>
      <c r="W1245" s="12"/>
      <c r="X1245" s="3"/>
      <c r="Y1245" s="3"/>
      <c r="Z1245" s="3"/>
    </row>
    <row r="1246" spans="1:26" ht="5.0999999999999996" customHeight="1" x14ac:dyDescent="0.25">
      <c r="A1246" s="1"/>
      <c r="B1246" s="2"/>
      <c r="C1246" s="13"/>
      <c r="D1246" s="13"/>
      <c r="E1246" s="13"/>
      <c r="F1246" s="34"/>
      <c r="G1246" s="35"/>
      <c r="H1246" s="35"/>
      <c r="I1246" s="35"/>
      <c r="J1246" s="35"/>
      <c r="K1246" s="35"/>
      <c r="L1246" s="36"/>
      <c r="M1246" s="36"/>
      <c r="N1246" s="36"/>
      <c r="O1246" s="36"/>
      <c r="P1246" s="36"/>
      <c r="Q1246" s="36"/>
      <c r="R1246" s="36"/>
      <c r="S1246" s="36"/>
      <c r="T1246" s="36"/>
      <c r="U1246" s="36"/>
      <c r="V1246" s="36"/>
      <c r="W1246" s="12"/>
      <c r="X1246" s="3"/>
      <c r="Y1246" s="3"/>
      <c r="Z1246" s="3"/>
    </row>
    <row r="1247" spans="1:26" ht="24.9" customHeight="1" x14ac:dyDescent="0.25">
      <c r="A1247" s="1"/>
      <c r="B1247" s="2"/>
      <c r="C1247" s="37"/>
      <c r="D1247" s="37"/>
      <c r="E1247" s="37"/>
      <c r="F1247" s="37"/>
      <c r="G1247" s="38" t="str">
        <f>G1224</f>
        <v>MISC COSTS - CROP INSURANCE ASSUMPTIONS</v>
      </c>
      <c r="H1247" s="38"/>
      <c r="I1247" s="37"/>
      <c r="J1247" s="37"/>
      <c r="K1247" s="37"/>
      <c r="L1247" s="37"/>
      <c r="M1247" s="37"/>
      <c r="N1247" s="37"/>
      <c r="O1247" s="37"/>
      <c r="P1247" s="37"/>
      <c r="Q1247" s="37"/>
      <c r="R1247" s="37"/>
      <c r="S1247" s="37"/>
      <c r="T1247" s="37"/>
      <c r="U1247" s="37"/>
      <c r="V1247" s="63"/>
      <c r="W1247" s="39" t="s">
        <v>24</v>
      </c>
      <c r="X1247" s="3"/>
      <c r="Y1247" s="3"/>
      <c r="Z1247" s="3"/>
    </row>
    <row r="1248" spans="1:26" ht="12" customHeight="1" x14ac:dyDescent="0.25">
      <c r="A1248" s="1"/>
      <c r="B1248" s="2"/>
      <c r="C1248" s="2"/>
      <c r="D1248" s="2"/>
      <c r="E1248" s="2"/>
      <c r="F1248" s="3"/>
      <c r="G1248" s="3"/>
      <c r="H1248" s="3"/>
      <c r="I1248" s="3"/>
      <c r="J1248" s="3"/>
      <c r="K1248" s="3"/>
      <c r="L1248" s="3"/>
      <c r="M1248" s="3"/>
      <c r="N1248" s="3"/>
      <c r="O1248" s="3"/>
      <c r="P1248" s="3"/>
      <c r="Q1248" s="3"/>
      <c r="R1248" s="3"/>
      <c r="S1248" s="3"/>
      <c r="T1248" s="3"/>
      <c r="U1248" s="3"/>
      <c r="V1248" s="3"/>
      <c r="W1248" s="3"/>
      <c r="X1248" s="3"/>
      <c r="Y1248" s="3"/>
      <c r="Z1248" s="3"/>
    </row>
    <row r="1249" spans="1:26" ht="12" customHeight="1" x14ac:dyDescent="0.25">
      <c r="A1249" s="1"/>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5.0999999999999996" customHeight="1" thickBot="1" x14ac:dyDescent="0.3">
      <c r="A1250" s="1"/>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5.0999999999999996" customHeight="1" x14ac:dyDescent="0.25">
      <c r="A1251" s="1"/>
      <c r="B1251" s="2"/>
      <c r="C1251" s="5" t="s">
        <v>0</v>
      </c>
      <c r="D1251" s="5"/>
      <c r="E1251" s="5"/>
      <c r="F1251" s="5"/>
      <c r="G1251" s="5"/>
      <c r="H1251" s="5"/>
      <c r="I1251" s="5"/>
      <c r="J1251" s="5"/>
      <c r="K1251" s="5"/>
      <c r="L1251" s="5"/>
      <c r="M1251" s="5"/>
      <c r="N1251" s="5"/>
      <c r="O1251" s="5"/>
      <c r="P1251" s="5"/>
      <c r="Q1251" s="6"/>
      <c r="R1251" s="5"/>
      <c r="S1251" s="5"/>
      <c r="T1251" s="5"/>
      <c r="U1251" s="6"/>
      <c r="V1251" s="6"/>
      <c r="W1251" s="7"/>
      <c r="X1251" s="3"/>
      <c r="Y1251" s="3"/>
      <c r="Z1251" s="3"/>
    </row>
    <row r="1252" spans="1:26" ht="12" customHeight="1" x14ac:dyDescent="0.25">
      <c r="A1252" s="1"/>
      <c r="B1252" s="2"/>
      <c r="C1252" s="8"/>
      <c r="D1252" s="8"/>
      <c r="E1252" s="8" t="s">
        <v>1</v>
      </c>
      <c r="F1252" s="9"/>
      <c r="G1252" s="10" t="s">
        <v>60</v>
      </c>
      <c r="H1252" s="10"/>
      <c r="I1252" s="9"/>
      <c r="J1252" s="9"/>
      <c r="K1252" s="9"/>
      <c r="L1252" s="9"/>
      <c r="M1252" s="9"/>
      <c r="N1252" s="9"/>
      <c r="O1252" s="9"/>
      <c r="P1252" s="9"/>
      <c r="Q1252" s="9"/>
      <c r="R1252" s="9"/>
      <c r="S1252" s="9"/>
      <c r="T1252" s="9"/>
      <c r="U1252" s="9"/>
      <c r="V1252" s="9"/>
      <c r="W1252" s="12"/>
      <c r="X1252" s="3"/>
      <c r="Y1252" s="3"/>
      <c r="Z1252" s="3"/>
    </row>
    <row r="1253" spans="1:26" ht="12" customHeight="1" x14ac:dyDescent="0.25">
      <c r="A1253" s="1"/>
      <c r="B1253" s="2"/>
      <c r="C1253" s="8"/>
      <c r="D1253" s="8"/>
      <c r="E1253" s="13"/>
      <c r="F1253" s="9"/>
      <c r="G1253" s="9" t="s">
        <v>61</v>
      </c>
      <c r="H1253" s="9"/>
      <c r="J1253" s="9"/>
      <c r="K1253" s="9"/>
      <c r="L1253" s="9"/>
      <c r="M1253" s="9"/>
      <c r="N1253" s="70" t="s">
        <v>62</v>
      </c>
      <c r="O1253" s="9"/>
      <c r="P1253" s="9"/>
      <c r="Q1253" s="9"/>
      <c r="R1253" s="9"/>
      <c r="S1253" s="9"/>
      <c r="T1253" s="9"/>
      <c r="U1253" s="9"/>
      <c r="V1253" s="9"/>
      <c r="W1253" s="12"/>
      <c r="X1253" s="3"/>
      <c r="Y1253" s="3"/>
      <c r="Z1253" s="3"/>
    </row>
    <row r="1254" spans="1:26" ht="12" customHeight="1" x14ac:dyDescent="0.25">
      <c r="A1254" s="1"/>
      <c r="B1254" s="2"/>
      <c r="C1254" s="13"/>
      <c r="D1254" s="8"/>
      <c r="E1254" s="13"/>
      <c r="F1254" s="9"/>
      <c r="G1254" s="53">
        <v>38576.728738425925</v>
      </c>
      <c r="H1254" s="53"/>
      <c r="J1254" s="9"/>
      <c r="K1254" s="9"/>
      <c r="L1254" s="9"/>
      <c r="M1254" s="9"/>
      <c r="N1254" s="9" t="s">
        <v>63</v>
      </c>
      <c r="O1254" s="9"/>
      <c r="P1254" s="9"/>
      <c r="Q1254" s="9"/>
      <c r="R1254" s="9"/>
      <c r="S1254" s="9"/>
      <c r="T1254" s="9"/>
      <c r="U1254" s="9"/>
      <c r="V1254" s="9"/>
      <c r="W1254" s="12"/>
      <c r="X1254" s="3"/>
      <c r="Y1254" s="3"/>
      <c r="Z1254" s="3"/>
    </row>
    <row r="1255" spans="1:26" ht="12" customHeight="1" x14ac:dyDescent="0.25">
      <c r="A1255" s="1"/>
      <c r="B1255" s="2"/>
      <c r="C1255" s="16">
        <v>0</v>
      </c>
      <c r="D1255" s="8"/>
      <c r="E1255" s="13"/>
      <c r="F1255" s="9"/>
      <c r="G1255" s="17"/>
      <c r="H1255" s="17"/>
      <c r="J1255" s="9"/>
      <c r="Q1255" s="9"/>
      <c r="U1255" s="9"/>
      <c r="V1255" s="9"/>
      <c r="W1255" s="12"/>
      <c r="X1255" s="3"/>
      <c r="Y1255" s="3"/>
      <c r="Z1255" s="3"/>
    </row>
    <row r="1256" spans="1:26" ht="12" customHeight="1" x14ac:dyDescent="0.25">
      <c r="A1256" s="1"/>
      <c r="B1256" s="2"/>
      <c r="C1256" s="13"/>
      <c r="D1256" s="13"/>
      <c r="E1256" s="13"/>
      <c r="F1256" s="13"/>
      <c r="G1256" s="13"/>
      <c r="H1256" s="13"/>
      <c r="I1256" s="13"/>
      <c r="J1256" s="13"/>
      <c r="K1256" s="18"/>
      <c r="L1256" s="18"/>
      <c r="M1256" s="18"/>
      <c r="N1256" s="18"/>
      <c r="O1256" s="18"/>
      <c r="P1256" s="18"/>
      <c r="Q1256" s="18"/>
      <c r="R1256" s="18"/>
      <c r="S1256" s="18"/>
      <c r="T1256" s="18"/>
      <c r="U1256" s="18"/>
      <c r="V1256" s="18"/>
      <c r="W1256" s="12"/>
      <c r="X1256" s="3"/>
      <c r="Y1256" s="3"/>
      <c r="Z1256" s="3"/>
    </row>
    <row r="1257" spans="1:26" ht="12" customHeight="1" x14ac:dyDescent="0.25">
      <c r="A1257" s="1"/>
      <c r="B1257" s="2"/>
      <c r="C1257" s="13"/>
      <c r="D1257" s="13"/>
      <c r="E1257" s="13"/>
      <c r="F1257" s="13"/>
      <c r="G1257" s="71"/>
      <c r="H1257" s="71"/>
      <c r="I1257" s="71"/>
      <c r="J1257" s="71"/>
      <c r="K1257" s="71"/>
      <c r="L1257" s="71"/>
      <c r="M1257" s="71"/>
      <c r="N1257" s="71"/>
      <c r="O1257" s="71"/>
      <c r="P1257" s="71"/>
      <c r="Q1257" s="54"/>
      <c r="R1257" s="71"/>
      <c r="S1257" s="71"/>
      <c r="T1257" s="71"/>
      <c r="U1257" s="18"/>
      <c r="V1257" s="54"/>
      <c r="W1257" s="12"/>
      <c r="X1257" s="3"/>
      <c r="Y1257" s="3"/>
      <c r="Z1257" s="3"/>
    </row>
    <row r="1258" spans="1:26" ht="12" customHeight="1" x14ac:dyDescent="0.25">
      <c r="A1258" s="1"/>
      <c r="B1258" s="2"/>
      <c r="C1258" s="13"/>
      <c r="D1258" s="13"/>
      <c r="E1258" s="13"/>
      <c r="F1258" s="13"/>
      <c r="G1258" s="71"/>
      <c r="H1258" s="71"/>
      <c r="I1258" s="71" t="s">
        <v>64</v>
      </c>
      <c r="J1258" s="71" t="s">
        <v>65</v>
      </c>
      <c r="K1258" s="21"/>
      <c r="L1258" s="21" t="s">
        <v>66</v>
      </c>
      <c r="M1258" s="21" t="s">
        <v>67</v>
      </c>
      <c r="N1258" s="21" t="s">
        <v>68</v>
      </c>
      <c r="O1258" s="71"/>
      <c r="P1258" s="21" t="s">
        <v>69</v>
      </c>
      <c r="Q1258" s="21" t="s">
        <v>67</v>
      </c>
      <c r="R1258" s="21" t="s">
        <v>68</v>
      </c>
      <c r="S1258" s="71"/>
      <c r="T1258" s="56" t="s">
        <v>70</v>
      </c>
      <c r="U1258" s="18"/>
      <c r="V1258" s="18"/>
      <c r="W1258" s="12"/>
      <c r="X1258" s="3"/>
      <c r="Y1258" s="3"/>
      <c r="Z1258" s="3"/>
    </row>
    <row r="1259" spans="1:26" ht="12" customHeight="1" x14ac:dyDescent="0.25">
      <c r="A1259" s="1"/>
      <c r="B1259" s="2"/>
      <c r="C1259" s="13"/>
      <c r="D1259" s="13"/>
      <c r="E1259" s="13"/>
      <c r="F1259" s="13"/>
      <c r="G1259" s="71" t="s">
        <v>43</v>
      </c>
      <c r="H1259" s="71" t="s">
        <v>44</v>
      </c>
      <c r="I1259" s="71" t="s">
        <v>71</v>
      </c>
      <c r="J1259" s="71" t="s">
        <v>72</v>
      </c>
      <c r="K1259" s="21"/>
      <c r="L1259" s="21"/>
      <c r="M1259" s="21" t="s">
        <v>73</v>
      </c>
      <c r="N1259" s="21" t="s">
        <v>74</v>
      </c>
      <c r="O1259" s="71"/>
      <c r="P1259" s="21"/>
      <c r="Q1259" s="21" t="s">
        <v>73</v>
      </c>
      <c r="R1259" s="21" t="s">
        <v>74</v>
      </c>
      <c r="S1259" s="71"/>
      <c r="T1259" s="56" t="s">
        <v>75</v>
      </c>
      <c r="U1259" s="18"/>
      <c r="V1259" s="18"/>
      <c r="W1259" s="12"/>
      <c r="X1259" s="3"/>
      <c r="Y1259" s="3"/>
      <c r="Z1259" s="3"/>
    </row>
    <row r="1260" spans="1:26" ht="5.0999999999999996" customHeight="1" x14ac:dyDescent="0.25">
      <c r="A1260" s="1"/>
      <c r="B1260" s="2"/>
      <c r="C1260" s="13"/>
      <c r="D1260" s="13"/>
      <c r="E1260" s="13"/>
      <c r="F1260" s="13"/>
      <c r="G1260" s="13"/>
      <c r="H1260" s="13"/>
      <c r="I1260" s="13"/>
      <c r="J1260" s="13"/>
      <c r="K1260" s="19"/>
      <c r="L1260" s="19"/>
      <c r="M1260" s="19"/>
      <c r="N1260" s="19"/>
      <c r="O1260" s="71"/>
      <c r="P1260" s="19"/>
      <c r="Q1260" s="19"/>
      <c r="R1260" s="19"/>
      <c r="S1260" s="71"/>
      <c r="T1260" s="20"/>
      <c r="U1260" s="18"/>
      <c r="V1260" s="18"/>
      <c r="W1260" s="12"/>
      <c r="X1260" s="3"/>
      <c r="Y1260" s="3"/>
      <c r="Z1260" s="3"/>
    </row>
    <row r="1261" spans="1:26" ht="5.0999999999999996" customHeight="1" x14ac:dyDescent="0.25">
      <c r="A1261" s="1"/>
      <c r="B1261" s="2"/>
      <c r="C1261" s="13"/>
      <c r="D1261" s="13"/>
      <c r="E1261" s="13"/>
      <c r="F1261" s="22"/>
      <c r="G1261" s="22"/>
      <c r="H1261" s="22"/>
      <c r="I1261" s="22"/>
      <c r="J1261" s="22"/>
      <c r="K1261" s="24"/>
      <c r="L1261" s="24"/>
      <c r="M1261" s="24"/>
      <c r="N1261" s="24"/>
      <c r="P1261" s="24"/>
      <c r="Q1261" s="24"/>
      <c r="R1261" s="24"/>
      <c r="T1261" s="25"/>
      <c r="U1261" s="24"/>
      <c r="W1261" s="12"/>
      <c r="X1261" s="3"/>
      <c r="Y1261" s="3"/>
      <c r="Z1261" s="3"/>
    </row>
    <row r="1262" spans="1:26" ht="12" customHeight="1" x14ac:dyDescent="0.25">
      <c r="A1262" s="1"/>
      <c r="B1262" s="2"/>
      <c r="C1262" s="13"/>
      <c r="D1262" s="13"/>
      <c r="E1262" s="13"/>
      <c r="F1262" s="22"/>
      <c r="G1262" s="57" t="s">
        <v>46</v>
      </c>
      <c r="H1262" s="57" t="s">
        <v>12</v>
      </c>
      <c r="I1262" s="58">
        <v>27.5</v>
      </c>
      <c r="J1262" s="72">
        <v>1</v>
      </c>
      <c r="K1262" s="9"/>
      <c r="L1262" s="73"/>
      <c r="M1262" s="74"/>
      <c r="N1262" s="75"/>
      <c r="P1262" s="73"/>
      <c r="Q1262" s="74"/>
      <c r="R1262" s="75"/>
      <c r="T1262" s="72"/>
      <c r="W1262" s="12"/>
      <c r="X1262" s="3"/>
      <c r="Y1262" s="3"/>
      <c r="Z1262" s="3"/>
    </row>
    <row r="1263" spans="1:26" ht="12" customHeight="1" x14ac:dyDescent="0.25">
      <c r="A1263" s="1"/>
      <c r="B1263" s="2"/>
      <c r="C1263" s="13"/>
      <c r="D1263" s="13"/>
      <c r="E1263" s="13"/>
      <c r="F1263" s="22"/>
      <c r="G1263" s="57" t="s">
        <v>47</v>
      </c>
      <c r="H1263" s="57" t="s">
        <v>8</v>
      </c>
      <c r="I1263" s="58">
        <v>24</v>
      </c>
      <c r="J1263" s="72">
        <v>1</v>
      </c>
      <c r="K1263" s="9"/>
      <c r="L1263" s="73"/>
      <c r="M1263" s="74"/>
      <c r="N1263" s="75"/>
      <c r="P1263" s="73"/>
      <c r="Q1263" s="74"/>
      <c r="R1263" s="75"/>
      <c r="T1263" s="72"/>
      <c r="W1263" s="12"/>
      <c r="X1263" s="3"/>
      <c r="Y1263" s="3"/>
      <c r="Z1263" s="3"/>
    </row>
    <row r="1264" spans="1:26" ht="12" customHeight="1" x14ac:dyDescent="0.25">
      <c r="A1264" s="1"/>
      <c r="B1264" s="2"/>
      <c r="C1264" s="13"/>
      <c r="D1264" s="13"/>
      <c r="E1264" s="13"/>
      <c r="F1264" s="22"/>
      <c r="G1264" s="57" t="s">
        <v>48</v>
      </c>
      <c r="H1264" s="57" t="s">
        <v>14</v>
      </c>
      <c r="I1264" s="58">
        <v>26</v>
      </c>
      <c r="J1264" s="72">
        <v>1</v>
      </c>
      <c r="K1264" s="9"/>
      <c r="L1264" s="73" t="s">
        <v>76</v>
      </c>
      <c r="M1264" s="74">
        <v>40</v>
      </c>
      <c r="N1264" s="75">
        <v>240</v>
      </c>
      <c r="P1264" s="73"/>
      <c r="Q1264" s="74"/>
      <c r="R1264" s="75"/>
      <c r="T1264" s="72">
        <v>1</v>
      </c>
      <c r="W1264" s="12"/>
      <c r="X1264" s="3"/>
      <c r="Y1264" s="3"/>
      <c r="Z1264" s="3"/>
    </row>
    <row r="1265" spans="1:26" ht="12" customHeight="1" x14ac:dyDescent="0.25">
      <c r="A1265" s="1"/>
      <c r="B1265" s="2"/>
      <c r="C1265" s="13"/>
      <c r="D1265" s="13"/>
      <c r="E1265" s="13"/>
      <c r="F1265" s="22"/>
      <c r="G1265" s="57" t="s">
        <v>49</v>
      </c>
      <c r="H1265" s="57" t="s">
        <v>18</v>
      </c>
      <c r="I1265" s="58">
        <v>27.5</v>
      </c>
      <c r="J1265" s="72">
        <v>1</v>
      </c>
      <c r="K1265" s="9"/>
      <c r="L1265" s="73" t="s">
        <v>77</v>
      </c>
      <c r="M1265" s="74">
        <v>27.7</v>
      </c>
      <c r="N1265" s="75">
        <v>100</v>
      </c>
      <c r="P1265" s="73"/>
      <c r="Q1265" s="74"/>
      <c r="R1265" s="75"/>
      <c r="T1265" s="72">
        <v>0.5</v>
      </c>
      <c r="W1265" s="12"/>
      <c r="X1265" s="3"/>
      <c r="Y1265" s="3"/>
      <c r="Z1265" s="3"/>
    </row>
    <row r="1266" spans="1:26" ht="12" customHeight="1" x14ac:dyDescent="0.25">
      <c r="A1266" s="1"/>
      <c r="B1266" s="2"/>
      <c r="C1266" s="13"/>
      <c r="D1266" s="13"/>
      <c r="E1266" s="13"/>
      <c r="F1266" s="34"/>
      <c r="G1266" s="57" t="s">
        <v>50</v>
      </c>
      <c r="H1266" s="57" t="s">
        <v>20</v>
      </c>
      <c r="I1266" s="58">
        <v>20</v>
      </c>
      <c r="J1266" s="72">
        <v>1</v>
      </c>
      <c r="K1266" s="9"/>
      <c r="L1266" s="73" t="s">
        <v>77</v>
      </c>
      <c r="M1266" s="74">
        <v>27.7</v>
      </c>
      <c r="N1266" s="75">
        <v>100</v>
      </c>
      <c r="P1266" s="73"/>
      <c r="Q1266" s="74"/>
      <c r="R1266" s="75"/>
      <c r="T1266" s="72">
        <v>0.5</v>
      </c>
      <c r="W1266" s="12"/>
      <c r="X1266" s="3"/>
      <c r="Y1266" s="3"/>
      <c r="Z1266" s="3"/>
    </row>
    <row r="1267" spans="1:26" ht="12" customHeight="1" x14ac:dyDescent="0.25">
      <c r="A1267" s="1"/>
      <c r="B1267" s="2"/>
      <c r="C1267" s="13"/>
      <c r="D1267" s="13"/>
      <c r="E1267" s="13"/>
      <c r="F1267" s="30"/>
      <c r="G1267" s="57" t="s">
        <v>51</v>
      </c>
      <c r="H1267" s="57" t="s">
        <v>16</v>
      </c>
      <c r="I1267" s="58">
        <v>24</v>
      </c>
      <c r="J1267" s="72">
        <v>1</v>
      </c>
      <c r="K1267" s="9"/>
      <c r="L1267" s="73" t="s">
        <v>78</v>
      </c>
      <c r="M1267" s="74">
        <f>156.5/5</f>
        <v>31.3</v>
      </c>
      <c r="N1267" s="75">
        <v>100</v>
      </c>
      <c r="P1267" s="73"/>
      <c r="Q1267" s="74"/>
      <c r="R1267" s="75"/>
      <c r="T1267" s="72">
        <v>1</v>
      </c>
      <c r="W1267" s="12"/>
      <c r="X1267" s="3"/>
      <c r="Y1267" s="3"/>
      <c r="Z1267" s="3"/>
    </row>
    <row r="1268" spans="1:26" ht="12" customHeight="1" x14ac:dyDescent="0.25">
      <c r="A1268" s="1"/>
      <c r="B1268" s="2"/>
      <c r="C1268" s="13"/>
      <c r="D1268" s="13"/>
      <c r="E1268" s="13"/>
      <c r="F1268" s="30"/>
      <c r="G1268" s="57" t="s">
        <v>9</v>
      </c>
      <c r="H1268" s="57" t="s">
        <v>10</v>
      </c>
      <c r="I1268" s="58">
        <v>24</v>
      </c>
      <c r="J1268" s="72">
        <v>1</v>
      </c>
      <c r="K1268" s="9"/>
      <c r="L1268" s="73" t="s">
        <v>79</v>
      </c>
      <c r="M1268" s="74">
        <v>48</v>
      </c>
      <c r="N1268" s="75">
        <v>200</v>
      </c>
      <c r="P1268" s="73"/>
      <c r="Q1268" s="74"/>
      <c r="R1268" s="75"/>
      <c r="T1268" s="72">
        <v>1</v>
      </c>
      <c r="W1268" s="12"/>
      <c r="X1268" s="3"/>
      <c r="Y1268" s="3"/>
      <c r="Z1268" s="3"/>
    </row>
    <row r="1269" spans="1:26" ht="12" customHeight="1" x14ac:dyDescent="0.25">
      <c r="A1269" s="1"/>
      <c r="B1269" s="2"/>
      <c r="C1269" s="13"/>
      <c r="D1269" s="13"/>
      <c r="E1269" s="13"/>
      <c r="F1269" s="30"/>
      <c r="G1269" s="57" t="s">
        <v>80</v>
      </c>
      <c r="H1269" s="57" t="s">
        <v>4</v>
      </c>
      <c r="I1269" s="58">
        <v>4500</v>
      </c>
      <c r="J1269" s="72">
        <v>1</v>
      </c>
      <c r="K1269" s="9"/>
      <c r="L1269" s="73" t="s">
        <v>81</v>
      </c>
      <c r="M1269" s="74">
        <v>431</v>
      </c>
      <c r="N1269" s="75">
        <v>100</v>
      </c>
      <c r="P1269" s="73" t="s">
        <v>82</v>
      </c>
      <c r="Q1269" s="74">
        <v>125</v>
      </c>
      <c r="R1269" s="75">
        <v>1000</v>
      </c>
      <c r="T1269" s="72">
        <v>1</v>
      </c>
      <c r="W1269" s="12"/>
      <c r="X1269" s="3"/>
      <c r="Y1269" s="3"/>
      <c r="Z1269" s="3"/>
    </row>
    <row r="1270" spans="1:26" ht="12" customHeight="1" x14ac:dyDescent="0.25">
      <c r="A1270" s="1"/>
      <c r="B1270" s="2"/>
      <c r="C1270" s="13"/>
      <c r="D1270" s="13"/>
      <c r="E1270" s="13"/>
      <c r="F1270" s="30"/>
      <c r="G1270" s="57" t="s">
        <v>83</v>
      </c>
      <c r="H1270" s="57" t="s">
        <v>6</v>
      </c>
      <c r="I1270" s="58">
        <v>26250</v>
      </c>
      <c r="J1270" s="72">
        <v>1</v>
      </c>
      <c r="K1270" s="9"/>
      <c r="L1270" s="73" t="s">
        <v>81</v>
      </c>
      <c r="M1270" s="74">
        <v>431</v>
      </c>
      <c r="N1270" s="75">
        <v>100</v>
      </c>
      <c r="P1270" s="73" t="s">
        <v>82</v>
      </c>
      <c r="Q1270" s="74">
        <v>125</v>
      </c>
      <c r="R1270" s="75">
        <v>1000</v>
      </c>
      <c r="T1270" s="72">
        <v>1</v>
      </c>
      <c r="W1270" s="12"/>
      <c r="X1270" s="3"/>
      <c r="Y1270" s="3"/>
      <c r="Z1270" s="3"/>
    </row>
    <row r="1271" spans="1:26" ht="12" customHeight="1" x14ac:dyDescent="0.25">
      <c r="A1271" s="1"/>
      <c r="B1271" s="2"/>
      <c r="C1271" s="13"/>
      <c r="D1271" s="13"/>
      <c r="E1271" s="13"/>
      <c r="F1271" s="30"/>
      <c r="G1271" s="57" t="s">
        <v>84</v>
      </c>
      <c r="H1271" s="57" t="s">
        <v>21</v>
      </c>
      <c r="I1271" s="58">
        <v>3000</v>
      </c>
      <c r="J1271" s="72">
        <v>1</v>
      </c>
      <c r="K1271" s="9"/>
      <c r="L1271" s="73"/>
      <c r="M1271" s="74"/>
      <c r="N1271" s="75"/>
      <c r="P1271" s="73"/>
      <c r="Q1271" s="74"/>
      <c r="R1271" s="75"/>
      <c r="T1271" s="72"/>
      <c r="W1271" s="12"/>
      <c r="X1271" s="3"/>
      <c r="Y1271" s="3"/>
      <c r="Z1271" s="3"/>
    </row>
    <row r="1272" spans="1:26" ht="12" customHeight="1" x14ac:dyDescent="0.25">
      <c r="A1272" s="1"/>
      <c r="B1272" s="2"/>
      <c r="C1272" s="13"/>
      <c r="D1272" s="13"/>
      <c r="E1272" s="13"/>
      <c r="F1272" s="30"/>
      <c r="G1272" s="57" t="s">
        <v>84</v>
      </c>
      <c r="H1272" s="57" t="s">
        <v>23</v>
      </c>
      <c r="I1272" s="58"/>
      <c r="J1272" s="72"/>
      <c r="K1272" s="9"/>
      <c r="L1272" s="73"/>
      <c r="M1272" s="74"/>
      <c r="N1272" s="75"/>
      <c r="P1272" s="73"/>
      <c r="Q1272" s="74"/>
      <c r="R1272" s="75"/>
      <c r="T1272" s="72"/>
      <c r="W1272" s="12"/>
      <c r="X1272" s="3"/>
      <c r="Y1272" s="3"/>
      <c r="Z1272" s="3"/>
    </row>
    <row r="1273" spans="1:26" ht="5.0999999999999996" customHeight="1" x14ac:dyDescent="0.25">
      <c r="A1273" s="1"/>
      <c r="B1273" s="2"/>
      <c r="C1273" s="13"/>
      <c r="D1273" s="13"/>
      <c r="E1273" s="13"/>
      <c r="F1273" s="34"/>
      <c r="G1273" s="35"/>
      <c r="H1273" s="35"/>
      <c r="I1273" s="35"/>
      <c r="J1273" s="35"/>
      <c r="K1273" s="36"/>
      <c r="L1273" s="36"/>
      <c r="M1273" s="36"/>
      <c r="N1273" s="36"/>
      <c r="O1273" s="36"/>
      <c r="P1273" s="36"/>
      <c r="Q1273" s="36"/>
      <c r="R1273" s="36"/>
      <c r="S1273" s="36"/>
      <c r="T1273" s="36"/>
      <c r="U1273" s="36"/>
      <c r="V1273" s="36"/>
      <c r="W1273" s="12"/>
      <c r="X1273" s="3"/>
      <c r="Y1273" s="3"/>
      <c r="Z1273" s="3"/>
    </row>
    <row r="1274" spans="1:26" ht="24.9" customHeight="1" x14ac:dyDescent="0.25">
      <c r="A1274" s="1"/>
      <c r="B1274" s="2"/>
      <c r="C1274" s="37"/>
      <c r="D1274" s="37"/>
      <c r="E1274" s="37"/>
      <c r="F1274" s="37"/>
      <c r="G1274" s="38" t="str">
        <f>G1252</f>
        <v>MISC COSTS - SEED GRADING &amp; CLEANING</v>
      </c>
      <c r="H1274" s="37"/>
      <c r="I1274" s="37"/>
      <c r="J1274" s="37"/>
      <c r="K1274" s="37"/>
      <c r="L1274" s="37"/>
      <c r="M1274" s="37"/>
      <c r="N1274" s="37"/>
      <c r="O1274" s="37"/>
      <c r="P1274" s="37"/>
      <c r="Q1274" s="37"/>
      <c r="R1274" s="37"/>
      <c r="S1274" s="37"/>
      <c r="T1274" s="37"/>
      <c r="U1274" s="37"/>
      <c r="V1274" s="37"/>
      <c r="W1274" s="39" t="s">
        <v>24</v>
      </c>
      <c r="X1274" s="3"/>
      <c r="Y1274" s="3"/>
      <c r="Z1274" s="3"/>
    </row>
    <row r="1275" spans="1:26" ht="12" customHeight="1" x14ac:dyDescent="0.25">
      <c r="A1275" s="1"/>
      <c r="B1275" s="2"/>
      <c r="C1275" s="2"/>
      <c r="D1275" s="2"/>
      <c r="E1275" s="2"/>
      <c r="F1275" s="3"/>
      <c r="G1275" s="3"/>
      <c r="H1275" s="3"/>
      <c r="I1275" s="3"/>
      <c r="J1275" s="3"/>
      <c r="K1275" s="3"/>
      <c r="L1275" s="3"/>
      <c r="M1275" s="3"/>
      <c r="N1275" s="3"/>
      <c r="O1275" s="3"/>
      <c r="P1275" s="3"/>
      <c r="Q1275" s="3"/>
      <c r="R1275" s="3"/>
      <c r="S1275" s="3"/>
      <c r="T1275" s="3"/>
      <c r="U1275" s="3"/>
      <c r="V1275" s="3"/>
      <c r="W1275" s="3"/>
      <c r="X1275" s="3"/>
      <c r="Y1275" s="3"/>
      <c r="Z1275" s="3"/>
    </row>
    <row r="1276" spans="1:26" ht="12" customHeight="1" outlineLevel="1" x14ac:dyDescent="0.25">
      <c r="A1276" s="1"/>
      <c r="B1276" s="2"/>
      <c r="C1276" s="2"/>
      <c r="D1276" s="2"/>
      <c r="E1276" s="2"/>
      <c r="F1276" s="2"/>
      <c r="G1276" s="2"/>
      <c r="H1276" s="3"/>
      <c r="I1276" s="3"/>
      <c r="J1276" s="3"/>
      <c r="K1276" s="3"/>
      <c r="L1276" s="3"/>
      <c r="M1276" s="3"/>
      <c r="N1276" s="3"/>
      <c r="O1276" s="3"/>
      <c r="P1276" s="3"/>
      <c r="Q1276" s="3"/>
      <c r="R1276" s="3"/>
      <c r="S1276" s="3"/>
      <c r="T1276" s="3"/>
      <c r="U1276" s="3"/>
      <c r="V1276" s="3"/>
      <c r="W1276" s="3"/>
      <c r="X1276" s="2"/>
      <c r="Y1276" s="2"/>
      <c r="Z1276" s="2"/>
    </row>
    <row r="1277" spans="1:26" ht="5.0999999999999996" customHeight="1" outlineLevel="1" thickBot="1" x14ac:dyDescent="0.3">
      <c r="A1277" s="1"/>
      <c r="B1277" s="2"/>
      <c r="C1277" s="2"/>
      <c r="D1277" s="2"/>
      <c r="E1277" s="2"/>
      <c r="F1277" s="2"/>
      <c r="G1277" s="2"/>
      <c r="H1277" s="3"/>
      <c r="I1277" s="3"/>
      <c r="J1277" s="3"/>
      <c r="K1277" s="3"/>
      <c r="L1277" s="3"/>
      <c r="M1277" s="3"/>
      <c r="N1277" s="3"/>
      <c r="O1277" s="3"/>
      <c r="P1277" s="3"/>
      <c r="Q1277" s="3"/>
      <c r="R1277" s="3"/>
      <c r="S1277" s="3"/>
      <c r="T1277" s="3"/>
      <c r="U1277" s="3"/>
      <c r="V1277" s="3"/>
      <c r="W1277" s="3"/>
      <c r="X1277" s="2"/>
      <c r="Y1277" s="2"/>
      <c r="Z1277" s="2"/>
    </row>
    <row r="1278" spans="1:26" ht="5.0999999999999996" customHeight="1" outlineLevel="1" x14ac:dyDescent="0.25">
      <c r="A1278" s="1"/>
      <c r="B1278" s="2"/>
      <c r="C1278" s="5" t="s">
        <v>0</v>
      </c>
      <c r="D1278" s="5"/>
      <c r="E1278" s="5"/>
      <c r="F1278" s="5"/>
      <c r="G1278" s="5"/>
      <c r="H1278" s="5"/>
      <c r="I1278" s="5"/>
      <c r="J1278" s="5"/>
      <c r="K1278" s="6"/>
      <c r="L1278" s="6"/>
      <c r="M1278" s="6"/>
      <c r="N1278" s="6"/>
      <c r="O1278" s="6"/>
      <c r="P1278" s="6"/>
      <c r="Q1278" s="6"/>
      <c r="R1278" s="6"/>
      <c r="S1278" s="6"/>
      <c r="T1278" s="6"/>
      <c r="U1278" s="6"/>
      <c r="V1278" s="6"/>
      <c r="W1278" s="7"/>
      <c r="X1278" s="3"/>
      <c r="Y1278" s="3"/>
      <c r="Z1278" s="3"/>
    </row>
    <row r="1279" spans="1:26" ht="12" customHeight="1" outlineLevel="1" x14ac:dyDescent="0.25">
      <c r="A1279" s="1"/>
      <c r="B1279" s="2"/>
      <c r="C1279" s="8"/>
      <c r="D1279" s="8"/>
      <c r="E1279" s="8" t="s">
        <v>1</v>
      </c>
      <c r="F1279" s="9"/>
      <c r="G1279" s="10" t="s">
        <v>86</v>
      </c>
      <c r="H1279" s="9"/>
      <c r="I1279" s="9"/>
      <c r="J1279" s="9"/>
      <c r="K1279" s="9"/>
      <c r="L1279" s="9"/>
      <c r="M1279" s="9"/>
      <c r="N1279" s="9"/>
      <c r="O1279" s="9"/>
      <c r="P1279" s="9"/>
      <c r="Q1279" s="9"/>
      <c r="R1279" s="9"/>
      <c r="S1279" s="11"/>
      <c r="T1279" s="9"/>
      <c r="U1279" s="11"/>
      <c r="V1279" s="11"/>
      <c r="W1279" s="12"/>
      <c r="X1279" s="3"/>
      <c r="Y1279" s="3"/>
      <c r="Z1279" s="3"/>
    </row>
    <row r="1280" spans="1:26" ht="12" customHeight="1" outlineLevel="1" x14ac:dyDescent="0.25">
      <c r="A1280" s="1"/>
      <c r="B1280" s="2"/>
      <c r="C1280" s="8"/>
      <c r="D1280" s="8"/>
      <c r="E1280" s="13"/>
      <c r="F1280" s="9"/>
      <c r="G1280" s="14"/>
      <c r="I1280" s="9"/>
      <c r="J1280" s="9"/>
      <c r="K1280" s="9"/>
      <c r="L1280" s="9"/>
      <c r="M1280" s="9"/>
      <c r="N1280" s="9"/>
      <c r="O1280" s="9"/>
      <c r="P1280" s="9"/>
      <c r="Q1280" s="9"/>
      <c r="R1280" s="9"/>
      <c r="S1280" s="11"/>
      <c r="T1280" s="15"/>
      <c r="U1280" s="11"/>
      <c r="V1280" s="11"/>
      <c r="W1280" s="12"/>
      <c r="X1280" s="3"/>
      <c r="Y1280" s="3"/>
      <c r="Z1280" s="3"/>
    </row>
    <row r="1281" spans="1:26" ht="12" customHeight="1" outlineLevel="1" x14ac:dyDescent="0.25">
      <c r="A1281" s="1"/>
      <c r="B1281" s="2"/>
      <c r="C1281" s="13"/>
      <c r="D1281" s="8"/>
      <c r="E1281" s="13"/>
      <c r="F1281" s="9"/>
      <c r="H1281" s="9" t="s">
        <v>27</v>
      </c>
      <c r="I1281" s="9"/>
      <c r="J1281" s="9"/>
      <c r="K1281" s="9"/>
      <c r="L1281" s="9"/>
      <c r="M1281" s="9"/>
      <c r="N1281" s="9"/>
      <c r="O1281" s="9"/>
      <c r="P1281" s="9"/>
      <c r="Q1281" s="9"/>
      <c r="R1281" s="9"/>
      <c r="S1281" s="11"/>
      <c r="T1281" s="15"/>
      <c r="U1281" s="11"/>
      <c r="V1281" s="11"/>
      <c r="W1281" s="12"/>
      <c r="X1281" s="3"/>
      <c r="Y1281" s="3"/>
      <c r="Z1281" s="3"/>
    </row>
    <row r="1282" spans="1:26" ht="12" customHeight="1" outlineLevel="1" x14ac:dyDescent="0.25">
      <c r="A1282" s="1"/>
      <c r="B1282" s="2"/>
      <c r="C1282" s="16">
        <v>0</v>
      </c>
      <c r="D1282" s="8"/>
      <c r="E1282" s="13"/>
      <c r="F1282" s="9"/>
      <c r="G1282" s="17"/>
      <c r="H1282" s="9"/>
      <c r="I1282" s="9"/>
      <c r="J1282" s="9"/>
      <c r="K1282" s="9"/>
      <c r="L1282" s="9"/>
      <c r="M1282" s="9"/>
      <c r="N1282" s="9"/>
      <c r="O1282" s="9"/>
      <c r="P1282" s="9"/>
      <c r="Q1282" s="9"/>
      <c r="R1282" s="9"/>
      <c r="S1282" s="11"/>
      <c r="T1282" s="15"/>
      <c r="U1282" s="11"/>
      <c r="V1282" s="11"/>
      <c r="W1282" s="12"/>
      <c r="X1282" s="3"/>
      <c r="Y1282" s="3"/>
      <c r="Z1282" s="3"/>
    </row>
    <row r="1283" spans="1:26" ht="12" customHeight="1" outlineLevel="1" x14ac:dyDescent="0.25">
      <c r="A1283" s="1"/>
      <c r="B1283" s="2"/>
      <c r="C1283" s="13"/>
      <c r="D1283" s="13"/>
      <c r="E1283" s="13"/>
      <c r="F1283" s="13"/>
      <c r="G1283" s="13"/>
      <c r="H1283" s="13"/>
      <c r="I1283" s="13"/>
      <c r="J1283" s="18"/>
      <c r="K1283" s="18"/>
      <c r="L1283" s="18"/>
      <c r="M1283" s="18"/>
      <c r="N1283" s="18"/>
      <c r="O1283" s="18"/>
      <c r="P1283" s="18"/>
      <c r="Q1283" s="18"/>
      <c r="R1283" s="18"/>
      <c r="S1283" s="18"/>
      <c r="T1283" s="18"/>
      <c r="U1283" s="18"/>
      <c r="V1283" s="18"/>
      <c r="W1283" s="12"/>
      <c r="X1283" s="3"/>
      <c r="Y1283" s="3"/>
      <c r="Z1283" s="3"/>
    </row>
    <row r="1284" spans="1:26" ht="12" customHeight="1" outlineLevel="1" x14ac:dyDescent="0.25">
      <c r="A1284" s="1"/>
      <c r="B1284" s="2"/>
      <c r="C1284" s="13"/>
      <c r="D1284" s="13"/>
      <c r="E1284" s="13"/>
      <c r="F1284" s="13"/>
      <c r="G1284" s="13"/>
      <c r="H1284" s="13"/>
      <c r="I1284" s="13"/>
      <c r="J1284" s="13"/>
      <c r="K1284" s="13"/>
      <c r="L1284" s="18"/>
      <c r="M1284" s="18"/>
      <c r="N1284" s="18"/>
      <c r="O1284" s="18"/>
      <c r="P1284" s="18"/>
      <c r="Q1284" s="18"/>
      <c r="R1284" s="18"/>
      <c r="S1284" s="18"/>
      <c r="T1284" s="18"/>
      <c r="U1284" s="18"/>
      <c r="V1284" s="18"/>
      <c r="W1284" s="12"/>
      <c r="X1284" s="3"/>
      <c r="Y1284" s="3"/>
      <c r="Z1284" s="3"/>
    </row>
    <row r="1285" spans="1:26" ht="12" customHeight="1" outlineLevel="1" x14ac:dyDescent="0.25">
      <c r="A1285" s="1"/>
      <c r="B1285" s="2"/>
      <c r="C1285" s="13"/>
      <c r="D1285" s="13"/>
      <c r="E1285" s="13"/>
      <c r="F1285" s="13"/>
      <c r="G1285" s="9" t="s">
        <v>2</v>
      </c>
      <c r="H1285" s="13"/>
      <c r="I1285" s="19" t="s">
        <v>28</v>
      </c>
      <c r="J1285" s="19" t="s">
        <v>29</v>
      </c>
      <c r="K1285" s="19" t="s">
        <v>30</v>
      </c>
      <c r="L1285" s="19" t="s">
        <v>31</v>
      </c>
      <c r="M1285" s="19" t="s">
        <v>32</v>
      </c>
      <c r="N1285" s="19"/>
      <c r="O1285" s="19"/>
      <c r="P1285" s="20"/>
      <c r="Q1285" s="20"/>
      <c r="R1285" s="20"/>
      <c r="S1285" s="18"/>
      <c r="T1285" s="18"/>
      <c r="U1285" s="18"/>
      <c r="V1285" s="18"/>
      <c r="W1285" s="12"/>
      <c r="X1285" s="3"/>
      <c r="Y1285" s="3"/>
      <c r="Z1285" s="3"/>
    </row>
    <row r="1286" spans="1:26" ht="12" customHeight="1" outlineLevel="1" x14ac:dyDescent="0.25">
      <c r="A1286" s="1"/>
      <c r="B1286" s="2"/>
      <c r="C1286" s="13"/>
      <c r="D1286" s="13"/>
      <c r="E1286" s="13"/>
      <c r="F1286" s="13"/>
      <c r="G1286" s="13"/>
      <c r="H1286" s="13"/>
      <c r="I1286" s="19"/>
      <c r="J1286" s="19"/>
      <c r="K1286" s="19"/>
      <c r="L1286" s="19"/>
      <c r="M1286" s="19"/>
      <c r="N1286" s="19"/>
      <c r="O1286" s="19"/>
      <c r="P1286" s="20"/>
      <c r="Q1286" s="20"/>
      <c r="R1286" s="20"/>
      <c r="S1286" s="18"/>
      <c r="T1286" s="18"/>
      <c r="U1286" s="18"/>
      <c r="V1286" s="18"/>
      <c r="W1286" s="12"/>
      <c r="X1286" s="3"/>
      <c r="Y1286" s="3"/>
      <c r="Z1286" s="3"/>
    </row>
    <row r="1287" spans="1:26" ht="5.0999999999999996" customHeight="1" outlineLevel="1" x14ac:dyDescent="0.25">
      <c r="A1287" s="1"/>
      <c r="B1287" s="2"/>
      <c r="C1287" s="13"/>
      <c r="D1287" s="13"/>
      <c r="E1287" s="13"/>
      <c r="F1287" s="13"/>
      <c r="G1287" s="13"/>
      <c r="H1287" s="13"/>
      <c r="I1287" s="19"/>
      <c r="J1287" s="19"/>
      <c r="K1287" s="19"/>
      <c r="L1287" s="19"/>
      <c r="M1287" s="19"/>
      <c r="N1287" s="19"/>
      <c r="O1287" s="19"/>
      <c r="P1287" s="20"/>
      <c r="Q1287" s="20"/>
      <c r="R1287" s="20"/>
      <c r="S1287" s="18"/>
      <c r="T1287" s="18"/>
      <c r="U1287" s="18"/>
      <c r="V1287" s="18"/>
      <c r="W1287" s="12"/>
      <c r="X1287" s="3"/>
      <c r="Y1287" s="3"/>
      <c r="Z1287" s="3"/>
    </row>
    <row r="1288" spans="1:26" ht="5.0999999999999996" customHeight="1" outlineLevel="1" x14ac:dyDescent="0.25">
      <c r="A1288" s="1"/>
      <c r="B1288" s="2"/>
      <c r="C1288" s="13"/>
      <c r="D1288" s="13"/>
      <c r="E1288" s="13"/>
      <c r="F1288" s="22"/>
      <c r="G1288" s="23"/>
      <c r="H1288" s="23"/>
      <c r="I1288" s="24"/>
      <c r="J1288" s="24"/>
      <c r="K1288" s="24"/>
      <c r="L1288" s="24"/>
      <c r="M1288" s="24"/>
      <c r="N1288" s="24"/>
      <c r="O1288" s="24"/>
      <c r="P1288" s="25"/>
      <c r="Q1288" s="25"/>
      <c r="R1288" s="25"/>
      <c r="S1288" s="25"/>
      <c r="T1288" s="25"/>
      <c r="U1288" s="25"/>
      <c r="V1288" s="26"/>
      <c r="W1288" s="12"/>
      <c r="X1288" s="3"/>
      <c r="Y1288" s="3"/>
      <c r="Z1288" s="3"/>
    </row>
    <row r="1289" spans="1:26" ht="13.2" outlineLevel="1" x14ac:dyDescent="0.25">
      <c r="A1289" s="1"/>
      <c r="B1289" s="2"/>
      <c r="C1289" s="13"/>
      <c r="D1289" s="13"/>
      <c r="E1289" s="13"/>
      <c r="F1289" s="22"/>
      <c r="G1289" s="23" t="s">
        <v>3</v>
      </c>
      <c r="H1289" s="23" t="s">
        <v>4</v>
      </c>
      <c r="I1289" s="80"/>
      <c r="J1289" s="80"/>
      <c r="K1289" s="80"/>
      <c r="L1289" s="80"/>
      <c r="M1289" s="80"/>
      <c r="N1289" s="47"/>
      <c r="O1289" s="47"/>
      <c r="P1289" s="40"/>
      <c r="Q1289" s="40"/>
      <c r="R1289" s="40"/>
      <c r="S1289" s="40"/>
      <c r="T1289" s="40"/>
      <c r="U1289" s="40"/>
      <c r="V1289" s="41"/>
      <c r="W1289" s="12"/>
      <c r="X1289" s="3"/>
      <c r="Y1289" s="3"/>
      <c r="Z1289" s="3"/>
    </row>
    <row r="1290" spans="1:26" ht="13.2" outlineLevel="1" x14ac:dyDescent="0.25">
      <c r="A1290" s="1"/>
      <c r="B1290" s="2"/>
      <c r="C1290" s="13"/>
      <c r="D1290" s="13"/>
      <c r="E1290" s="13"/>
      <c r="F1290" s="22"/>
      <c r="G1290" s="23" t="s">
        <v>5</v>
      </c>
      <c r="H1290" s="23" t="s">
        <v>6</v>
      </c>
      <c r="I1290" s="80"/>
      <c r="J1290" s="80"/>
      <c r="K1290" s="80"/>
      <c r="L1290" s="80"/>
      <c r="M1290" s="80"/>
      <c r="N1290" s="47"/>
      <c r="O1290" s="47"/>
      <c r="P1290" s="40"/>
      <c r="Q1290" s="40"/>
      <c r="R1290" s="40"/>
      <c r="S1290" s="40"/>
      <c r="T1290" s="40"/>
      <c r="U1290" s="40"/>
      <c r="V1290" s="41"/>
      <c r="W1290" s="12"/>
      <c r="X1290" s="3"/>
      <c r="Y1290" s="3"/>
      <c r="Z1290" s="3"/>
    </row>
    <row r="1291" spans="1:26" ht="12" customHeight="1" outlineLevel="1" x14ac:dyDescent="0.25">
      <c r="A1291" s="1"/>
      <c r="B1291" s="2"/>
      <c r="C1291" s="13"/>
      <c r="D1291" s="13"/>
      <c r="E1291" s="13"/>
      <c r="F1291" s="22"/>
      <c r="G1291" s="27" t="s">
        <v>7</v>
      </c>
      <c r="H1291" s="27" t="s">
        <v>8</v>
      </c>
      <c r="I1291" s="80"/>
      <c r="J1291" s="80"/>
      <c r="K1291" s="80"/>
      <c r="L1291" s="80"/>
      <c r="M1291" s="80"/>
      <c r="N1291" s="47"/>
      <c r="O1291" s="47"/>
      <c r="P1291" s="43"/>
      <c r="Q1291" s="43"/>
      <c r="R1291" s="43"/>
      <c r="S1291" s="43"/>
      <c r="T1291" s="43"/>
      <c r="U1291" s="43"/>
      <c r="V1291" s="41"/>
      <c r="W1291" s="12"/>
      <c r="X1291" s="3"/>
      <c r="Y1291" s="3"/>
      <c r="Z1291" s="3"/>
    </row>
    <row r="1292" spans="1:26" ht="12" customHeight="1" outlineLevel="1" x14ac:dyDescent="0.25">
      <c r="A1292" s="1"/>
      <c r="B1292" s="2"/>
      <c r="C1292" s="13"/>
      <c r="D1292" s="13"/>
      <c r="E1292" s="13"/>
      <c r="F1292" s="30"/>
      <c r="G1292" s="31" t="s">
        <v>9</v>
      </c>
      <c r="H1292" s="31" t="s">
        <v>10</v>
      </c>
      <c r="I1292" s="77"/>
      <c r="J1292" s="77"/>
      <c r="K1292" s="77"/>
      <c r="L1292" s="77"/>
      <c r="M1292" s="77"/>
      <c r="N1292" s="47"/>
      <c r="O1292" s="47"/>
      <c r="P1292" s="43"/>
      <c r="Q1292" s="43"/>
      <c r="R1292" s="43"/>
      <c r="S1292" s="43"/>
      <c r="T1292" s="43"/>
      <c r="U1292" s="43"/>
      <c r="V1292" s="41"/>
      <c r="W1292" s="12"/>
      <c r="X1292" s="3"/>
      <c r="Y1292" s="3"/>
      <c r="Z1292" s="3"/>
    </row>
    <row r="1293" spans="1:26" ht="12" customHeight="1" outlineLevel="1" x14ac:dyDescent="0.25">
      <c r="A1293" s="1"/>
      <c r="B1293" s="2"/>
      <c r="C1293" s="13"/>
      <c r="D1293" s="13"/>
      <c r="E1293" s="13"/>
      <c r="F1293" s="30"/>
      <c r="G1293" s="31" t="s">
        <v>11</v>
      </c>
      <c r="H1293" s="31" t="s">
        <v>12</v>
      </c>
      <c r="I1293" s="47"/>
      <c r="J1293" s="47"/>
      <c r="K1293" s="47"/>
      <c r="L1293" s="47"/>
      <c r="M1293" s="47"/>
      <c r="N1293" s="47"/>
      <c r="O1293" s="47"/>
      <c r="P1293" s="43"/>
      <c r="Q1293" s="43"/>
      <c r="R1293" s="43"/>
      <c r="S1293" s="43"/>
      <c r="T1293" s="43"/>
      <c r="U1293" s="43"/>
      <c r="V1293" s="41"/>
      <c r="W1293" s="12"/>
      <c r="X1293" s="3"/>
      <c r="Y1293" s="3"/>
      <c r="Z1293" s="3"/>
    </row>
    <row r="1294" spans="1:26" ht="12" customHeight="1" outlineLevel="1" x14ac:dyDescent="0.25">
      <c r="A1294" s="1"/>
      <c r="B1294" s="2"/>
      <c r="C1294" s="13"/>
      <c r="D1294" s="13"/>
      <c r="E1294" s="13"/>
      <c r="F1294" s="30"/>
      <c r="G1294" s="31" t="s">
        <v>13</v>
      </c>
      <c r="H1294" s="31" t="s">
        <v>14</v>
      </c>
      <c r="I1294" s="77"/>
      <c r="J1294" s="77"/>
      <c r="K1294" s="77"/>
      <c r="L1294" s="77"/>
      <c r="M1294" s="77"/>
      <c r="N1294" s="47"/>
      <c r="O1294" s="47"/>
      <c r="P1294" s="43"/>
      <c r="Q1294" s="43"/>
      <c r="R1294" s="43"/>
      <c r="S1294" s="43"/>
      <c r="T1294" s="43"/>
      <c r="U1294" s="43"/>
      <c r="V1294" s="41"/>
      <c r="W1294" s="12"/>
      <c r="X1294" s="3"/>
      <c r="Y1294" s="3"/>
      <c r="Z1294" s="3"/>
    </row>
    <row r="1295" spans="1:26" ht="12" customHeight="1" outlineLevel="1" x14ac:dyDescent="0.25">
      <c r="A1295" s="1"/>
      <c r="B1295" s="2"/>
      <c r="C1295" s="13"/>
      <c r="D1295" s="13"/>
      <c r="E1295" s="13"/>
      <c r="F1295" s="30"/>
      <c r="G1295" s="31" t="s">
        <v>15</v>
      </c>
      <c r="H1295" s="31" t="s">
        <v>16</v>
      </c>
      <c r="I1295" s="42"/>
      <c r="J1295" s="47"/>
      <c r="K1295" s="47"/>
      <c r="L1295" s="47"/>
      <c r="M1295" s="47"/>
      <c r="N1295" s="47"/>
      <c r="O1295" s="47"/>
      <c r="P1295" s="43"/>
      <c r="Q1295" s="43"/>
      <c r="R1295" s="43"/>
      <c r="S1295" s="43"/>
      <c r="T1295" s="43"/>
      <c r="U1295" s="43"/>
      <c r="V1295" s="41"/>
      <c r="W1295" s="12"/>
      <c r="X1295" s="3"/>
      <c r="Y1295" s="3"/>
      <c r="Z1295" s="3"/>
    </row>
    <row r="1296" spans="1:26" ht="12" customHeight="1" outlineLevel="1" x14ac:dyDescent="0.25">
      <c r="A1296" s="1"/>
      <c r="B1296" s="2"/>
      <c r="C1296" s="13"/>
      <c r="D1296" s="13"/>
      <c r="E1296" s="13"/>
      <c r="F1296" s="30"/>
      <c r="G1296" s="31" t="s">
        <v>19</v>
      </c>
      <c r="H1296" s="31" t="s">
        <v>20</v>
      </c>
      <c r="I1296" s="78"/>
      <c r="J1296" s="78"/>
      <c r="K1296" s="78"/>
      <c r="L1296" s="78"/>
      <c r="M1296" s="78"/>
      <c r="N1296" s="47"/>
      <c r="O1296" s="47"/>
      <c r="P1296" s="43"/>
      <c r="Q1296" s="43"/>
      <c r="R1296" s="43"/>
      <c r="S1296" s="43"/>
      <c r="T1296" s="43"/>
      <c r="U1296" s="43"/>
      <c r="V1296" s="41"/>
      <c r="W1296" s="12"/>
      <c r="X1296" s="3"/>
      <c r="Y1296" s="3"/>
      <c r="Z1296" s="3"/>
    </row>
    <row r="1297" spans="1:30" ht="12" customHeight="1" outlineLevel="1" x14ac:dyDescent="0.25">
      <c r="A1297" s="1"/>
      <c r="B1297" s="2"/>
      <c r="C1297" s="13"/>
      <c r="D1297" s="13"/>
      <c r="E1297" s="13"/>
      <c r="F1297" s="30"/>
      <c r="G1297" s="31" t="s">
        <v>17</v>
      </c>
      <c r="H1297" s="31" t="s">
        <v>18</v>
      </c>
      <c r="I1297" s="78"/>
      <c r="J1297" s="78"/>
      <c r="K1297" s="78"/>
      <c r="L1297" s="78"/>
      <c r="M1297" s="78"/>
      <c r="N1297" s="47"/>
      <c r="O1297" s="47"/>
      <c r="P1297" s="43"/>
      <c r="Q1297" s="43"/>
      <c r="R1297" s="43"/>
      <c r="S1297" s="43"/>
      <c r="T1297" s="43"/>
      <c r="U1297" s="43"/>
      <c r="V1297" s="41"/>
      <c r="W1297" s="12"/>
      <c r="X1297" s="3"/>
      <c r="Y1297" s="3"/>
      <c r="Z1297" s="3"/>
    </row>
    <row r="1298" spans="1:30" ht="12" customHeight="1" outlineLevel="1" x14ac:dyDescent="0.25">
      <c r="A1298" s="1"/>
      <c r="B1298" s="2"/>
      <c r="C1298" s="13"/>
      <c r="D1298" s="13"/>
      <c r="E1298" s="13"/>
      <c r="F1298" s="30"/>
      <c r="G1298" s="31" t="s">
        <v>22</v>
      </c>
      <c r="H1298" s="31" t="s">
        <v>21</v>
      </c>
      <c r="I1298" s="79"/>
      <c r="J1298" s="44"/>
      <c r="K1298" s="44"/>
      <c r="L1298" s="44"/>
      <c r="M1298" s="44"/>
      <c r="N1298" s="44"/>
      <c r="O1298" s="44"/>
      <c r="P1298" s="43"/>
      <c r="Q1298" s="43"/>
      <c r="R1298" s="43"/>
      <c r="S1298" s="43"/>
      <c r="T1298" s="43"/>
      <c r="U1298" s="43"/>
      <c r="V1298" s="41"/>
      <c r="W1298" s="12"/>
      <c r="X1298" s="3"/>
      <c r="Y1298" s="3"/>
      <c r="Z1298" s="3"/>
    </row>
    <row r="1299" spans="1:30" ht="12" customHeight="1" outlineLevel="1" x14ac:dyDescent="0.25">
      <c r="A1299" s="1"/>
      <c r="B1299" s="2"/>
      <c r="C1299" s="13"/>
      <c r="D1299" s="13"/>
      <c r="E1299" s="13"/>
      <c r="F1299" s="30"/>
      <c r="G1299" s="31" t="s">
        <v>22</v>
      </c>
      <c r="H1299" s="31" t="s">
        <v>23</v>
      </c>
      <c r="I1299" s="79"/>
      <c r="J1299" s="44"/>
      <c r="K1299" s="44"/>
      <c r="L1299" s="44"/>
      <c r="M1299" s="44"/>
      <c r="N1299" s="44"/>
      <c r="O1299" s="44"/>
      <c r="P1299" s="43"/>
      <c r="Q1299" s="43"/>
      <c r="R1299" s="43"/>
      <c r="S1299" s="43"/>
      <c r="T1299" s="43"/>
      <c r="U1299" s="43"/>
      <c r="V1299" s="41"/>
      <c r="W1299" s="12"/>
      <c r="X1299" s="3"/>
      <c r="Y1299" s="3"/>
      <c r="Z1299" s="3"/>
    </row>
    <row r="1300" spans="1:30" ht="5.0999999999999996" customHeight="1" outlineLevel="1" x14ac:dyDescent="0.25">
      <c r="A1300" s="1"/>
      <c r="B1300" s="2"/>
      <c r="C1300" s="13"/>
      <c r="D1300" s="13"/>
      <c r="E1300" s="13"/>
      <c r="F1300" s="34"/>
      <c r="G1300" s="35"/>
      <c r="H1300" s="35"/>
      <c r="I1300" s="35"/>
      <c r="J1300" s="36"/>
      <c r="K1300" s="36"/>
      <c r="L1300" s="36"/>
      <c r="M1300" s="36"/>
      <c r="N1300" s="36"/>
      <c r="O1300" s="36"/>
      <c r="P1300" s="36"/>
      <c r="Q1300" s="36"/>
      <c r="R1300" s="36"/>
      <c r="S1300" s="36"/>
      <c r="T1300" s="36"/>
      <c r="U1300" s="36"/>
      <c r="V1300" s="26"/>
      <c r="W1300" s="12"/>
      <c r="X1300" s="3"/>
      <c r="Y1300" s="3"/>
      <c r="Z1300" s="3"/>
    </row>
    <row r="1301" spans="1:30" ht="24.9" customHeight="1" outlineLevel="1" x14ac:dyDescent="0.25">
      <c r="A1301" s="1"/>
      <c r="B1301" s="2"/>
      <c r="C1301" s="37"/>
      <c r="D1301" s="37"/>
      <c r="E1301" s="37"/>
      <c r="F1301" s="37"/>
      <c r="G1301" s="38" t="str">
        <f>G1279</f>
        <v>Deepflow</v>
      </c>
      <c r="H1301" s="37"/>
      <c r="I1301" s="37"/>
      <c r="J1301" s="37"/>
      <c r="K1301" s="37"/>
      <c r="L1301" s="37"/>
      <c r="M1301" s="37"/>
      <c r="N1301" s="37"/>
      <c r="O1301" s="37"/>
      <c r="P1301" s="37"/>
      <c r="Q1301" s="37"/>
      <c r="R1301" s="37"/>
      <c r="S1301" s="37"/>
      <c r="T1301" s="37"/>
      <c r="U1301" s="37"/>
      <c r="V1301" s="37"/>
      <c r="W1301" s="39" t="s">
        <v>24</v>
      </c>
      <c r="X1301" s="3"/>
      <c r="Y1301" s="3"/>
      <c r="Z1301" s="3"/>
    </row>
    <row r="1302" spans="1:30" ht="12" customHeight="1" outlineLevel="1" x14ac:dyDescent="0.25">
      <c r="A1302" s="1"/>
      <c r="B1302" s="2"/>
      <c r="C1302" s="2"/>
      <c r="D1302" s="2"/>
      <c r="E1302" s="2"/>
      <c r="F1302" s="3"/>
      <c r="G1302" s="3"/>
      <c r="H1302" s="3"/>
      <c r="I1302" s="3"/>
      <c r="J1302" s="3"/>
      <c r="K1302" s="3"/>
      <c r="L1302" s="3"/>
      <c r="M1302" s="3"/>
      <c r="N1302" s="3"/>
      <c r="O1302" s="3"/>
      <c r="P1302" s="3"/>
      <c r="Q1302" s="3"/>
      <c r="R1302" s="3"/>
      <c r="S1302" s="3"/>
      <c r="T1302" s="3"/>
      <c r="U1302" s="3"/>
      <c r="V1302" s="3"/>
      <c r="W1302" s="3"/>
      <c r="X1302" s="3"/>
      <c r="Y1302" s="3"/>
      <c r="Z1302" s="3"/>
    </row>
    <row r="1303" spans="1:30" ht="12" customHeight="1" outlineLevel="1" x14ac:dyDescent="0.25">
      <c r="A1303" s="1"/>
      <c r="B1303" s="2"/>
      <c r="C1303" s="2"/>
      <c r="D1303" s="2"/>
      <c r="E1303" s="2"/>
      <c r="F1303" s="2"/>
      <c r="G1303" s="2"/>
      <c r="H1303" s="3"/>
      <c r="I1303" s="3"/>
      <c r="J1303" s="3"/>
      <c r="K1303" s="3"/>
      <c r="L1303" s="3"/>
      <c r="M1303" s="3"/>
      <c r="N1303" s="3"/>
      <c r="O1303" s="3"/>
      <c r="P1303" s="3"/>
      <c r="Q1303" s="3"/>
      <c r="R1303" s="3"/>
      <c r="S1303" s="3"/>
      <c r="T1303" s="3"/>
      <c r="U1303" s="3"/>
      <c r="V1303" s="3"/>
      <c r="W1303" s="3"/>
      <c r="X1303" s="2"/>
      <c r="Y1303" s="2"/>
      <c r="Z1303" s="2"/>
    </row>
    <row r="1304" spans="1:30" ht="5.0999999999999996" customHeight="1" outlineLevel="1" thickBot="1" x14ac:dyDescent="0.3">
      <c r="A1304" s="1"/>
      <c r="B1304" s="2"/>
      <c r="C1304" s="2"/>
      <c r="D1304" s="2"/>
      <c r="E1304" s="2"/>
      <c r="F1304" s="2"/>
      <c r="G1304" s="2"/>
      <c r="H1304" s="3"/>
      <c r="I1304" s="3"/>
      <c r="J1304" s="3"/>
      <c r="K1304" s="3"/>
      <c r="L1304" s="3"/>
      <c r="M1304" s="3"/>
      <c r="N1304" s="3"/>
      <c r="O1304" s="3"/>
      <c r="P1304" s="3"/>
      <c r="Q1304" s="3"/>
      <c r="R1304" s="3"/>
      <c r="S1304" s="3"/>
      <c r="T1304" s="3"/>
      <c r="U1304" s="3"/>
      <c r="V1304" s="3"/>
      <c r="W1304" s="3"/>
      <c r="X1304" s="2"/>
      <c r="Y1304" s="2"/>
      <c r="Z1304" s="2"/>
    </row>
    <row r="1305" spans="1:30" ht="5.0999999999999996" customHeight="1" outlineLevel="1" x14ac:dyDescent="0.25">
      <c r="A1305" s="1"/>
      <c r="B1305" s="2"/>
      <c r="C1305" s="5" t="s">
        <v>0</v>
      </c>
      <c r="D1305" s="5"/>
      <c r="E1305" s="5"/>
      <c r="F1305" s="5"/>
      <c r="G1305" s="5"/>
      <c r="H1305" s="5"/>
      <c r="I1305" s="5"/>
      <c r="J1305" s="5"/>
      <c r="K1305" s="6"/>
      <c r="L1305" s="6"/>
      <c r="M1305" s="6"/>
      <c r="N1305" s="6"/>
      <c r="O1305" s="6"/>
      <c r="P1305" s="6"/>
      <c r="Q1305" s="6"/>
      <c r="R1305" s="6"/>
      <c r="S1305" s="6"/>
      <c r="T1305" s="6"/>
      <c r="U1305" s="6"/>
      <c r="V1305" s="6"/>
      <c r="W1305" s="6"/>
      <c r="X1305" s="6"/>
      <c r="Y1305" s="6"/>
      <c r="Z1305" s="6"/>
      <c r="AA1305" s="7"/>
      <c r="AB1305" s="3"/>
      <c r="AC1305" s="3"/>
      <c r="AD1305" s="3"/>
    </row>
    <row r="1306" spans="1:30" ht="12" customHeight="1" outlineLevel="1" x14ac:dyDescent="0.25">
      <c r="A1306" s="1"/>
      <c r="B1306" s="2"/>
      <c r="C1306" s="8"/>
      <c r="D1306" s="8"/>
      <c r="E1306" s="8" t="s">
        <v>1</v>
      </c>
      <c r="F1306" s="9"/>
      <c r="G1306" s="10" t="s">
        <v>93</v>
      </c>
      <c r="H1306" s="9"/>
      <c r="I1306" s="9"/>
      <c r="J1306" s="9"/>
      <c r="K1306" s="9"/>
      <c r="L1306" s="9"/>
      <c r="M1306" s="9"/>
      <c r="N1306" s="9"/>
      <c r="O1306" s="9"/>
      <c r="P1306" s="9"/>
      <c r="Q1306" s="9"/>
      <c r="R1306" s="9"/>
      <c r="S1306" s="11"/>
      <c r="T1306" s="9"/>
      <c r="U1306" s="11"/>
      <c r="V1306" s="11"/>
      <c r="W1306" s="11"/>
      <c r="X1306" s="11"/>
      <c r="Y1306" s="11"/>
      <c r="Z1306" s="11"/>
      <c r="AA1306" s="12"/>
      <c r="AB1306" s="3"/>
      <c r="AC1306" s="3"/>
      <c r="AD1306" s="3"/>
    </row>
    <row r="1307" spans="1:30" ht="12" customHeight="1" outlineLevel="1" x14ac:dyDescent="0.25">
      <c r="A1307" s="1"/>
      <c r="B1307" s="2"/>
      <c r="C1307" s="8"/>
      <c r="D1307" s="8"/>
      <c r="E1307" s="13"/>
      <c r="F1307" s="9"/>
      <c r="G1307" s="14"/>
      <c r="H1307" s="9"/>
      <c r="I1307" s="9"/>
      <c r="J1307" s="9"/>
      <c r="K1307" s="9"/>
      <c r="L1307" s="9"/>
      <c r="M1307" s="9"/>
      <c r="N1307" s="9"/>
      <c r="O1307" s="9"/>
      <c r="P1307" s="9"/>
      <c r="Q1307" s="9"/>
      <c r="R1307" s="9"/>
      <c r="S1307" s="11"/>
      <c r="T1307" s="15"/>
      <c r="U1307" s="11"/>
      <c r="V1307" s="11"/>
      <c r="W1307" s="11"/>
      <c r="X1307" s="11"/>
      <c r="Y1307" s="11"/>
      <c r="Z1307" s="11"/>
      <c r="AA1307" s="12"/>
      <c r="AB1307" s="3"/>
      <c r="AC1307" s="3"/>
      <c r="AD1307" s="3"/>
    </row>
    <row r="1308" spans="1:30" ht="12" customHeight="1" outlineLevel="1" x14ac:dyDescent="0.25">
      <c r="A1308" s="1"/>
      <c r="B1308" s="2"/>
      <c r="C1308" s="13"/>
      <c r="D1308" s="8"/>
      <c r="E1308" s="13"/>
      <c r="F1308" s="9"/>
      <c r="G1308" s="9" t="s">
        <v>2</v>
      </c>
      <c r="H1308" s="9"/>
      <c r="I1308" s="9" t="s">
        <v>94</v>
      </c>
      <c r="J1308" s="9"/>
      <c r="K1308" s="9"/>
      <c r="L1308" s="9"/>
      <c r="M1308" s="9"/>
      <c r="N1308" s="9"/>
      <c r="O1308" s="9"/>
      <c r="P1308" s="9"/>
      <c r="Q1308" s="9"/>
      <c r="R1308" s="9"/>
      <c r="S1308" s="11"/>
      <c r="T1308" s="15"/>
      <c r="U1308" s="11"/>
      <c r="V1308" s="11"/>
      <c r="W1308" s="11"/>
      <c r="X1308" s="11"/>
      <c r="Y1308" s="11"/>
      <c r="Z1308" s="11"/>
      <c r="AA1308" s="12"/>
      <c r="AB1308" s="3"/>
      <c r="AC1308" s="3"/>
      <c r="AD1308" s="3"/>
    </row>
    <row r="1309" spans="1:30" ht="12" customHeight="1" outlineLevel="1" x14ac:dyDescent="0.25">
      <c r="A1309" s="1"/>
      <c r="B1309" s="2"/>
      <c r="C1309" s="16">
        <v>0</v>
      </c>
      <c r="D1309" s="8"/>
      <c r="E1309" s="13"/>
      <c r="F1309" s="9"/>
      <c r="G1309" s="17"/>
      <c r="H1309" s="9"/>
      <c r="I1309" s="9"/>
      <c r="J1309" s="9"/>
      <c r="K1309" s="9"/>
      <c r="L1309" s="9"/>
      <c r="M1309" s="9"/>
      <c r="N1309" s="9"/>
      <c r="O1309" s="9"/>
      <c r="P1309" s="9"/>
      <c r="Q1309" s="9"/>
      <c r="R1309" s="9"/>
      <c r="S1309" s="11"/>
      <c r="T1309" s="15"/>
      <c r="U1309" s="11"/>
      <c r="V1309" s="11"/>
      <c r="W1309" s="11"/>
      <c r="X1309" s="11"/>
      <c r="Y1309" s="11"/>
      <c r="Z1309" s="11"/>
      <c r="AA1309" s="12"/>
      <c r="AB1309" s="3"/>
      <c r="AC1309" s="3"/>
      <c r="AD1309" s="3"/>
    </row>
    <row r="1310" spans="1:30" ht="12" customHeight="1" outlineLevel="1" x14ac:dyDescent="0.25">
      <c r="A1310" s="1"/>
      <c r="B1310" s="2"/>
      <c r="C1310" s="13"/>
      <c r="D1310" s="13"/>
      <c r="E1310" s="13"/>
      <c r="F1310" s="13"/>
      <c r="G1310" s="13"/>
      <c r="H1310" s="13"/>
      <c r="I1310" s="13"/>
      <c r="J1310" s="18"/>
      <c r="K1310" s="18"/>
      <c r="L1310" s="18"/>
      <c r="M1310" s="18"/>
      <c r="N1310" s="18"/>
      <c r="O1310" s="18"/>
      <c r="P1310" s="18"/>
      <c r="Q1310" s="18"/>
      <c r="R1310" s="18"/>
      <c r="S1310" s="18"/>
      <c r="T1310" s="18"/>
      <c r="U1310" s="18"/>
      <c r="V1310" s="18"/>
      <c r="W1310" s="18"/>
      <c r="X1310" s="18"/>
      <c r="Y1310" s="18"/>
      <c r="Z1310" s="18"/>
      <c r="AA1310" s="12"/>
      <c r="AB1310" s="3"/>
      <c r="AC1310" s="3"/>
      <c r="AD1310" s="3"/>
    </row>
    <row r="1311" spans="1:30" ht="12" customHeight="1" outlineLevel="1" x14ac:dyDescent="0.25">
      <c r="A1311" s="1"/>
      <c r="B1311" s="2"/>
      <c r="C1311" s="13"/>
      <c r="D1311" s="13"/>
      <c r="E1311" s="13"/>
      <c r="F1311" s="13"/>
      <c r="G1311" s="13"/>
      <c r="H1311" s="13"/>
      <c r="I1311" s="13" t="s">
        <v>95</v>
      </c>
      <c r="J1311" s="13" t="s">
        <v>96</v>
      </c>
      <c r="K1311" s="13" t="s">
        <v>97</v>
      </c>
      <c r="L1311" s="13" t="s">
        <v>98</v>
      </c>
      <c r="M1311" s="13" t="s">
        <v>99</v>
      </c>
      <c r="N1311" s="13" t="s">
        <v>100</v>
      </c>
      <c r="O1311" s="13" t="s">
        <v>101</v>
      </c>
      <c r="P1311" s="13" t="s">
        <v>102</v>
      </c>
      <c r="Q1311" s="13" t="s">
        <v>103</v>
      </c>
      <c r="R1311" s="13" t="s">
        <v>104</v>
      </c>
      <c r="S1311" s="13" t="s">
        <v>105</v>
      </c>
      <c r="T1311" s="13" t="s">
        <v>106</v>
      </c>
      <c r="U1311" s="13" t="s">
        <v>107</v>
      </c>
      <c r="V1311" s="13" t="s">
        <v>108</v>
      </c>
      <c r="W1311" s="13" t="s">
        <v>109</v>
      </c>
      <c r="X1311" s="13" t="s">
        <v>110</v>
      </c>
      <c r="Y1311" s="13" t="s">
        <v>111</v>
      </c>
      <c r="Z1311" s="13" t="s">
        <v>112</v>
      </c>
      <c r="AA1311" s="12"/>
      <c r="AB1311" s="3"/>
      <c r="AC1311" s="3"/>
      <c r="AD1311" s="3"/>
    </row>
    <row r="1312" spans="1:30" ht="12" customHeight="1" outlineLevel="1" x14ac:dyDescent="0.25">
      <c r="A1312" s="1"/>
      <c r="B1312" s="2"/>
      <c r="C1312" s="13"/>
      <c r="D1312" s="13"/>
      <c r="E1312" s="13"/>
      <c r="F1312" s="13"/>
      <c r="G1312" s="13"/>
      <c r="H1312" s="13"/>
      <c r="I1312" s="86" t="str">
        <f>[2]Labour!$J$100</f>
        <v>L1</v>
      </c>
      <c r="J1312" s="86" t="str">
        <f>[2]Labour!$J$101</f>
        <v>L2</v>
      </c>
      <c r="K1312" s="86" t="str">
        <f>[2]Labour!$J$102</f>
        <v>L3</v>
      </c>
      <c r="L1312" s="86" t="str">
        <f>[2]Labour!$J$103</f>
        <v>L4</v>
      </c>
      <c r="M1312" s="86" t="str">
        <f>[2]Labour!$J$104</f>
        <v>L5</v>
      </c>
      <c r="N1312" s="86" t="str">
        <f>[2]Labour!$J$105</f>
        <v>L6</v>
      </c>
      <c r="O1312" s="86" t="str">
        <f>[2]Labour!$J$106</f>
        <v>L7</v>
      </c>
      <c r="P1312" s="86" t="str">
        <f>[2]Labour!$J$107</f>
        <v>L8</v>
      </c>
      <c r="Q1312" s="86" t="str">
        <f>[2]Labour!$J$108</f>
        <v>L9</v>
      </c>
      <c r="R1312" s="86" t="str">
        <f>[2]Labour!$J$109</f>
        <v>L10</v>
      </c>
      <c r="S1312" s="86" t="str">
        <f>[2]Labour!$J$110</f>
        <v>L11</v>
      </c>
      <c r="T1312" s="86" t="str">
        <f>[2]Labour!$J$111</f>
        <v>L12</v>
      </c>
      <c r="U1312" s="86" t="str">
        <f>[2]Labour!$J$112</f>
        <v>L13</v>
      </c>
      <c r="V1312" s="86" t="str">
        <f>[2]Labour!$J$113</f>
        <v>L14</v>
      </c>
      <c r="W1312" s="86" t="str">
        <f>[2]Labour!$J$114</f>
        <v>L15</v>
      </c>
      <c r="X1312" s="86" t="str">
        <f>[2]Labour!$J$115</f>
        <v>L16</v>
      </c>
      <c r="Y1312" s="86" t="str">
        <f>[2]Labour!$J$116</f>
        <v>L17</v>
      </c>
      <c r="Z1312" s="86" t="str">
        <f>[2]Labour!$J$117</f>
        <v>L18</v>
      </c>
      <c r="AA1312" s="12"/>
      <c r="AB1312" s="3"/>
      <c r="AC1312" s="3"/>
      <c r="AD1312" s="3"/>
    </row>
    <row r="1313" spans="1:30" ht="12" customHeight="1" outlineLevel="1" x14ac:dyDescent="0.25">
      <c r="A1313" s="1"/>
      <c r="B1313" s="2"/>
      <c r="C1313" s="13"/>
      <c r="D1313" s="13"/>
      <c r="E1313" s="13"/>
      <c r="F1313" s="13"/>
      <c r="G1313" s="13"/>
      <c r="H1313" s="13"/>
      <c r="I1313" s="87">
        <f>[2]Labour!$G$100</f>
        <v>37622</v>
      </c>
      <c r="J1313" s="87">
        <f>[2]Labour!$G$101</f>
        <v>37653</v>
      </c>
      <c r="K1313" s="87">
        <f>[2]Labour!$G$102</f>
        <v>37681</v>
      </c>
      <c r="L1313" s="87">
        <f>[2]Labour!$G$103</f>
        <v>37712</v>
      </c>
      <c r="M1313" s="87">
        <f>[2]Labour!$G$104</f>
        <v>37742</v>
      </c>
      <c r="N1313" s="87">
        <f>[2]Labour!$G$105</f>
        <v>37745</v>
      </c>
      <c r="O1313" s="87">
        <f>[2]Labour!$G$106</f>
        <v>37766</v>
      </c>
      <c r="P1313" s="87">
        <f>[2]Labour!$G$107</f>
        <v>37771</v>
      </c>
      <c r="Q1313" s="87">
        <f>[2]Labour!$G$108</f>
        <v>37776</v>
      </c>
      <c r="R1313" s="87">
        <f>[2]Labour!$G$109</f>
        <v>37781</v>
      </c>
      <c r="S1313" s="87">
        <f>[2]Labour!$G$110</f>
        <v>37803</v>
      </c>
      <c r="T1313" s="87">
        <f>[2]Labour!$G$111</f>
        <v>37834</v>
      </c>
      <c r="U1313" s="87">
        <f>[2]Labour!$G$112</f>
        <v>37865</v>
      </c>
      <c r="V1313" s="87">
        <f>[2]Labour!$G$113</f>
        <v>37895</v>
      </c>
      <c r="W1313" s="87">
        <f>[2]Labour!$G$114</f>
        <v>37926</v>
      </c>
      <c r="X1313" s="87">
        <f>[2]Labour!$G$115</f>
        <v>37950</v>
      </c>
      <c r="Y1313" s="87">
        <f>[2]Labour!$G$116</f>
        <v>37960</v>
      </c>
      <c r="Z1313" s="87">
        <f>[2]Labour!$G$117</f>
        <v>37980</v>
      </c>
      <c r="AA1313" s="12"/>
      <c r="AB1313" s="3"/>
      <c r="AC1313" s="3"/>
      <c r="AD1313" s="3"/>
    </row>
    <row r="1314" spans="1:30" ht="5.0999999999999996" customHeight="1" outlineLevel="1" x14ac:dyDescent="0.25">
      <c r="A1314" s="1"/>
      <c r="B1314" s="2"/>
      <c r="C1314" s="13"/>
      <c r="D1314" s="13"/>
      <c r="E1314" s="13"/>
      <c r="F1314" s="13"/>
      <c r="G1314" s="13"/>
      <c r="H1314" s="13"/>
      <c r="I1314" s="19"/>
      <c r="J1314" s="19"/>
      <c r="K1314" s="19"/>
      <c r="L1314" s="19"/>
      <c r="M1314" s="19"/>
      <c r="N1314" s="19"/>
      <c r="O1314" s="19"/>
      <c r="P1314" s="20"/>
      <c r="Q1314" s="20"/>
      <c r="R1314" s="20"/>
      <c r="S1314" s="18"/>
      <c r="T1314" s="18"/>
      <c r="U1314" s="18"/>
      <c r="V1314" s="18"/>
      <c r="W1314" s="18"/>
      <c r="X1314" s="18"/>
      <c r="Y1314" s="18"/>
      <c r="Z1314" s="18"/>
      <c r="AA1314" s="12"/>
      <c r="AB1314" s="3"/>
      <c r="AC1314" s="3"/>
      <c r="AD1314" s="3"/>
    </row>
    <row r="1315" spans="1:30" ht="5.0999999999999996" customHeight="1" outlineLevel="1" x14ac:dyDescent="0.25">
      <c r="A1315" s="1"/>
      <c r="B1315" s="2"/>
      <c r="C1315" s="13"/>
      <c r="D1315" s="13"/>
      <c r="E1315" s="13"/>
      <c r="F1315" s="22"/>
      <c r="G1315" s="23"/>
      <c r="H1315" s="23"/>
      <c r="I1315" s="24"/>
      <c r="J1315" s="24"/>
      <c r="K1315" s="24"/>
      <c r="L1315" s="24"/>
      <c r="M1315" s="24"/>
      <c r="N1315" s="24"/>
      <c r="O1315" s="24"/>
      <c r="P1315" s="25"/>
      <c r="Q1315" s="25"/>
      <c r="R1315" s="25"/>
      <c r="S1315" s="25"/>
      <c r="T1315" s="25"/>
      <c r="U1315" s="25"/>
      <c r="V1315" s="26"/>
      <c r="W1315" s="26"/>
      <c r="X1315" s="26"/>
      <c r="Y1315" s="26"/>
      <c r="Z1315" s="26"/>
      <c r="AA1315" s="12"/>
      <c r="AB1315" s="3"/>
      <c r="AC1315" s="3"/>
      <c r="AD1315" s="3"/>
    </row>
    <row r="1316" spans="1:30" ht="13.2" outlineLevel="1" x14ac:dyDescent="0.25">
      <c r="A1316" s="1"/>
      <c r="B1316" s="2"/>
      <c r="C1316" s="13"/>
      <c r="D1316" s="13"/>
      <c r="E1316" s="13"/>
      <c r="F1316" s="22"/>
      <c r="G1316" s="23" t="s">
        <v>3</v>
      </c>
      <c r="H1316" s="23" t="s">
        <v>4</v>
      </c>
      <c r="I1316" s="28"/>
      <c r="J1316" s="28"/>
      <c r="K1316" s="28"/>
      <c r="L1316" s="28"/>
      <c r="M1316" s="28">
        <v>0.25</v>
      </c>
      <c r="N1316" s="28">
        <v>0.25</v>
      </c>
      <c r="O1316" s="28"/>
      <c r="P1316" s="88"/>
      <c r="Q1316" s="88"/>
      <c r="R1316" s="88">
        <v>0.25</v>
      </c>
      <c r="S1316" s="88"/>
      <c r="T1316" s="88">
        <v>0.25</v>
      </c>
      <c r="U1316" s="88"/>
      <c r="V1316" s="89"/>
      <c r="W1316" s="89">
        <v>0.25</v>
      </c>
      <c r="X1316" s="89"/>
      <c r="Y1316" s="89"/>
      <c r="Z1316" s="89"/>
      <c r="AA1316" s="12"/>
      <c r="AB1316" s="3"/>
      <c r="AC1316" s="3"/>
      <c r="AD1316" s="3"/>
    </row>
    <row r="1317" spans="1:30" ht="13.2" outlineLevel="1" x14ac:dyDescent="0.25">
      <c r="A1317" s="1"/>
      <c r="B1317" s="2"/>
      <c r="C1317" s="13"/>
      <c r="D1317" s="13"/>
      <c r="E1317" s="13"/>
      <c r="F1317" s="22"/>
      <c r="G1317" s="23" t="s">
        <v>5</v>
      </c>
      <c r="H1317" s="23" t="s">
        <v>6</v>
      </c>
      <c r="I1317" s="28"/>
      <c r="J1317" s="28"/>
      <c r="K1317" s="28"/>
      <c r="L1317" s="28"/>
      <c r="M1317" s="28">
        <f>1/6</f>
        <v>0.16666666666666666</v>
      </c>
      <c r="N1317" s="28">
        <f>1/6</f>
        <v>0.16666666666666666</v>
      </c>
      <c r="O1317" s="28"/>
      <c r="P1317" s="88"/>
      <c r="Q1317" s="88"/>
      <c r="R1317" s="28">
        <f>1/6</f>
        <v>0.16666666666666666</v>
      </c>
      <c r="S1317" s="28">
        <f>1/6</f>
        <v>0.16666666666666666</v>
      </c>
      <c r="T1317" s="28">
        <f>1/6</f>
        <v>0.16666666666666666</v>
      </c>
      <c r="U1317" s="88"/>
      <c r="V1317" s="89"/>
      <c r="W1317" s="28">
        <f>1/6</f>
        <v>0.16666666666666666</v>
      </c>
      <c r="X1317" s="89"/>
      <c r="Y1317" s="89"/>
      <c r="Z1317" s="89"/>
      <c r="AA1317" s="12"/>
      <c r="AB1317" s="3"/>
      <c r="AC1317" s="3"/>
      <c r="AD1317" s="3"/>
    </row>
    <row r="1318" spans="1:30" ht="12" customHeight="1" outlineLevel="1" x14ac:dyDescent="0.25">
      <c r="A1318" s="1"/>
      <c r="B1318" s="2"/>
      <c r="C1318" s="13"/>
      <c r="D1318" s="13"/>
      <c r="E1318" s="13"/>
      <c r="F1318" s="22"/>
      <c r="G1318" s="27" t="s">
        <v>7</v>
      </c>
      <c r="H1318" s="27" t="s">
        <v>8</v>
      </c>
      <c r="I1318" s="28"/>
      <c r="J1318" s="28"/>
      <c r="K1318" s="28"/>
      <c r="L1318" s="28"/>
      <c r="M1318" s="28">
        <v>0.25</v>
      </c>
      <c r="N1318" s="28">
        <v>0.25</v>
      </c>
      <c r="O1318" s="28"/>
      <c r="P1318" s="90"/>
      <c r="Q1318" s="90"/>
      <c r="R1318" s="90">
        <v>0.25</v>
      </c>
      <c r="S1318" s="90">
        <v>0.25</v>
      </c>
      <c r="T1318" s="90"/>
      <c r="U1318" s="90"/>
      <c r="V1318" s="89"/>
      <c r="W1318" s="89"/>
      <c r="X1318" s="89"/>
      <c r="Y1318" s="89"/>
      <c r="Z1318" s="89"/>
      <c r="AA1318" s="12"/>
      <c r="AB1318" s="3"/>
      <c r="AC1318" s="3"/>
      <c r="AD1318" s="3"/>
    </row>
    <row r="1319" spans="1:30" ht="12" customHeight="1" outlineLevel="1" x14ac:dyDescent="0.25">
      <c r="A1319" s="1"/>
      <c r="B1319" s="2"/>
      <c r="C1319" s="13"/>
      <c r="D1319" s="13"/>
      <c r="E1319" s="13"/>
      <c r="F1319" s="30"/>
      <c r="G1319" s="31" t="s">
        <v>9</v>
      </c>
      <c r="H1319" s="31" t="s">
        <v>10</v>
      </c>
      <c r="I1319" s="28"/>
      <c r="J1319" s="28"/>
      <c r="K1319" s="28"/>
      <c r="L1319" s="28">
        <f>3/9</f>
        <v>0.33333333333333331</v>
      </c>
      <c r="M1319" s="28"/>
      <c r="N1319" s="28"/>
      <c r="O1319" s="28"/>
      <c r="P1319" s="90">
        <f>1/9</f>
        <v>0.1111111111111111</v>
      </c>
      <c r="Q1319" s="90"/>
      <c r="R1319" s="90"/>
      <c r="S1319" s="90">
        <f>1/9</f>
        <v>0.1111111111111111</v>
      </c>
      <c r="T1319" s="90">
        <f>2/9</f>
        <v>0.22222222222222221</v>
      </c>
      <c r="U1319" s="90">
        <f>1/9</f>
        <v>0.1111111111111111</v>
      </c>
      <c r="V1319" s="89"/>
      <c r="W1319" s="89">
        <f>1/9</f>
        <v>0.1111111111111111</v>
      </c>
      <c r="X1319" s="89"/>
      <c r="Y1319" s="89"/>
      <c r="Z1319" s="89"/>
      <c r="AA1319" s="12"/>
      <c r="AB1319" s="3"/>
      <c r="AC1319" s="3"/>
      <c r="AD1319" s="3"/>
    </row>
    <row r="1320" spans="1:30" ht="12" customHeight="1" outlineLevel="1" x14ac:dyDescent="0.25">
      <c r="A1320" s="1"/>
      <c r="B1320" s="2"/>
      <c r="C1320" s="13"/>
      <c r="D1320" s="13"/>
      <c r="E1320" s="13"/>
      <c r="F1320" s="30"/>
      <c r="G1320" s="31" t="s">
        <v>11</v>
      </c>
      <c r="H1320" s="31" t="s">
        <v>12</v>
      </c>
      <c r="I1320" s="28"/>
      <c r="J1320" s="28"/>
      <c r="K1320" s="28"/>
      <c r="L1320" s="28"/>
      <c r="M1320" s="28">
        <v>0.25</v>
      </c>
      <c r="N1320" s="28">
        <v>0.25</v>
      </c>
      <c r="O1320" s="28"/>
      <c r="P1320" s="90"/>
      <c r="Q1320" s="90"/>
      <c r="R1320" s="90">
        <v>0.25</v>
      </c>
      <c r="S1320" s="90"/>
      <c r="T1320" s="90">
        <v>0.25</v>
      </c>
      <c r="U1320" s="90"/>
      <c r="V1320" s="89"/>
      <c r="W1320" s="89"/>
      <c r="X1320" s="89"/>
      <c r="Y1320" s="89"/>
      <c r="Z1320" s="89"/>
      <c r="AA1320" s="12"/>
      <c r="AB1320" s="3"/>
      <c r="AC1320" s="3"/>
      <c r="AD1320" s="3"/>
    </row>
    <row r="1321" spans="1:30" ht="12" customHeight="1" outlineLevel="1" x14ac:dyDescent="0.25">
      <c r="A1321" s="1"/>
      <c r="B1321" s="2"/>
      <c r="C1321" s="13"/>
      <c r="D1321" s="13"/>
      <c r="E1321" s="13"/>
      <c r="F1321" s="30"/>
      <c r="G1321" s="31" t="s">
        <v>13</v>
      </c>
      <c r="H1321" s="31" t="s">
        <v>14</v>
      </c>
      <c r="I1321" s="28"/>
      <c r="J1321" s="28"/>
      <c r="K1321" s="28"/>
      <c r="L1321" s="28"/>
      <c r="M1321" s="28">
        <v>0.25</v>
      </c>
      <c r="N1321" s="28">
        <v>0.25</v>
      </c>
      <c r="O1321" s="28"/>
      <c r="P1321" s="90"/>
      <c r="Q1321" s="90">
        <v>0.25</v>
      </c>
      <c r="R1321" s="90"/>
      <c r="S1321" s="90">
        <v>0.25</v>
      </c>
      <c r="T1321" s="90"/>
      <c r="U1321" s="90"/>
      <c r="V1321" s="89"/>
      <c r="W1321" s="89"/>
      <c r="X1321" s="89"/>
      <c r="Y1321" s="89"/>
      <c r="Z1321" s="89"/>
      <c r="AA1321" s="12"/>
      <c r="AB1321" s="3"/>
      <c r="AC1321" s="3"/>
      <c r="AD1321" s="3"/>
    </row>
    <row r="1322" spans="1:30" ht="12" customHeight="1" outlineLevel="1" x14ac:dyDescent="0.25">
      <c r="A1322" s="1"/>
      <c r="B1322" s="2"/>
      <c r="C1322" s="13"/>
      <c r="D1322" s="13"/>
      <c r="E1322" s="13"/>
      <c r="F1322" s="30"/>
      <c r="G1322" s="31" t="s">
        <v>15</v>
      </c>
      <c r="H1322" s="31" t="s">
        <v>16</v>
      </c>
      <c r="I1322" s="28"/>
      <c r="J1322" s="28"/>
      <c r="K1322" s="28"/>
      <c r="L1322" s="28"/>
      <c r="M1322" s="28">
        <v>0.25</v>
      </c>
      <c r="N1322" s="28">
        <v>0.25</v>
      </c>
      <c r="O1322" s="28"/>
      <c r="P1322" s="90"/>
      <c r="Q1322" s="90"/>
      <c r="R1322" s="90">
        <v>0.25</v>
      </c>
      <c r="S1322" s="90"/>
      <c r="T1322" s="90">
        <v>0.25</v>
      </c>
      <c r="U1322" s="90"/>
      <c r="V1322" s="89"/>
      <c r="W1322" s="89"/>
      <c r="X1322" s="89"/>
      <c r="Y1322" s="89"/>
      <c r="Z1322" s="89"/>
      <c r="AA1322" s="12"/>
      <c r="AB1322" s="3"/>
      <c r="AC1322" s="3"/>
      <c r="AD1322" s="3"/>
    </row>
    <row r="1323" spans="1:30" ht="12" customHeight="1" outlineLevel="1" x14ac:dyDescent="0.25">
      <c r="A1323" s="1"/>
      <c r="B1323" s="2"/>
      <c r="C1323" s="13"/>
      <c r="D1323" s="13"/>
      <c r="E1323" s="13"/>
      <c r="F1323" s="30"/>
      <c r="G1323" s="31" t="s">
        <v>19</v>
      </c>
      <c r="H1323" s="31" t="s">
        <v>20</v>
      </c>
      <c r="I1323" s="28"/>
      <c r="J1323" s="28"/>
      <c r="K1323" s="28"/>
      <c r="L1323" s="28"/>
      <c r="M1323" s="28">
        <v>0.25</v>
      </c>
      <c r="N1323" s="28">
        <v>0.25</v>
      </c>
      <c r="O1323" s="28"/>
      <c r="P1323" s="90"/>
      <c r="Q1323" s="90"/>
      <c r="R1323" s="90">
        <v>0.25</v>
      </c>
      <c r="S1323" s="90"/>
      <c r="T1323" s="90">
        <v>0.25</v>
      </c>
      <c r="U1323" s="90"/>
      <c r="V1323" s="89"/>
      <c r="W1323" s="89"/>
      <c r="X1323" s="89"/>
      <c r="Y1323" s="89"/>
      <c r="Z1323" s="89"/>
      <c r="AA1323" s="12"/>
      <c r="AB1323" s="3"/>
      <c r="AC1323" s="3"/>
      <c r="AD1323" s="3"/>
    </row>
    <row r="1324" spans="1:30" ht="12" customHeight="1" outlineLevel="1" x14ac:dyDescent="0.25">
      <c r="A1324" s="1"/>
      <c r="B1324" s="2"/>
      <c r="C1324" s="13"/>
      <c r="D1324" s="13"/>
      <c r="E1324" s="13"/>
      <c r="F1324" s="30"/>
      <c r="G1324" s="31" t="s">
        <v>17</v>
      </c>
      <c r="H1324" s="31" t="s">
        <v>18</v>
      </c>
      <c r="I1324" s="28"/>
      <c r="J1324" s="28"/>
      <c r="K1324" s="28"/>
      <c r="L1324" s="28"/>
      <c r="M1324" s="28">
        <v>0.25</v>
      </c>
      <c r="N1324" s="28">
        <v>0.25</v>
      </c>
      <c r="O1324" s="28"/>
      <c r="P1324" s="90"/>
      <c r="Q1324" s="90"/>
      <c r="R1324" s="90">
        <v>0.25</v>
      </c>
      <c r="S1324" s="90"/>
      <c r="T1324" s="90">
        <v>0.25</v>
      </c>
      <c r="U1324" s="90"/>
      <c r="V1324" s="89"/>
      <c r="W1324" s="89"/>
      <c r="X1324" s="89"/>
      <c r="Y1324" s="89"/>
      <c r="Z1324" s="89"/>
      <c r="AA1324" s="12"/>
      <c r="AB1324" s="3"/>
      <c r="AC1324" s="3"/>
      <c r="AD1324" s="3"/>
    </row>
    <row r="1325" spans="1:30" ht="12" customHeight="1" outlineLevel="1" x14ac:dyDescent="0.25">
      <c r="A1325" s="1"/>
      <c r="B1325" s="2"/>
      <c r="C1325" s="13"/>
      <c r="D1325" s="13"/>
      <c r="E1325" s="13"/>
      <c r="F1325" s="30"/>
      <c r="G1325" s="31" t="s">
        <v>22</v>
      </c>
      <c r="H1325" s="31" t="s">
        <v>21</v>
      </c>
      <c r="I1325" s="33"/>
      <c r="J1325" s="33"/>
      <c r="K1325" s="33"/>
      <c r="L1325" s="33"/>
      <c r="M1325" s="33"/>
      <c r="N1325" s="28"/>
      <c r="O1325" s="28"/>
      <c r="P1325" s="90"/>
      <c r="Q1325" s="90"/>
      <c r="R1325" s="90"/>
      <c r="S1325" s="90"/>
      <c r="T1325" s="90">
        <v>0.5</v>
      </c>
      <c r="U1325" s="90">
        <v>0.5</v>
      </c>
      <c r="V1325" s="89"/>
      <c r="W1325" s="89"/>
      <c r="X1325" s="89"/>
      <c r="Y1325" s="89"/>
      <c r="Z1325" s="89"/>
      <c r="AA1325" s="12"/>
      <c r="AB1325" s="3"/>
      <c r="AC1325" s="3"/>
      <c r="AD1325" s="3"/>
    </row>
    <row r="1326" spans="1:30" ht="12" customHeight="1" outlineLevel="1" x14ac:dyDescent="0.25">
      <c r="A1326" s="1"/>
      <c r="B1326" s="2"/>
      <c r="C1326" s="13"/>
      <c r="D1326" s="13"/>
      <c r="E1326" s="13"/>
      <c r="F1326" s="30"/>
      <c r="G1326" s="31" t="s">
        <v>22</v>
      </c>
      <c r="H1326" s="31" t="s">
        <v>23</v>
      </c>
      <c r="I1326" s="33"/>
      <c r="J1326" s="33"/>
      <c r="K1326" s="33"/>
      <c r="L1326" s="33"/>
      <c r="M1326" s="33"/>
      <c r="N1326" s="28"/>
      <c r="O1326" s="28"/>
      <c r="P1326" s="90"/>
      <c r="Q1326" s="90"/>
      <c r="R1326" s="90"/>
      <c r="S1326" s="90"/>
      <c r="T1326" s="90">
        <v>0.5</v>
      </c>
      <c r="U1326" s="90">
        <v>0.5</v>
      </c>
      <c r="V1326" s="89"/>
      <c r="W1326" s="89"/>
      <c r="X1326" s="89"/>
      <c r="Y1326" s="89"/>
      <c r="Z1326" s="89"/>
      <c r="AA1326" s="12"/>
      <c r="AB1326" s="3"/>
      <c r="AC1326" s="3"/>
      <c r="AD1326" s="3"/>
    </row>
    <row r="1327" spans="1:30" ht="5.0999999999999996" customHeight="1" outlineLevel="1" x14ac:dyDescent="0.25">
      <c r="A1327" s="1"/>
      <c r="B1327" s="2"/>
      <c r="C1327" s="13"/>
      <c r="D1327" s="13"/>
      <c r="E1327" s="13"/>
      <c r="F1327" s="34"/>
      <c r="G1327" s="35"/>
      <c r="H1327" s="35"/>
      <c r="I1327" s="35"/>
      <c r="J1327" s="36"/>
      <c r="K1327" s="36"/>
      <c r="L1327" s="36"/>
      <c r="M1327" s="36"/>
      <c r="N1327" s="91"/>
      <c r="O1327" s="91"/>
      <c r="P1327" s="91"/>
      <c r="Q1327" s="91"/>
      <c r="R1327" s="91"/>
      <c r="S1327" s="91"/>
      <c r="T1327" s="91"/>
      <c r="U1327" s="91"/>
      <c r="V1327" s="92"/>
      <c r="W1327" s="92"/>
      <c r="X1327" s="92"/>
      <c r="Y1327" s="92"/>
      <c r="Z1327" s="92"/>
      <c r="AA1327" s="12"/>
      <c r="AB1327" s="3"/>
      <c r="AC1327" s="3"/>
      <c r="AD1327" s="3"/>
    </row>
    <row r="1328" spans="1:30" ht="24.9" customHeight="1" outlineLevel="1" x14ac:dyDescent="0.25">
      <c r="A1328" s="1"/>
      <c r="B1328" s="2"/>
      <c r="C1328" s="37"/>
      <c r="D1328" s="37"/>
      <c r="E1328" s="37"/>
      <c r="F1328" s="37"/>
      <c r="G1328" s="38" t="str">
        <f>G1306</f>
        <v>Spray Labour Period Allocation</v>
      </c>
      <c r="H1328" s="37"/>
      <c r="I1328" s="37"/>
      <c r="J1328" s="37"/>
      <c r="K1328" s="37"/>
      <c r="L1328" s="37"/>
      <c r="M1328" s="37"/>
      <c r="N1328" s="37"/>
      <c r="O1328" s="37"/>
      <c r="P1328" s="37"/>
      <c r="Q1328" s="37"/>
      <c r="R1328" s="37"/>
      <c r="S1328" s="37"/>
      <c r="T1328" s="37"/>
      <c r="U1328" s="37"/>
      <c r="V1328" s="37"/>
      <c r="W1328" s="37"/>
      <c r="X1328" s="37"/>
      <c r="Y1328" s="37"/>
      <c r="Z1328" s="37"/>
      <c r="AA1328" s="39" t="s">
        <v>24</v>
      </c>
      <c r="AB1328" s="3"/>
      <c r="AC1328" s="3"/>
      <c r="AD1328" s="3"/>
    </row>
    <row r="1329" spans="1:26" ht="12" customHeight="1" outlineLevel="1" x14ac:dyDescent="0.25">
      <c r="A1329" s="1"/>
      <c r="B1329" s="2"/>
      <c r="C1329" s="2"/>
      <c r="D1329" s="2"/>
      <c r="E1329" s="2"/>
      <c r="F1329" s="3"/>
      <c r="G1329" s="3"/>
      <c r="H1329" s="3"/>
      <c r="I1329" s="3"/>
      <c r="J1329" s="3"/>
      <c r="K1329" s="3"/>
      <c r="L1329" s="3"/>
      <c r="M1329" s="3"/>
      <c r="N1329" s="3"/>
      <c r="O1329" s="3"/>
      <c r="P1329" s="3"/>
      <c r="Q1329" s="3"/>
      <c r="R1329" s="3"/>
      <c r="S1329" s="3"/>
      <c r="T1329" s="3"/>
      <c r="U1329" s="3"/>
      <c r="V1329" s="3"/>
      <c r="W1329" s="3"/>
      <c r="X1329" s="3"/>
      <c r="Y1329" s="3"/>
      <c r="Z1329" s="3"/>
    </row>
  </sheetData>
  <mergeCells count="7">
    <mergeCell ref="K601:K602"/>
    <mergeCell ref="K881:K882"/>
    <mergeCell ref="G11:G12"/>
    <mergeCell ref="H185:H187"/>
    <mergeCell ref="K408:M409"/>
    <mergeCell ref="K237:K238"/>
    <mergeCell ref="K131:K132"/>
  </mergeCells>
  <phoneticPr fontId="13" type="noConversion"/>
  <conditionalFormatting sqref="J241:AK396">
    <cfRule type="expression" dxfId="2" priority="23">
      <formula>(INDEX($J$135:$AL$147,MATCH($H241,$I$135:$I$147,0),MATCH(J$240,$J$134:$AL$134,0))&gt;0)</formula>
    </cfRule>
  </conditionalFormatting>
  <conditionalFormatting sqref="J605:AK868">
    <cfRule type="expression" dxfId="1" priority="13">
      <formula>(INDEX($J$135:$AL$147,MATCH($H605,$I$135:$I$147,0),MATCH(J$240,$J$134:$AL$134,0))&gt;0)</formula>
    </cfRule>
  </conditionalFormatting>
  <conditionalFormatting sqref="J885:AK1148">
    <cfRule type="expression" dxfId="0" priority="11">
      <formula>OFFSET(J885,-(COUNTIF($I$605:$I$871,"*")+16),0)&gt;0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9" workbookViewId="0"/>
  </sheetViews>
  <sheetFormatPr defaultColWidth="8.88671875" defaultRowHeight="14.4" x14ac:dyDescent="0.3"/>
  <cols>
    <col min="1" max="1" width="20" style="124" customWidth="1"/>
    <col min="2" max="2" width="10.5546875" style="124" bestFit="1" customWidth="1"/>
    <col min="3" max="16384" width="8.88671875" style="124"/>
  </cols>
  <sheetData>
    <row r="2" spans="1:2" x14ac:dyDescent="0.3">
      <c r="A2" s="125" t="s">
        <v>183</v>
      </c>
    </row>
    <row r="3" spans="1:2" x14ac:dyDescent="0.3">
      <c r="A3" s="126" t="s">
        <v>184</v>
      </c>
      <c r="B3" s="126">
        <v>1</v>
      </c>
    </row>
    <row r="4" spans="1:2" ht="7.2" customHeight="1" x14ac:dyDescent="0.3"/>
    <row r="5" spans="1:2" x14ac:dyDescent="0.3">
      <c r="A5" s="126" t="s">
        <v>185</v>
      </c>
      <c r="B5" s="126">
        <v>1</v>
      </c>
    </row>
    <row r="6" spans="1:2" ht="7.2" customHeight="1" x14ac:dyDescent="0.3"/>
    <row r="7" spans="1:2" x14ac:dyDescent="0.3">
      <c r="A7" s="126" t="s">
        <v>187</v>
      </c>
      <c r="B7" s="126">
        <v>1.25</v>
      </c>
    </row>
    <row r="9" spans="1:2" x14ac:dyDescent="0.3">
      <c r="A9" s="125" t="s">
        <v>186</v>
      </c>
    </row>
    <row r="10" spans="1:2" x14ac:dyDescent="0.3">
      <c r="A10" s="126" t="s">
        <v>188</v>
      </c>
      <c r="B10" s="126">
        <v>11</v>
      </c>
    </row>
    <row r="11" spans="1:2" ht="7.2" customHeight="1" x14ac:dyDescent="0.3"/>
    <row r="12" spans="1:2" x14ac:dyDescent="0.3">
      <c r="A12" s="126" t="s">
        <v>189</v>
      </c>
      <c r="B12" s="126">
        <v>10</v>
      </c>
    </row>
    <row r="14" spans="1:2" x14ac:dyDescent="0.3">
      <c r="A14" s="125" t="s">
        <v>190</v>
      </c>
    </row>
    <row r="15" spans="1:2" x14ac:dyDescent="0.3">
      <c r="A15" s="126" t="s">
        <v>191</v>
      </c>
      <c r="B15" s="126">
        <v>0.85</v>
      </c>
    </row>
    <row r="17" spans="1:2" x14ac:dyDescent="0.3">
      <c r="A17" s="126" t="s">
        <v>192</v>
      </c>
      <c r="B17" s="126"/>
    </row>
    <row r="18" spans="1:2" x14ac:dyDescent="0.3">
      <c r="A18" s="126" t="s">
        <v>118</v>
      </c>
      <c r="B18" s="126">
        <v>1.3</v>
      </c>
    </row>
    <row r="19" spans="1:2" x14ac:dyDescent="0.3">
      <c r="A19" s="126" t="s">
        <v>119</v>
      </c>
      <c r="B19" s="126">
        <v>1.1000000000000001</v>
      </c>
    </row>
    <row r="20" spans="1:2" x14ac:dyDescent="0.3">
      <c r="A20" s="126" t="s">
        <v>120</v>
      </c>
      <c r="B20" s="126">
        <v>1.1000000000000001</v>
      </c>
    </row>
    <row r="21" spans="1:2" x14ac:dyDescent="0.3">
      <c r="A21" s="126" t="s">
        <v>121</v>
      </c>
      <c r="B21" s="126">
        <v>1.2</v>
      </c>
    </row>
    <row r="22" spans="1:2" x14ac:dyDescent="0.3">
      <c r="A22" s="126" t="s">
        <v>122</v>
      </c>
      <c r="B22" s="126">
        <v>1</v>
      </c>
    </row>
    <row r="24" spans="1:2" x14ac:dyDescent="0.3">
      <c r="A24" s="126" t="s">
        <v>193</v>
      </c>
      <c r="B24" s="126"/>
    </row>
    <row r="25" spans="1:2" x14ac:dyDescent="0.3">
      <c r="A25" s="126" t="s">
        <v>118</v>
      </c>
      <c r="B25" s="126">
        <v>1.2</v>
      </c>
    </row>
    <row r="26" spans="1:2" x14ac:dyDescent="0.3">
      <c r="A26" s="126" t="s">
        <v>119</v>
      </c>
      <c r="B26" s="126">
        <v>1.1000000000000001</v>
      </c>
    </row>
    <row r="27" spans="1:2" x14ac:dyDescent="0.3">
      <c r="A27" s="126" t="s">
        <v>120</v>
      </c>
      <c r="B27" s="126">
        <v>1.1000000000000001</v>
      </c>
    </row>
    <row r="28" spans="1:2" x14ac:dyDescent="0.3">
      <c r="A28" s="126" t="s">
        <v>121</v>
      </c>
      <c r="B28" s="126">
        <v>1.2</v>
      </c>
    </row>
    <row r="29" spans="1:2" x14ac:dyDescent="0.3">
      <c r="A29" s="126" t="s">
        <v>122</v>
      </c>
      <c r="B29" s="126">
        <v>1</v>
      </c>
    </row>
    <row r="31" spans="1:2" x14ac:dyDescent="0.3">
      <c r="A31" s="126" t="s">
        <v>203</v>
      </c>
      <c r="B31" s="126"/>
    </row>
    <row r="32" spans="1:2" x14ac:dyDescent="0.3">
      <c r="A32" s="126" t="s">
        <v>118</v>
      </c>
      <c r="B32" s="126">
        <v>1</v>
      </c>
    </row>
    <row r="33" spans="1:2" x14ac:dyDescent="0.3">
      <c r="A33" s="126" t="s">
        <v>119</v>
      </c>
      <c r="B33" s="126">
        <v>1</v>
      </c>
    </row>
    <row r="34" spans="1:2" x14ac:dyDescent="0.3">
      <c r="A34" s="126" t="s">
        <v>120</v>
      </c>
      <c r="B34" s="126">
        <v>1</v>
      </c>
    </row>
    <row r="35" spans="1:2" x14ac:dyDescent="0.3">
      <c r="A35" s="126" t="s">
        <v>121</v>
      </c>
      <c r="B35" s="126">
        <v>1</v>
      </c>
    </row>
    <row r="36" spans="1:2" x14ac:dyDescent="0.3">
      <c r="A36" s="126" t="s">
        <v>122</v>
      </c>
      <c r="B36" s="126">
        <v>1</v>
      </c>
    </row>
    <row r="38" spans="1:2" x14ac:dyDescent="0.3">
      <c r="A38" s="125" t="s">
        <v>194</v>
      </c>
    </row>
    <row r="39" spans="1:2" x14ac:dyDescent="0.3">
      <c r="A39" s="126" t="s">
        <v>195</v>
      </c>
      <c r="B39" s="126">
        <v>0.85</v>
      </c>
    </row>
    <row r="41" spans="1:2" x14ac:dyDescent="0.3">
      <c r="A41" s="125" t="s">
        <v>197</v>
      </c>
    </row>
    <row r="42" spans="1:2" x14ac:dyDescent="0.3">
      <c r="A42" s="126" t="s">
        <v>196</v>
      </c>
      <c r="B42" s="126">
        <v>7</v>
      </c>
    </row>
    <row r="44" spans="1:2" x14ac:dyDescent="0.3">
      <c r="A44" s="125" t="s">
        <v>198</v>
      </c>
    </row>
    <row r="45" spans="1:2" x14ac:dyDescent="0.3">
      <c r="A45" s="126" t="s">
        <v>199</v>
      </c>
      <c r="B45" s="127">
        <v>43570</v>
      </c>
    </row>
    <row r="46" spans="1:2" ht="7.2" customHeight="1" x14ac:dyDescent="0.3"/>
    <row r="47" spans="1:2" x14ac:dyDescent="0.3">
      <c r="A47" s="126" t="s">
        <v>200</v>
      </c>
      <c r="B47" s="126">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31" workbookViewId="0">
      <selection activeCell="I32" sqref="I32"/>
    </sheetView>
  </sheetViews>
  <sheetFormatPr defaultColWidth="8.88671875" defaultRowHeight="14.4" outlineLevelRow="1" x14ac:dyDescent="0.3"/>
  <cols>
    <col min="1" max="1" width="5.44140625" style="124" customWidth="1"/>
    <col min="2" max="2" width="4.109375" style="124" customWidth="1"/>
    <col min="3" max="3" width="4.44140625" style="124" customWidth="1"/>
    <col min="4" max="4" width="1.6640625" style="124" customWidth="1"/>
    <col min="5" max="5" width="2.5546875" style="124" customWidth="1"/>
    <col min="6" max="6" width="2.33203125" style="124" customWidth="1"/>
    <col min="7" max="16384" width="8.88671875" style="124"/>
  </cols>
  <sheetData>
    <row r="2" spans="1:26" x14ac:dyDescent="0.3">
      <c r="G2" s="125"/>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444</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88</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3">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8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335" t="s">
        <v>215</v>
      </c>
      <c r="H28" s="335" t="s">
        <v>228</v>
      </c>
      <c r="I28" s="332"/>
      <c r="J28" s="333"/>
      <c r="K28" s="82"/>
      <c r="L28" s="82"/>
      <c r="M28" s="82"/>
      <c r="N28" s="82"/>
      <c r="O28" s="8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335" t="s">
        <v>142</v>
      </c>
      <c r="H29" s="335">
        <v>3.5</v>
      </c>
      <c r="I29" s="332"/>
      <c r="J29" s="334"/>
      <c r="K29" s="85"/>
      <c r="L29" s="85"/>
      <c r="O29" s="8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335" t="s">
        <v>145</v>
      </c>
      <c r="H30" s="335">
        <v>4.2</v>
      </c>
      <c r="I30" s="332"/>
      <c r="J30" s="334"/>
      <c r="K30" s="85"/>
      <c r="L30" s="85"/>
      <c r="O30" s="8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335" t="s">
        <v>144</v>
      </c>
      <c r="H31" s="335">
        <v>3.5</v>
      </c>
      <c r="I31" s="332"/>
      <c r="J31" s="334"/>
      <c r="K31" s="85"/>
      <c r="L31" s="85"/>
      <c r="O31" s="8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335" t="s">
        <v>147</v>
      </c>
      <c r="H32" s="335"/>
      <c r="I32" s="332"/>
      <c r="J32" s="334"/>
      <c r="K32" s="85"/>
      <c r="L32" s="85"/>
      <c r="O32" s="8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335" t="s">
        <v>153</v>
      </c>
      <c r="H33" s="335">
        <v>2.2999999999999998</v>
      </c>
      <c r="I33" s="332"/>
      <c r="J33" s="334"/>
      <c r="K33" s="85"/>
      <c r="L33" s="85"/>
      <c r="O33" s="8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335" t="s">
        <v>141</v>
      </c>
      <c r="H34" s="335">
        <v>2.2999999999999998</v>
      </c>
      <c r="I34" s="332"/>
      <c r="J34" s="334"/>
      <c r="K34" s="85"/>
      <c r="L34" s="85"/>
      <c r="O34" s="8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335" t="s">
        <v>146</v>
      </c>
      <c r="H35" s="335"/>
      <c r="I35" s="332"/>
      <c r="J35" s="334"/>
      <c r="K35" s="85"/>
      <c r="L35" s="85"/>
      <c r="O35" s="8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335" t="s">
        <v>143</v>
      </c>
      <c r="H36" s="335"/>
      <c r="I36" s="332"/>
      <c r="J36" s="333"/>
      <c r="K36" s="82"/>
      <c r="L36" s="82"/>
      <c r="O36" s="8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335" t="s">
        <v>155</v>
      </c>
      <c r="H37" s="335"/>
      <c r="I37" s="332"/>
      <c r="J37" s="333"/>
      <c r="K37" s="82"/>
      <c r="L37" s="82"/>
      <c r="O37" s="8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335" t="s">
        <v>156</v>
      </c>
      <c r="H38" s="335"/>
      <c r="I38" s="332"/>
      <c r="J38" s="334"/>
      <c r="K38" s="85"/>
      <c r="L38" s="85"/>
      <c r="O38" s="8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335" t="s">
        <v>160</v>
      </c>
      <c r="H39" s="335"/>
      <c r="I39" s="332"/>
      <c r="J39" s="334"/>
      <c r="K39" s="85"/>
      <c r="L39" s="85"/>
      <c r="O39" s="8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331"/>
      <c r="H40" s="331"/>
      <c r="I40" s="332"/>
      <c r="J40" s="334"/>
      <c r="K40" s="85"/>
      <c r="L40" s="85"/>
      <c r="O40" s="8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4"/>
      <c r="G41" s="35"/>
      <c r="H41" s="35"/>
      <c r="I41" s="35"/>
      <c r="J41" s="36"/>
      <c r="K41" s="36"/>
      <c r="L41" s="36"/>
      <c r="M41" s="36"/>
      <c r="N41" s="36"/>
      <c r="O41" s="36"/>
      <c r="P41" s="36"/>
      <c r="Q41" s="36"/>
      <c r="R41" s="36"/>
      <c r="S41" s="36"/>
      <c r="T41" s="36"/>
      <c r="U41" s="36"/>
      <c r="V41" s="26"/>
      <c r="W41" s="12"/>
      <c r="X41" s="3"/>
      <c r="Y41" s="3"/>
      <c r="Z41" s="3"/>
    </row>
    <row r="42" spans="1:26" s="4" customFormat="1" ht="24.9" customHeight="1" outlineLevel="1" x14ac:dyDescent="0.25">
      <c r="A42" s="1"/>
      <c r="B42" s="2"/>
      <c r="C42" s="37"/>
      <c r="D42" s="37"/>
      <c r="E42" s="37"/>
      <c r="F42" s="37"/>
      <c r="G42" s="38" t="str">
        <f>G18</f>
        <v>STUBBLE HANDLING</v>
      </c>
      <c r="H42" s="37"/>
      <c r="I42" s="37"/>
      <c r="J42" s="37"/>
      <c r="K42" s="37"/>
      <c r="L42" s="37"/>
      <c r="M42" s="37"/>
      <c r="N42" s="37"/>
      <c r="O42" s="37"/>
      <c r="P42" s="37"/>
      <c r="Q42" s="37"/>
      <c r="R42" s="37"/>
      <c r="S42" s="37"/>
      <c r="T42" s="37"/>
      <c r="U42" s="37"/>
      <c r="V42" s="37"/>
      <c r="W42" s="39"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87</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88</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3">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83"/>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89</v>
      </c>
      <c r="H58" s="31"/>
      <c r="I58" s="84"/>
      <c r="J58" s="82"/>
      <c r="K58" s="82"/>
      <c r="L58" s="82"/>
      <c r="M58" s="82"/>
      <c r="N58" s="82"/>
      <c r="O58" s="82"/>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84"/>
      <c r="J59" s="81">
        <v>0.4</v>
      </c>
      <c r="K59" s="85"/>
      <c r="L59" s="85"/>
      <c r="M59" s="85"/>
      <c r="N59" s="85"/>
      <c r="O59" s="85"/>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84"/>
      <c r="J60" s="81">
        <v>0.42</v>
      </c>
      <c r="K60" s="85"/>
      <c r="L60" s="85"/>
      <c r="M60" s="85"/>
      <c r="N60" s="85"/>
      <c r="O60" s="85"/>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84"/>
      <c r="J61" s="81">
        <v>0.44</v>
      </c>
      <c r="K61" s="85"/>
      <c r="L61" s="85"/>
      <c r="M61" s="85"/>
      <c r="N61" s="85"/>
      <c r="O61" s="85"/>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90</v>
      </c>
      <c r="I62" s="84"/>
      <c r="J62" s="81">
        <v>0.2</v>
      </c>
      <c r="K62" s="85"/>
      <c r="L62" s="85"/>
      <c r="M62" s="85"/>
      <c r="N62" s="85"/>
      <c r="O62" s="85"/>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91</v>
      </c>
      <c r="I63" s="84"/>
      <c r="J63" s="81">
        <v>0.2</v>
      </c>
      <c r="K63" s="85"/>
      <c r="L63" s="85"/>
      <c r="M63" s="85"/>
      <c r="N63" s="85"/>
      <c r="O63" s="85"/>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84"/>
      <c r="J64" s="81">
        <v>0.3</v>
      </c>
      <c r="K64" s="85"/>
      <c r="L64" s="85"/>
      <c r="M64" s="85"/>
      <c r="N64" s="85"/>
      <c r="O64" s="85"/>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84"/>
      <c r="J65" s="85"/>
      <c r="K65" s="85"/>
      <c r="L65" s="85"/>
      <c r="M65" s="85"/>
      <c r="N65" s="85"/>
      <c r="O65" s="85"/>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84"/>
      <c r="J66" s="82"/>
      <c r="K66" s="82"/>
      <c r="L66" s="82"/>
      <c r="M66" s="82"/>
      <c r="N66" s="82"/>
      <c r="O66" s="82"/>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92</v>
      </c>
      <c r="H67" s="31"/>
      <c r="I67" s="84"/>
      <c r="J67" s="82"/>
      <c r="K67" s="82"/>
      <c r="L67" s="82"/>
      <c r="M67" s="82"/>
      <c r="N67" s="82"/>
      <c r="O67" s="82"/>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84"/>
      <c r="J68" s="81">
        <v>0.94</v>
      </c>
      <c r="K68" s="85"/>
      <c r="L68" s="85"/>
      <c r="M68" s="85"/>
      <c r="N68" s="85"/>
      <c r="O68" s="85"/>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84"/>
      <c r="J69" s="81">
        <v>0.94</v>
      </c>
      <c r="K69" s="85"/>
      <c r="L69" s="85"/>
      <c r="M69" s="85"/>
      <c r="N69" s="85"/>
      <c r="O69" s="85"/>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84"/>
      <c r="J70" s="81">
        <v>0.94</v>
      </c>
      <c r="K70" s="85"/>
      <c r="L70" s="85"/>
      <c r="M70" s="85"/>
      <c r="N70" s="85"/>
      <c r="O70" s="85"/>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90</v>
      </c>
      <c r="I71" s="84"/>
      <c r="J71" s="81">
        <v>0.98</v>
      </c>
      <c r="K71" s="85"/>
      <c r="L71" s="85"/>
      <c r="M71" s="85"/>
      <c r="N71" s="85"/>
      <c r="O71" s="85"/>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91</v>
      </c>
      <c r="I72" s="84"/>
      <c r="J72" s="81">
        <v>0.98</v>
      </c>
      <c r="K72" s="85"/>
      <c r="L72" s="85"/>
      <c r="M72" s="85"/>
      <c r="N72" s="85"/>
      <c r="O72" s="85"/>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84"/>
      <c r="J73" s="81">
        <v>0.85</v>
      </c>
      <c r="K73" s="85"/>
      <c r="L73" s="85"/>
      <c r="M73" s="85"/>
      <c r="N73" s="85"/>
      <c r="O73" s="85"/>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84"/>
      <c r="J74" s="85"/>
      <c r="K74" s="85"/>
      <c r="L74" s="85"/>
      <c r="M74" s="85"/>
      <c r="N74" s="85"/>
      <c r="O74" s="85"/>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84"/>
      <c r="J75" s="85"/>
      <c r="K75" s="85"/>
      <c r="L75" s="85"/>
      <c r="M75" s="85"/>
      <c r="N75" s="85"/>
      <c r="O75" s="85"/>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83"/>
      <c r="J76" s="82"/>
      <c r="K76" s="82"/>
      <c r="L76" s="82"/>
      <c r="M76" s="82"/>
      <c r="N76" s="82"/>
      <c r="O76" s="82"/>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4"/>
      <c r="G77" s="35"/>
      <c r="H77" s="35"/>
      <c r="I77" s="35"/>
      <c r="J77" s="36"/>
      <c r="K77" s="36"/>
      <c r="L77" s="36"/>
      <c r="M77" s="36"/>
      <c r="N77" s="36"/>
      <c r="O77" s="36"/>
      <c r="P77" s="36"/>
      <c r="Q77" s="36"/>
      <c r="R77" s="36"/>
      <c r="S77" s="36"/>
      <c r="T77" s="36"/>
      <c r="U77" s="36"/>
      <c r="V77" s="26"/>
      <c r="W77" s="12"/>
      <c r="X77" s="3"/>
      <c r="Y77" s="3"/>
      <c r="Z77" s="3"/>
    </row>
    <row r="78" spans="1:26" s="4" customFormat="1" ht="24.9" customHeight="1" outlineLevel="1" x14ac:dyDescent="0.25">
      <c r="A78" s="1"/>
      <c r="B78" s="2"/>
      <c r="C78" s="37"/>
      <c r="D78" s="37"/>
      <c r="E78" s="37"/>
      <c r="F78" s="37"/>
      <c r="G78" s="38" t="str">
        <f>G48</f>
        <v>HARVEST INDEX &amp; STUBBLE PRODUCTION</v>
      </c>
      <c r="H78" s="37"/>
      <c r="I78" s="37"/>
      <c r="J78" s="37"/>
      <c r="K78" s="37"/>
      <c r="L78" s="37"/>
      <c r="M78" s="37"/>
      <c r="N78" s="37"/>
      <c r="O78" s="37"/>
      <c r="P78" s="37"/>
      <c r="Q78" s="37"/>
      <c r="R78" s="37"/>
      <c r="S78" s="37"/>
      <c r="T78" s="37"/>
      <c r="U78" s="37"/>
      <c r="V78" s="37"/>
      <c r="W78" s="39"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24" bestFit="1" customWidth="1"/>
    <col min="2" max="16384" width="8.88671875" style="124"/>
  </cols>
  <sheetData>
    <row r="2" spans="1:2" x14ac:dyDescent="0.3">
      <c r="A2" s="126" t="s">
        <v>201</v>
      </c>
      <c r="B2" s="126">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94</vt:i4>
      </vt:variant>
    </vt:vector>
  </HeadingPairs>
  <TitlesOfParts>
    <vt:vector size="102"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chem</vt:lpstr>
      <vt:lpstr>chem_by_lmu</vt:lpstr>
      <vt:lpstr>chem_info</vt:lpstr>
      <vt:lpstr>chem_passes</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Annual!SA.DigDeclineDry</vt:lpstr>
      <vt:lpstr>Annual!SA.DigDeclineGrnL</vt:lpstr>
      <vt:lpstr>Annual!SA.DigFOO</vt:lpstr>
      <vt:lpstr>Annual!SA.DigGrnTimeLMU</vt:lpstr>
      <vt:lpstr>Annual!SA.DigSenesced</vt:lpstr>
      <vt:lpstr>Annual!SA.DigSpread</vt:lpstr>
      <vt:lpstr>Annual!SA.Germ</vt:lpstr>
      <vt:lpstr>Annual!SA.GermLMU</vt:lpstr>
      <vt:lpstr>Annual!SA.Past_inc</vt:lpstr>
      <vt:lpstr>Annual!SA.PastGP_inc</vt:lpstr>
      <vt:lpstr>Annual!SA.PastL_inc</vt:lpstr>
      <vt:lpstr>Annual!SA.PGR</vt:lpstr>
      <vt:lpstr>Annual!SA.PGRLMU</vt:lpstr>
      <vt:lpstr>Annual!SA.PGRPer</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2020-02-25T08:32:44Z</dcterms:modified>
</cp:coreProperties>
</file>