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AFE33614-6492-4F38-95A6-85D23A5B3759}" xr6:coauthVersionLast="45" xr6:coauthVersionMax="45" xr10:uidLastSave="{00000000-0000-0000-0000-000000000000}"/>
  <bookViews>
    <workbookView xWindow="28680" yWindow="-120" windowWidth="29040" windowHeight="158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OFFSET(Stock!$K$358,0,0,Stock!$J$320,1)</definedName>
    <definedName name="i_adjp_cfw_initial_w1">OFFSET(Stock!$P$358,0,0,Stock!$L$320,1)</definedName>
    <definedName name="i_adjp_cfw_initial_w3">OFFSET(Stock!$V$358,0,0,Stock!$P$320,1)</definedName>
    <definedName name="i_adjp_fd_initial_w0">OFFSET(Stock!$L$358,0,0,Stock!$J$320,1)</definedName>
    <definedName name="i_adjp_fd_initial_w1">OFFSET(Stock!$Q$358,0,0,Stock!$L$320,1)</definedName>
    <definedName name="i_adjp_fd_initial_w3">OFFSET(Stock!$U$358,0,0,Stock!$P$320,1)</definedName>
    <definedName name="i_adjp_fl_initial_w0">OFFSET(Stock!$M$358,0,0,Stock!$J$320,1)</definedName>
    <definedName name="i_adjp_fl_initial_w1">OFFSET(Stock!$R$358,0,0,Stock!$L$320,1)</definedName>
    <definedName name="i_adjp_fl_initial_w3">OFFSET(Stock!$W$358,0,0,Stock!$P$320,1)</definedName>
    <definedName name="i_adjp_lw_initial_w0">OFFSET(Stock!$J$358,0,0,Stock!$J$320,1)</definedName>
    <definedName name="i_adjp_lw_initial_w1">OFFSET(Stock!$O$358,0,0,Stock!$L$320,1)</definedName>
    <definedName name="i_adjp_lw_initial_w3">OFFSET(Stock!$T$358,0,0,Stock!$P$320,1)</definedName>
    <definedName name="i_age_max">Stock!$I$71</definedName>
    <definedName name="i_age_max_offs">Stock!$I$72</definedName>
    <definedName name="i_b0_pos">Stock!$I$54</definedName>
    <definedName name="i_b1_pos">Stock!$I$55</definedName>
    <definedName name="i_btrt_idx_offs">Stock!$L$275:$Q$275</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ensity_n0">Stock!$K$328</definedName>
    <definedName name="i_density_n1">OFFSET(Stock!$M$328,0,0,Stock!$L$322,1)</definedName>
    <definedName name="i_density_n3">OFFSET(Stock!$Q$328,0,0,Stock!$P$322,1)</definedName>
    <definedName name="i_dvp_mask_f1">Stock!$J$342:$O$342</definedName>
    <definedName name="i_e0_pos">Stock!$I$57</definedName>
    <definedName name="i_e1_pos">Stock!$I$58</definedName>
    <definedName name="i_feedsupply_itn_max">Stock!$I$80</definedName>
    <definedName name="i_fvp_mask_dams">Stock!$J$341:$O$341</definedName>
    <definedName name="i_fvp4_date_i">Stock!$O$345:$O$346</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fvp_period3">Stock!$P$323</definedName>
    <definedName name="i_n_fvps_vi1">Stock!$J$348:$M$349</definedName>
    <definedName name="i_n_pos">Stock!$I$63</definedName>
    <definedName name="i_n_prior_fvps_vi1">Stock!$J$350:$M$351</definedName>
    <definedName name="i_n0_len">Stock!$J$322</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nut_idx_dams">OFFSET(Stock!$I$328,0,0,Stock!$L$326,1)</definedName>
    <definedName name="i_nut_idx_offs">OFFSET(Stock!$I$328,0,0,Stock!$P$326,1)</definedName>
    <definedName name="i_nut_idx_sire">OFFSET(Stock!$I$328,0,0,Stock!$J$326,1)</definedName>
    <definedName name="i_nut_spread_n0">Stock!$J$328</definedName>
    <definedName name="i_nut_spread_n1">OFFSET(Stock!$L$328,0,0,Stock!$L$322,1)</definedName>
    <definedName name="i_nut_spread_n3">OFFSET(Stock!$P$328,0,0,Stock!$P$322,1)</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offs">OFFSET(Stock!$I$358,0,0,Stock!$P$320,1)</definedName>
    <definedName name="i_w_idx_sire">OFFSET(Stock!$I$358,0,0,Stock!$J$320,1)</definedName>
    <definedName name="i_w_pos">Stock!$I$65</definedName>
    <definedName name="i_w_start_len1" localSheetId="1">Stock!$L$321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_b1">Stock!$L$155</definedName>
    <definedName name="ia_ppk2g1_vlsb1">Stock!$L$214:$V$273</definedName>
    <definedName name="ia_ppk5_lsb0">Stock!$L$280:$Q$299</definedName>
    <definedName name="ia_prepost_b1">Stock!$L$159:$V$159</definedName>
    <definedName name="ia_r1type_fi">Stock!$J$343:$O$344</definedName>
    <definedName name="ia_sire_dsegroup_b1">Stock!$L$152</definedName>
    <definedName name="ia_yatf_dsegroup_b1">Stock!$L$154:$V$154</definedName>
    <definedName name="labour_period_len" localSheetId="0">General!$I$65</definedName>
    <definedName name="n_v1type">Stock!$L$213</definedName>
    <definedName name="pastures" localSheetId="0">General!$I$55:$K$55</definedName>
    <definedName name="pastures_exist" localSheetId="0">General!$I$56:$K$56</definedName>
    <definedName name="phase_len" localSheetId="0">General!$I$63</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359" i="12" l="1"/>
  <c r="V359" i="12"/>
  <c r="W359" i="12"/>
  <c r="U360" i="12"/>
  <c r="V360" i="12"/>
  <c r="U361" i="12"/>
  <c r="V361" i="12"/>
  <c r="U362" i="12"/>
  <c r="V362" i="12"/>
  <c r="U363" i="12"/>
  <c r="V363" i="12"/>
  <c r="U364" i="12"/>
  <c r="V364" i="12"/>
  <c r="U365" i="12"/>
  <c r="V365" i="12"/>
  <c r="U366" i="12"/>
  <c r="V366" i="12"/>
  <c r="U367" i="12"/>
  <c r="U368" i="12" s="1"/>
  <c r="U369" i="12" s="1"/>
  <c r="U370" i="12" s="1"/>
  <c r="U371" i="12" s="1"/>
  <c r="U372" i="12" s="1"/>
  <c r="U373" i="12" s="1"/>
  <c r="U374" i="12" s="1"/>
  <c r="U375" i="12" s="1"/>
  <c r="U376" i="12" s="1"/>
  <c r="U377" i="12" s="1"/>
  <c r="U378" i="12" s="1"/>
  <c r="U379" i="12" s="1"/>
  <c r="U380" i="12" s="1"/>
  <c r="U381" i="12" s="1"/>
  <c r="U382" i="12" s="1"/>
  <c r="U383" i="12" s="1"/>
  <c r="U384" i="12" s="1"/>
  <c r="V367" i="12"/>
  <c r="V368" i="12" s="1"/>
  <c r="V369" i="12" s="1"/>
  <c r="V370" i="12" s="1"/>
  <c r="V371" i="12" s="1"/>
  <c r="V372" i="12" s="1"/>
  <c r="V373" i="12" s="1"/>
  <c r="V374" i="12" s="1"/>
  <c r="V375" i="12" s="1"/>
  <c r="V376" i="12" s="1"/>
  <c r="V377" i="12" s="1"/>
  <c r="V378" i="12" s="1"/>
  <c r="V379" i="12" s="1"/>
  <c r="V380" i="12" s="1"/>
  <c r="V381" i="12" s="1"/>
  <c r="V382" i="12" s="1"/>
  <c r="V383" i="12" s="1"/>
  <c r="V384" i="12" s="1"/>
  <c r="U386" i="12"/>
  <c r="V386" i="12"/>
  <c r="U387" i="12"/>
  <c r="V387" i="12"/>
  <c r="V388" i="12" s="1"/>
  <c r="V389" i="12" s="1"/>
  <c r="V390" i="12" s="1"/>
  <c r="V391" i="12" s="1"/>
  <c r="V392" i="12" s="1"/>
  <c r="V393" i="12" s="1"/>
  <c r="V394" i="12" s="1"/>
  <c r="V395" i="12" s="1"/>
  <c r="V396" i="12" s="1"/>
  <c r="V397" i="12" s="1"/>
  <c r="V398" i="12" s="1"/>
  <c r="V399" i="12" s="1"/>
  <c r="V400" i="12" s="1"/>
  <c r="V401" i="12" s="1"/>
  <c r="V402" i="12" s="1"/>
  <c r="V403" i="12" s="1"/>
  <c r="V404" i="12" s="1"/>
  <c r="V405" i="12" s="1"/>
  <c r="V406" i="12" s="1"/>
  <c r="V407" i="12" s="1"/>
  <c r="V408" i="12" s="1"/>
  <c r="V409" i="12" s="1"/>
  <c r="V410" i="12" s="1"/>
  <c r="V411" i="12" s="1"/>
  <c r="U388" i="12"/>
  <c r="U389" i="12" s="1"/>
  <c r="U390" i="12" s="1"/>
  <c r="U391" i="12" s="1"/>
  <c r="U392" i="12" s="1"/>
  <c r="U393" i="12" s="1"/>
  <c r="U394" i="12" s="1"/>
  <c r="U395" i="12" s="1"/>
  <c r="U396" i="12" s="1"/>
  <c r="U397" i="12" s="1"/>
  <c r="U398" i="12" s="1"/>
  <c r="U399" i="12" s="1"/>
  <c r="U400" i="12" s="1"/>
  <c r="U401" i="12" s="1"/>
  <c r="U402" i="12" s="1"/>
  <c r="U403" i="12" s="1"/>
  <c r="U404" i="12" s="1"/>
  <c r="U405" i="12" s="1"/>
  <c r="U406" i="12" s="1"/>
  <c r="U407" i="12" s="1"/>
  <c r="U408" i="12" s="1"/>
  <c r="U409" i="12" s="1"/>
  <c r="U410" i="12" s="1"/>
  <c r="U411" i="12" s="1"/>
  <c r="U413" i="12"/>
  <c r="V413" i="12"/>
  <c r="U414" i="12"/>
  <c r="V414" i="12"/>
  <c r="V415" i="12" s="1"/>
  <c r="V416" i="12" s="1"/>
  <c r="V417" i="12" s="1"/>
  <c r="V418" i="12" s="1"/>
  <c r="V419" i="12" s="1"/>
  <c r="V420" i="12" s="1"/>
  <c r="V421" i="12" s="1"/>
  <c r="V422" i="12" s="1"/>
  <c r="V423" i="12" s="1"/>
  <c r="V424" i="12" s="1"/>
  <c r="V425" i="12" s="1"/>
  <c r="V426" i="12" s="1"/>
  <c r="V427" i="12" s="1"/>
  <c r="V428" i="12" s="1"/>
  <c r="V429" i="12" s="1"/>
  <c r="V430" i="12" s="1"/>
  <c r="V431" i="12" s="1"/>
  <c r="V432" i="12" s="1"/>
  <c r="V433" i="12" s="1"/>
  <c r="V434" i="12" s="1"/>
  <c r="V435" i="12" s="1"/>
  <c r="V436" i="12" s="1"/>
  <c r="V437" i="12" s="1"/>
  <c r="V438" i="12" s="1"/>
  <c r="U415" i="12"/>
  <c r="U416" i="12"/>
  <c r="U417" i="12"/>
  <c r="U418" i="12" s="1"/>
  <c r="U419" i="12" s="1"/>
  <c r="U420" i="12" s="1"/>
  <c r="U421" i="12" s="1"/>
  <c r="U422" i="12" s="1"/>
  <c r="U423" i="12" s="1"/>
  <c r="U424" i="12" s="1"/>
  <c r="U425" i="12" s="1"/>
  <c r="U426" i="12" s="1"/>
  <c r="U427" i="12" s="1"/>
  <c r="U428" i="12" s="1"/>
  <c r="U429" i="12" s="1"/>
  <c r="U430" i="12" s="1"/>
  <c r="U431" i="12" s="1"/>
  <c r="U432" i="12" s="1"/>
  <c r="U433" i="12" s="1"/>
  <c r="U434" i="12" s="1"/>
  <c r="U435" i="12" s="1"/>
  <c r="U436" i="12" s="1"/>
  <c r="U437" i="12" s="1"/>
  <c r="U438" i="12" s="1"/>
  <c r="L320" i="12"/>
  <c r="L323" i="12"/>
  <c r="C354" i="12"/>
  <c r="C353" i="12"/>
  <c r="C352" i="12"/>
  <c r="C351" i="12"/>
  <c r="C350" i="12"/>
  <c r="C349" i="12"/>
  <c r="C348" i="12"/>
  <c r="C347" i="12"/>
  <c r="C346" i="12"/>
  <c r="C345" i="12"/>
  <c r="C344" i="12"/>
  <c r="C343" i="12"/>
  <c r="C342" i="12"/>
  <c r="C341" i="12"/>
  <c r="C340" i="12"/>
  <c r="C339" i="12"/>
  <c r="C338" i="12"/>
  <c r="C337" i="12"/>
  <c r="C76" i="24" l="1"/>
  <c r="C75" i="24"/>
  <c r="C74" i="24"/>
  <c r="C73" i="24"/>
  <c r="C72" i="24"/>
  <c r="C71" i="24"/>
  <c r="C67" i="24"/>
  <c r="C50" i="24"/>
  <c r="C47" i="24"/>
  <c r="C46" i="24"/>
  <c r="C45" i="24"/>
  <c r="C44" i="24"/>
  <c r="C43"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686" i="12"/>
  <c r="C685" i="12"/>
  <c r="C684" i="12"/>
  <c r="C683"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C574" i="12"/>
  <c r="C547" i="12"/>
  <c r="C520" i="12"/>
  <c r="C493" i="12"/>
  <c r="C466" i="12"/>
  <c r="C439" i="12"/>
  <c r="C412" i="12"/>
  <c r="C385" i="12"/>
  <c r="C358" i="12"/>
  <c r="C601" i="12"/>
  <c r="C655" i="12"/>
  <c r="C628" i="12"/>
  <c r="N285" i="12" l="1"/>
  <c r="O285" i="12"/>
  <c r="N286" i="12"/>
  <c r="O286" i="12"/>
  <c r="V239" i="12"/>
  <c r="V244" i="12" s="1"/>
  <c r="V249" i="12" s="1"/>
  <c r="V259" i="12"/>
  <c r="P286" i="12" l="1"/>
  <c r="Q286" i="12"/>
  <c r="Q285" i="12"/>
  <c r="P285" i="12"/>
  <c r="J321" i="12" l="1"/>
  <c r="P321" i="12"/>
  <c r="C327" i="12"/>
  <c r="C326" i="12"/>
  <c r="C208" i="12"/>
  <c r="C166" i="12"/>
  <c r="C165" i="12"/>
  <c r="C164" i="12"/>
  <c r="P359" i="12" l="1"/>
  <c r="P360" i="12" s="1"/>
  <c r="P361" i="12" s="1"/>
  <c r="P362" i="12" s="1"/>
  <c r="P363" i="12" s="1"/>
  <c r="P364" i="12" s="1"/>
  <c r="P365" i="12" s="1"/>
  <c r="P366" i="12" s="1"/>
  <c r="P367" i="12" s="1"/>
  <c r="P368" i="12" s="1"/>
  <c r="P369" i="12" s="1"/>
  <c r="P370" i="12" s="1"/>
  <c r="P371" i="12" s="1"/>
  <c r="P372" i="12" s="1"/>
  <c r="P373" i="12" s="1"/>
  <c r="P374" i="12" s="1"/>
  <c r="P375" i="12" s="1"/>
  <c r="P376" i="12" s="1"/>
  <c r="P377" i="12" s="1"/>
  <c r="P378" i="12" s="1"/>
  <c r="P379" i="12" s="1"/>
  <c r="P380" i="12" s="1"/>
  <c r="P381" i="12" s="1"/>
  <c r="P382" i="12" s="1"/>
  <c r="P383" i="12" s="1"/>
  <c r="P384" i="12" s="1"/>
  <c r="Q359" i="12"/>
  <c r="Q360" i="12" s="1"/>
  <c r="Q361" i="12" s="1"/>
  <c r="Q362" i="12" s="1"/>
  <c r="Q363" i="12" s="1"/>
  <c r="Q364" i="12" s="1"/>
  <c r="Q365" i="12" s="1"/>
  <c r="Q366" i="12" s="1"/>
  <c r="Q367" i="12" s="1"/>
  <c r="Q368" i="12" s="1"/>
  <c r="Q369" i="12" s="1"/>
  <c r="Q370" i="12" s="1"/>
  <c r="Q371" i="12" s="1"/>
  <c r="Q372" i="12" s="1"/>
  <c r="Q373" i="12" s="1"/>
  <c r="Q374" i="12" s="1"/>
  <c r="Q375" i="12" s="1"/>
  <c r="Q376" i="12" s="1"/>
  <c r="Q377" i="12" s="1"/>
  <c r="Q378" i="12" s="1"/>
  <c r="Q379" i="12" s="1"/>
  <c r="Q380" i="12" s="1"/>
  <c r="Q381" i="12" s="1"/>
  <c r="Q382" i="12" s="1"/>
  <c r="Q383" i="12" s="1"/>
  <c r="Q384" i="12" s="1"/>
  <c r="W360" i="12"/>
  <c r="W361" i="12" s="1"/>
  <c r="W362" i="12" s="1"/>
  <c r="W363" i="12" s="1"/>
  <c r="W364" i="12" s="1"/>
  <c r="W365" i="12" s="1"/>
  <c r="W366" i="12" s="1"/>
  <c r="W367" i="12" s="1"/>
  <c r="W368" i="12" s="1"/>
  <c r="W369" i="12" s="1"/>
  <c r="W370" i="12" s="1"/>
  <c r="W371" i="12" s="1"/>
  <c r="W372" i="12" s="1"/>
  <c r="W373" i="12" s="1"/>
  <c r="W374" i="12" s="1"/>
  <c r="W375" i="12" s="1"/>
  <c r="W376" i="12" s="1"/>
  <c r="W377" i="12" s="1"/>
  <c r="W378" i="12" s="1"/>
  <c r="W379" i="12" s="1"/>
  <c r="W380" i="12" s="1"/>
  <c r="W381" i="12" s="1"/>
  <c r="W382" i="12" s="1"/>
  <c r="W383" i="12" s="1"/>
  <c r="W384" i="12" s="1"/>
  <c r="R359" i="12"/>
  <c r="R360" i="12" s="1"/>
  <c r="R361" i="12" s="1"/>
  <c r="R362" i="12" s="1"/>
  <c r="R363" i="12" s="1"/>
  <c r="R364" i="12" s="1"/>
  <c r="R365" i="12" s="1"/>
  <c r="R366" i="12" s="1"/>
  <c r="R367" i="12" s="1"/>
  <c r="R368" i="12" s="1"/>
  <c r="R369" i="12" s="1"/>
  <c r="R370" i="12" s="1"/>
  <c r="R371" i="12" s="1"/>
  <c r="R372" i="12" s="1"/>
  <c r="R373" i="12" s="1"/>
  <c r="R374" i="12" s="1"/>
  <c r="R375" i="12" s="1"/>
  <c r="R376" i="12" s="1"/>
  <c r="R377" i="12" s="1"/>
  <c r="R378" i="12" s="1"/>
  <c r="R379" i="12" s="1"/>
  <c r="R380" i="12" s="1"/>
  <c r="R381" i="12" s="1"/>
  <c r="R382" i="12" s="1"/>
  <c r="R383" i="12" s="1"/>
  <c r="R384" i="12" s="1"/>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P413" i="12"/>
  <c r="P414" i="12" s="1"/>
  <c r="P415" i="12" s="1"/>
  <c r="P416" i="12" s="1"/>
  <c r="P417" i="12" s="1"/>
  <c r="P418" i="12" s="1"/>
  <c r="P419" i="12" s="1"/>
  <c r="P420" i="12" s="1"/>
  <c r="P421" i="12" s="1"/>
  <c r="P422" i="12" s="1"/>
  <c r="P423" i="12" s="1"/>
  <c r="P424" i="12" s="1"/>
  <c r="P425" i="12" s="1"/>
  <c r="P426" i="12" s="1"/>
  <c r="P427" i="12" s="1"/>
  <c r="P428" i="12" s="1"/>
  <c r="P429" i="12" s="1"/>
  <c r="P430" i="12" s="1"/>
  <c r="P431" i="12" s="1"/>
  <c r="P432" i="12" s="1"/>
  <c r="P433" i="12" s="1"/>
  <c r="P434" i="12" s="1"/>
  <c r="P435" i="12" s="1"/>
  <c r="P436" i="12" s="1"/>
  <c r="P437" i="12" s="1"/>
  <c r="P438" i="12" s="1"/>
  <c r="C494"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P386" i="12"/>
  <c r="P387" i="12" s="1"/>
  <c r="P388" i="12" s="1"/>
  <c r="P389" i="12" s="1"/>
  <c r="P390" i="12" s="1"/>
  <c r="P391" i="12" s="1"/>
  <c r="P392" i="12" s="1"/>
  <c r="P393" i="12" s="1"/>
  <c r="P394" i="12" s="1"/>
  <c r="P395" i="12" s="1"/>
  <c r="P396" i="12" s="1"/>
  <c r="P397" i="12" s="1"/>
  <c r="P398" i="12" s="1"/>
  <c r="P399" i="12" s="1"/>
  <c r="P400" i="12" s="1"/>
  <c r="P401" i="12" s="1"/>
  <c r="P402" i="12" s="1"/>
  <c r="P403" i="12" s="1"/>
  <c r="P404" i="12" s="1"/>
  <c r="P405" i="12" s="1"/>
  <c r="P406" i="12" s="1"/>
  <c r="P407" i="12" s="1"/>
  <c r="P408" i="12" s="1"/>
  <c r="P409" i="12" s="1"/>
  <c r="P410" i="12" s="1"/>
  <c r="P411" i="12" s="1"/>
  <c r="C467" i="12"/>
  <c r="C465" i="12"/>
  <c r="C464" i="12"/>
  <c r="C463" i="12"/>
  <c r="C462" i="12"/>
  <c r="C461" i="12"/>
  <c r="C460" i="12"/>
  <c r="C459" i="12"/>
  <c r="C458" i="12"/>
  <c r="C457" i="12"/>
  <c r="C456" i="12"/>
  <c r="C455" i="12"/>
  <c r="C454" i="12"/>
  <c r="C453" i="12"/>
  <c r="C452" i="12"/>
  <c r="C451" i="12"/>
  <c r="C450" i="12"/>
  <c r="C449" i="12"/>
  <c r="C448" i="12"/>
  <c r="C447" i="12"/>
  <c r="C446" i="12"/>
  <c r="C445" i="12"/>
  <c r="C444" i="12"/>
  <c r="C600" i="12"/>
  <c r="C599" i="12"/>
  <c r="C598" i="12"/>
  <c r="C597" i="12"/>
  <c r="C596" i="12"/>
  <c r="C595" i="12"/>
  <c r="C594" i="12"/>
  <c r="C593" i="12"/>
  <c r="C592" i="12"/>
  <c r="C591" i="12"/>
  <c r="C590" i="12"/>
  <c r="C589" i="12"/>
  <c r="C588" i="12"/>
  <c r="C587" i="12"/>
  <c r="C586" i="12"/>
  <c r="C585" i="12"/>
  <c r="C584" i="12"/>
  <c r="C583" i="12"/>
  <c r="C582" i="12"/>
  <c r="C581" i="12"/>
  <c r="C580" i="12"/>
  <c r="C579" i="12"/>
  <c r="C578" i="12"/>
  <c r="C577" i="12"/>
  <c r="C576" i="12"/>
  <c r="Q413" i="12"/>
  <c r="Q414" i="12" s="1"/>
  <c r="Q415" i="12" s="1"/>
  <c r="Q416" i="12" s="1"/>
  <c r="Q417" i="12" s="1"/>
  <c r="Q418" i="12" s="1"/>
  <c r="Q419" i="12" s="1"/>
  <c r="Q420" i="12" s="1"/>
  <c r="Q421" i="12" s="1"/>
  <c r="Q422" i="12" s="1"/>
  <c r="Q423" i="12" s="1"/>
  <c r="Q424" i="12" s="1"/>
  <c r="Q425" i="12" s="1"/>
  <c r="Q426" i="12" s="1"/>
  <c r="Q427" i="12" s="1"/>
  <c r="Q428" i="12" s="1"/>
  <c r="Q429" i="12" s="1"/>
  <c r="Q430" i="12" s="1"/>
  <c r="Q431" i="12" s="1"/>
  <c r="Q432" i="12" s="1"/>
  <c r="Q433" i="12" s="1"/>
  <c r="Q434" i="12" s="1"/>
  <c r="Q435" i="12" s="1"/>
  <c r="Q436" i="12" s="1"/>
  <c r="Q437" i="12" s="1"/>
  <c r="Q438" i="12" s="1"/>
  <c r="C575"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Q386" i="12"/>
  <c r="Q387" i="12" s="1"/>
  <c r="Q388" i="12" s="1"/>
  <c r="Q389" i="12" s="1"/>
  <c r="Q390" i="12" s="1"/>
  <c r="Q391" i="12" s="1"/>
  <c r="Q392" i="12" s="1"/>
  <c r="Q393" i="12" s="1"/>
  <c r="Q394" i="12" s="1"/>
  <c r="Q395" i="12" s="1"/>
  <c r="Q396" i="12" s="1"/>
  <c r="Q397" i="12" s="1"/>
  <c r="Q398" i="12" s="1"/>
  <c r="Q399" i="12" s="1"/>
  <c r="Q400" i="12" s="1"/>
  <c r="Q401" i="12" s="1"/>
  <c r="Q402" i="12" s="1"/>
  <c r="Q403" i="12" s="1"/>
  <c r="Q404" i="12" s="1"/>
  <c r="Q405" i="12" s="1"/>
  <c r="Q406" i="12" s="1"/>
  <c r="Q407" i="12" s="1"/>
  <c r="Q408" i="12" s="1"/>
  <c r="Q409" i="12" s="1"/>
  <c r="Q410" i="12" s="1"/>
  <c r="Q411" i="12" s="1"/>
  <c r="C548" i="12"/>
  <c r="C546" i="12"/>
  <c r="C545" i="12"/>
  <c r="C544" i="12"/>
  <c r="C543" i="12"/>
  <c r="C542" i="12"/>
  <c r="C541" i="12"/>
  <c r="C540" i="12"/>
  <c r="C539" i="12"/>
  <c r="C538" i="12"/>
  <c r="C537" i="12"/>
  <c r="C536" i="12"/>
  <c r="C535" i="12"/>
  <c r="C534" i="12"/>
  <c r="C533" i="12"/>
  <c r="C532" i="12"/>
  <c r="C531" i="12"/>
  <c r="C530" i="12"/>
  <c r="C529" i="12"/>
  <c r="C528" i="12"/>
  <c r="C527" i="12"/>
  <c r="C526" i="12"/>
  <c r="C525" i="12"/>
  <c r="C681" i="12"/>
  <c r="C680" i="12"/>
  <c r="C679" i="12"/>
  <c r="C678" i="12"/>
  <c r="C677" i="12"/>
  <c r="C676" i="12"/>
  <c r="C675" i="12"/>
  <c r="C674" i="12"/>
  <c r="C673" i="12"/>
  <c r="C672" i="12"/>
  <c r="C671" i="12"/>
  <c r="C670" i="12"/>
  <c r="C669" i="12"/>
  <c r="C668" i="12"/>
  <c r="C667" i="12"/>
  <c r="C666" i="12"/>
  <c r="C665" i="12"/>
  <c r="C664" i="12"/>
  <c r="C663" i="12"/>
  <c r="C662" i="12"/>
  <c r="C661" i="12"/>
  <c r="C660" i="12"/>
  <c r="C659" i="12"/>
  <c r="C658" i="12"/>
  <c r="C657" i="12"/>
  <c r="W413" i="12"/>
  <c r="W414" i="12" s="1"/>
  <c r="W415" i="12" s="1"/>
  <c r="W416" i="12" s="1"/>
  <c r="W417" i="12" s="1"/>
  <c r="W418" i="12" s="1"/>
  <c r="W419" i="12" s="1"/>
  <c r="W420" i="12" s="1"/>
  <c r="W421" i="12" s="1"/>
  <c r="W422" i="12" s="1"/>
  <c r="W423" i="12" s="1"/>
  <c r="W424" i="12" s="1"/>
  <c r="W425" i="12" s="1"/>
  <c r="W426" i="12" s="1"/>
  <c r="W427" i="12" s="1"/>
  <c r="W428" i="12" s="1"/>
  <c r="W429" i="12" s="1"/>
  <c r="W430" i="12" s="1"/>
  <c r="W431" i="12" s="1"/>
  <c r="W432" i="12" s="1"/>
  <c r="W433" i="12" s="1"/>
  <c r="W434" i="12" s="1"/>
  <c r="W435" i="12" s="1"/>
  <c r="W436" i="12" s="1"/>
  <c r="W437" i="12" s="1"/>
  <c r="W438" i="12" s="1"/>
  <c r="R413" i="12"/>
  <c r="R414" i="12" s="1"/>
  <c r="R415" i="12" s="1"/>
  <c r="R416" i="12" s="1"/>
  <c r="R417" i="12" s="1"/>
  <c r="R418" i="12" s="1"/>
  <c r="R419" i="12" s="1"/>
  <c r="R420" i="12" s="1"/>
  <c r="R421" i="12" s="1"/>
  <c r="R422" i="12" s="1"/>
  <c r="R423" i="12" s="1"/>
  <c r="R424" i="12" s="1"/>
  <c r="R425" i="12" s="1"/>
  <c r="R426" i="12" s="1"/>
  <c r="R427" i="12" s="1"/>
  <c r="R428" i="12" s="1"/>
  <c r="R429" i="12" s="1"/>
  <c r="R430" i="12" s="1"/>
  <c r="R431" i="12" s="1"/>
  <c r="R432" i="12" s="1"/>
  <c r="R433" i="12" s="1"/>
  <c r="R434" i="12" s="1"/>
  <c r="R435" i="12" s="1"/>
  <c r="R436" i="12" s="1"/>
  <c r="R437" i="12" s="1"/>
  <c r="R438" i="12" s="1"/>
  <c r="C656" i="12"/>
  <c r="C654" i="12"/>
  <c r="C653" i="12"/>
  <c r="C652" i="12"/>
  <c r="C651" i="12"/>
  <c r="C650" i="12"/>
  <c r="C649" i="12"/>
  <c r="C648" i="12"/>
  <c r="C647" i="12"/>
  <c r="C646" i="12"/>
  <c r="C645" i="12"/>
  <c r="C644" i="12"/>
  <c r="C643" i="12"/>
  <c r="C642" i="12"/>
  <c r="C641" i="12"/>
  <c r="C640" i="12"/>
  <c r="C639" i="12"/>
  <c r="C638" i="12"/>
  <c r="C637" i="12"/>
  <c r="C636" i="12"/>
  <c r="C635" i="12"/>
  <c r="C634" i="12"/>
  <c r="C633" i="12"/>
  <c r="C632" i="12"/>
  <c r="C631" i="12"/>
  <c r="C630" i="12"/>
  <c r="W386" i="12"/>
  <c r="W387" i="12" s="1"/>
  <c r="W388" i="12" s="1"/>
  <c r="W389" i="12" s="1"/>
  <c r="W390" i="12" s="1"/>
  <c r="W391" i="12" s="1"/>
  <c r="W392" i="12" s="1"/>
  <c r="W393" i="12" s="1"/>
  <c r="W394" i="12" s="1"/>
  <c r="W395" i="12" s="1"/>
  <c r="W396" i="12" s="1"/>
  <c r="W397" i="12" s="1"/>
  <c r="W398" i="12" s="1"/>
  <c r="W399" i="12" s="1"/>
  <c r="W400" i="12" s="1"/>
  <c r="W401" i="12" s="1"/>
  <c r="W402" i="12" s="1"/>
  <c r="W403" i="12" s="1"/>
  <c r="W404" i="12" s="1"/>
  <c r="W405" i="12" s="1"/>
  <c r="W406" i="12" s="1"/>
  <c r="W407" i="12" s="1"/>
  <c r="W408" i="12" s="1"/>
  <c r="W409" i="12" s="1"/>
  <c r="W410" i="12" s="1"/>
  <c r="W411" i="12" s="1"/>
  <c r="R386" i="12"/>
  <c r="R387" i="12" s="1"/>
  <c r="R388" i="12" s="1"/>
  <c r="R389" i="12" s="1"/>
  <c r="R390" i="12" s="1"/>
  <c r="R391" i="12" s="1"/>
  <c r="R392" i="12" s="1"/>
  <c r="R393" i="12" s="1"/>
  <c r="R394" i="12" s="1"/>
  <c r="R395" i="12" s="1"/>
  <c r="R396" i="12" s="1"/>
  <c r="R397" i="12" s="1"/>
  <c r="R398" i="12" s="1"/>
  <c r="R399" i="12" s="1"/>
  <c r="R400" i="12" s="1"/>
  <c r="R401" i="12" s="1"/>
  <c r="R402" i="12" s="1"/>
  <c r="R403" i="12" s="1"/>
  <c r="R404" i="12" s="1"/>
  <c r="R405" i="12" s="1"/>
  <c r="R406" i="12" s="1"/>
  <c r="R407" i="12" s="1"/>
  <c r="R408" i="12" s="1"/>
  <c r="R409" i="12" s="1"/>
  <c r="R410" i="12" s="1"/>
  <c r="R411" i="12" s="1"/>
  <c r="C629" i="12"/>
  <c r="C627" i="12"/>
  <c r="C626" i="12"/>
  <c r="C625" i="12"/>
  <c r="C624" i="12"/>
  <c r="C623" i="12"/>
  <c r="C622" i="12"/>
  <c r="C621" i="12"/>
  <c r="C620" i="12"/>
  <c r="C619" i="12"/>
  <c r="C618" i="12"/>
  <c r="C617" i="12"/>
  <c r="C616" i="12"/>
  <c r="C615" i="12"/>
  <c r="C614" i="12"/>
  <c r="C613" i="12"/>
  <c r="C612" i="12"/>
  <c r="C611" i="12"/>
  <c r="C610" i="12"/>
  <c r="C609" i="12"/>
  <c r="C608" i="12"/>
  <c r="C607" i="12"/>
  <c r="C606" i="12"/>
  <c r="T413" i="12"/>
  <c r="T414" i="12" s="1"/>
  <c r="T415" i="12" s="1"/>
  <c r="T416" i="12" s="1"/>
  <c r="T417" i="12" s="1"/>
  <c r="T418" i="12" s="1"/>
  <c r="T419" i="12" s="1"/>
  <c r="T420" i="12" s="1"/>
  <c r="T421" i="12" s="1"/>
  <c r="T422" i="12" s="1"/>
  <c r="T423" i="12" s="1"/>
  <c r="T424" i="12" s="1"/>
  <c r="T425" i="12" s="1"/>
  <c r="T426" i="12" s="1"/>
  <c r="T427" i="12" s="1"/>
  <c r="T428" i="12" s="1"/>
  <c r="T429" i="12" s="1"/>
  <c r="T430" i="12" s="1"/>
  <c r="T431" i="12" s="1"/>
  <c r="T432" i="12" s="1"/>
  <c r="T433" i="12" s="1"/>
  <c r="T434" i="12" s="1"/>
  <c r="T435" i="12" s="1"/>
  <c r="T436" i="12" s="1"/>
  <c r="T437" i="12" s="1"/>
  <c r="T438" i="12" s="1"/>
  <c r="T386" i="12"/>
  <c r="T387" i="12" s="1"/>
  <c r="T388" i="12" s="1"/>
  <c r="T389" i="12" s="1"/>
  <c r="T390" i="12" s="1"/>
  <c r="T391" i="12" s="1"/>
  <c r="T392" i="12" s="1"/>
  <c r="T393" i="12" s="1"/>
  <c r="T394" i="12" s="1"/>
  <c r="T395" i="12" s="1"/>
  <c r="T396" i="12" s="1"/>
  <c r="T397" i="12" s="1"/>
  <c r="T398" i="12" s="1"/>
  <c r="T399" i="12" s="1"/>
  <c r="T400" i="12" s="1"/>
  <c r="T401" i="12" s="1"/>
  <c r="T402" i="12" s="1"/>
  <c r="T403" i="12" s="1"/>
  <c r="T404" i="12" s="1"/>
  <c r="T405" i="12" s="1"/>
  <c r="T406" i="12" s="1"/>
  <c r="T407" i="12" s="1"/>
  <c r="T408" i="12" s="1"/>
  <c r="T409" i="12" s="1"/>
  <c r="T410" i="12" s="1"/>
  <c r="T411" i="12" s="1"/>
  <c r="T359" i="12"/>
  <c r="T360" i="12" s="1"/>
  <c r="T361" i="12" s="1"/>
  <c r="T362" i="12" s="1"/>
  <c r="T363" i="12" s="1"/>
  <c r="T364" i="12" s="1"/>
  <c r="T365" i="12" s="1"/>
  <c r="T366" i="12" s="1"/>
  <c r="T367" i="12" s="1"/>
  <c r="T368" i="12" s="1"/>
  <c r="T369" i="12" s="1"/>
  <c r="T370" i="12" s="1"/>
  <c r="T371" i="12" s="1"/>
  <c r="T372" i="12" s="1"/>
  <c r="T373" i="12" s="1"/>
  <c r="T374" i="12" s="1"/>
  <c r="T375" i="12" s="1"/>
  <c r="T376" i="12" s="1"/>
  <c r="T377" i="12" s="1"/>
  <c r="T378" i="12" s="1"/>
  <c r="T379" i="12" s="1"/>
  <c r="T380" i="12" s="1"/>
  <c r="T381" i="12" s="1"/>
  <c r="T382" i="12" s="1"/>
  <c r="T383" i="12" s="1"/>
  <c r="T384" i="12" s="1"/>
  <c r="O413" i="12"/>
  <c r="O414" i="12" s="1"/>
  <c r="O415" i="12" s="1"/>
  <c r="O416" i="12" s="1"/>
  <c r="O417" i="12" s="1"/>
  <c r="O418" i="12" s="1"/>
  <c r="O419" i="12" s="1"/>
  <c r="O420" i="12" s="1"/>
  <c r="O421" i="12" s="1"/>
  <c r="O422" i="12" s="1"/>
  <c r="O423" i="12" s="1"/>
  <c r="O424" i="12" s="1"/>
  <c r="O425" i="12" s="1"/>
  <c r="O426" i="12" s="1"/>
  <c r="O427" i="12" s="1"/>
  <c r="O428" i="12" s="1"/>
  <c r="O429" i="12" s="1"/>
  <c r="O430" i="12" s="1"/>
  <c r="O431" i="12" s="1"/>
  <c r="O432" i="12" s="1"/>
  <c r="O433" i="12" s="1"/>
  <c r="O434" i="12" s="1"/>
  <c r="O435" i="12" s="1"/>
  <c r="O436" i="12" s="1"/>
  <c r="O437" i="12" s="1"/>
  <c r="O438" i="12" s="1"/>
  <c r="O386" i="12"/>
  <c r="O387" i="12" s="1"/>
  <c r="O388" i="12" s="1"/>
  <c r="O389" i="12" s="1"/>
  <c r="O390" i="12" s="1"/>
  <c r="O391" i="12" s="1"/>
  <c r="O392" i="12" s="1"/>
  <c r="O393" i="12" s="1"/>
  <c r="O394" i="12" s="1"/>
  <c r="O395" i="12" s="1"/>
  <c r="O396" i="12" s="1"/>
  <c r="O397" i="12" s="1"/>
  <c r="O398" i="12" s="1"/>
  <c r="O399" i="12" s="1"/>
  <c r="O400" i="12" s="1"/>
  <c r="O401" i="12" s="1"/>
  <c r="O402" i="12" s="1"/>
  <c r="O403" i="12" s="1"/>
  <c r="O404" i="12" s="1"/>
  <c r="O405" i="12" s="1"/>
  <c r="O406" i="12" s="1"/>
  <c r="O407" i="12" s="1"/>
  <c r="O408" i="12" s="1"/>
  <c r="O409" i="12" s="1"/>
  <c r="O410" i="12" s="1"/>
  <c r="O411" i="12" s="1"/>
  <c r="O359" i="12"/>
  <c r="O360" i="12" s="1"/>
  <c r="O361" i="12" s="1"/>
  <c r="O362" i="12" s="1"/>
  <c r="O363" i="12" s="1"/>
  <c r="O364" i="12" s="1"/>
  <c r="O365" i="12" s="1"/>
  <c r="O366" i="12" s="1"/>
  <c r="O367" i="12" s="1"/>
  <c r="O368" i="12" s="1"/>
  <c r="O369" i="12" s="1"/>
  <c r="O370" i="12" s="1"/>
  <c r="O371" i="12" s="1"/>
  <c r="O372" i="12" s="1"/>
  <c r="O373" i="12" s="1"/>
  <c r="O374" i="12" s="1"/>
  <c r="O375" i="12" s="1"/>
  <c r="O376" i="12" s="1"/>
  <c r="O377" i="12" s="1"/>
  <c r="O378" i="12" s="1"/>
  <c r="O379" i="12" s="1"/>
  <c r="O380" i="12" s="1"/>
  <c r="O381" i="12" s="1"/>
  <c r="O382" i="12" s="1"/>
  <c r="O383" i="12" s="1"/>
  <c r="O384" i="12" s="1"/>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C411" i="12"/>
  <c r="C410" i="12"/>
  <c r="C409" i="12"/>
  <c r="C408" i="12"/>
  <c r="C407" i="12"/>
  <c r="C406" i="12"/>
  <c r="C405" i="12"/>
  <c r="C404" i="12"/>
  <c r="C403" i="12"/>
  <c r="C402" i="12"/>
  <c r="C401" i="12"/>
  <c r="C400" i="12"/>
  <c r="C399" i="12"/>
  <c r="C398" i="12"/>
  <c r="C397" i="12"/>
  <c r="C396" i="12"/>
  <c r="C395" i="12"/>
  <c r="C394" i="12"/>
  <c r="C393" i="12"/>
  <c r="C392" i="12"/>
  <c r="C391" i="12"/>
  <c r="C390" i="12"/>
  <c r="C389" i="12"/>
  <c r="C388" i="12"/>
  <c r="C387" i="12"/>
  <c r="C386" i="12"/>
  <c r="C384" i="12"/>
  <c r="C383" i="12"/>
  <c r="C382" i="12"/>
  <c r="C381" i="12"/>
  <c r="C380" i="12"/>
  <c r="C379" i="12"/>
  <c r="C378" i="12"/>
  <c r="C377" i="12"/>
  <c r="C376" i="12"/>
  <c r="C375" i="12"/>
  <c r="C374" i="12"/>
  <c r="C373" i="12"/>
  <c r="C372" i="12"/>
  <c r="C371" i="12"/>
  <c r="C370" i="12"/>
  <c r="C369" i="12"/>
  <c r="C368" i="12"/>
  <c r="C367" i="12"/>
  <c r="C366" i="12"/>
  <c r="C365" i="12"/>
  <c r="C364" i="12"/>
  <c r="C363"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35" i="12"/>
  <c r="C334" i="12"/>
  <c r="C333" i="12"/>
  <c r="C332" i="12"/>
  <c r="C331" i="12"/>
  <c r="C330" i="12"/>
  <c r="C329" i="12"/>
  <c r="C328" i="12"/>
  <c r="C325" i="12"/>
  <c r="M279" i="12" l="1"/>
  <c r="N213" i="12"/>
  <c r="C605" i="12" l="1"/>
  <c r="C604" i="12"/>
  <c r="C603" i="12"/>
  <c r="C602" i="12"/>
  <c r="C524" i="12"/>
  <c r="C523" i="12"/>
  <c r="C522" i="12"/>
  <c r="C521" i="12"/>
  <c r="C443" i="12"/>
  <c r="C442" i="12"/>
  <c r="C441" i="12"/>
  <c r="C440" i="12"/>
  <c r="C361" i="12"/>
  <c r="C360" i="12"/>
  <c r="C359" i="12"/>
  <c r="C682" i="12"/>
  <c r="C362" i="12"/>
  <c r="C356" i="12"/>
  <c r="C355" i="12"/>
  <c r="H91" i="12" l="1"/>
  <c r="C320" i="12"/>
  <c r="C336"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Michael Young</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K327" authorId="1" shapeId="0" xr:uid="{005FD0BF-93E3-4FBB-A906-3821FCD6128C}">
      <text>
        <r>
          <rPr>
            <b/>
            <sz val="9"/>
            <color indexed="81"/>
            <rFont val="Tahoma"/>
            <family val="2"/>
          </rPr>
          <t>John:</t>
        </r>
        <r>
          <rPr>
            <sz val="9"/>
            <color indexed="81"/>
            <rFont val="Tahoma"/>
            <family val="2"/>
          </rPr>
          <t xml:space="preserve">
Scalar of the stock density entered in the MIDAS feed periods.</t>
        </r>
      </text>
    </comment>
    <comment ref="H328" authorId="1" shapeId="0" xr:uid="{1E2006B1-9835-4504-9594-F6E9A4DBE704}">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I328" authorId="2" shapeId="0" xr:uid="{06ECC049-97FB-497B-BC7E-31557CD2D72C}">
      <text>
        <r>
          <rPr>
            <b/>
            <sz val="9"/>
            <color indexed="81"/>
            <rFont val="Tahoma"/>
            <family val="2"/>
          </rPr>
          <t>Michael Young:</t>
        </r>
        <r>
          <rPr>
            <sz val="9"/>
            <color indexed="81"/>
            <rFont val="Tahoma"/>
            <family val="2"/>
          </rPr>
          <t xml:space="preserve">
Named ranges exist but are formulas so don’t show up.
used to build pyomo set. Update named ranges if adding n levels</t>
        </r>
      </text>
    </comment>
    <comment ref="O339" authorId="0" shapeId="0" xr:uid="{1FA4D405-8FD6-442D-9A57-70DAFD51CDDE}">
      <text>
        <r>
          <rPr>
            <b/>
            <sz val="9"/>
            <color indexed="81"/>
            <rFont val="Tahoma"/>
            <charset val="1"/>
          </rPr>
          <t>Michael Young (21512438):</t>
        </r>
        <r>
          <rPr>
            <sz val="9"/>
            <color indexed="81"/>
            <rFont val="Tahoma"/>
            <charset val="1"/>
          </rPr>
          <t xml:space="preserve">
This is a user defined date. See just below.</t>
        </r>
      </text>
    </comment>
    <comment ref="H341" authorId="0" shapeId="0" xr:uid="{D7D65839-3BE2-45B7-86BC-9B6D2446C709}">
      <text>
        <r>
          <rPr>
            <b/>
            <sz val="9"/>
            <color indexed="81"/>
            <rFont val="Tahoma"/>
            <charset val="1"/>
          </rPr>
          <t>Michael Young (21512438):</t>
        </r>
        <r>
          <rPr>
            <sz val="9"/>
            <color indexed="81"/>
            <rFont val="Tahoma"/>
            <charset val="1"/>
          </rPr>
          <t xml:space="preserve">
is the fvp being included in the model?</t>
        </r>
      </text>
    </comment>
    <comment ref="H342" authorId="0" shapeId="0" xr:uid="{0F2C5691-2053-4D79-84C1-FDBB064C0E57}">
      <text>
        <r>
          <rPr>
            <b/>
            <sz val="9"/>
            <color indexed="81"/>
            <rFont val="Tahoma"/>
            <charset val="1"/>
          </rPr>
          <t>Michael Young (21512438):</t>
        </r>
        <r>
          <rPr>
            <sz val="9"/>
            <color indexed="81"/>
            <rFont val="Tahoma"/>
            <charset val="1"/>
          </rPr>
          <t xml:space="preserve">
is the fvp also a dvp?</t>
        </r>
      </text>
    </comment>
    <comment ref="H343" authorId="0" shapeId="0" xr:uid="{D0966CCC-CC8D-4CC5-A3DB-3C71C534B814}">
      <text>
        <r>
          <rPr>
            <b/>
            <sz val="9"/>
            <color indexed="81"/>
            <rFont val="Tahoma"/>
            <charset val="1"/>
          </rPr>
          <t>Michael Young (21512438):</t>
        </r>
        <r>
          <rPr>
            <sz val="9"/>
            <color indexed="81"/>
            <rFont val="Tahoma"/>
            <charset val="1"/>
          </rPr>
          <t xml:space="preserve">
The structural inputs above (relating to k2 clustering) are inputted based on the reproduction cycle (R type - prejoining, scanning &amp; birth). This input is basically an association between r and v. 
(note the fvps that are not dvps dont need to have a value)</t>
        </r>
      </text>
    </comment>
    <comment ref="J347" authorId="0" shapeId="0" xr:uid="{E29AB565-A991-45ED-AD8D-42E00F440CFF}">
      <text>
        <r>
          <rPr>
            <b/>
            <sz val="9"/>
            <color indexed="81"/>
            <rFont val="Tahoma"/>
            <charset val="1"/>
          </rPr>
          <t>Michael Young (21512438):</t>
        </r>
        <r>
          <rPr>
            <sz val="9"/>
            <color indexed="81"/>
            <rFont val="Tahoma"/>
            <charset val="1"/>
          </rPr>
          <t xml:space="preserve">
#this is only the v type axis. it is expanded to full v axis in code.</t>
        </r>
      </text>
    </comment>
    <comment ref="H350" authorId="0" shapeId="0" xr:uid="{9C7954EB-EA25-4202-8B26-A092BC00101F}">
      <text>
        <r>
          <rPr>
            <b/>
            <sz val="9"/>
            <color indexed="81"/>
            <rFont val="Tahoma"/>
            <family val="2"/>
          </rPr>
          <t>Michael Young (21512438):</t>
        </r>
        <r>
          <rPr>
            <sz val="9"/>
            <color indexed="81"/>
            <rFont val="Tahoma"/>
            <family val="2"/>
          </rPr>
          <t xml:space="preserve">
condensing happens at prejoining. </t>
        </r>
      </text>
    </comment>
  </commentList>
</comments>
</file>

<file path=xl/sharedStrings.xml><?xml version="1.0" encoding="utf-8"?>
<sst xmlns="http://schemas.openxmlformats.org/spreadsheetml/2006/main" count="875" uniqueCount="690">
  <si>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</si>
  <si>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</si>
  <si>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</si>
  <si>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</si>
  <si>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</si>
  <si>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</si>
  <si>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</si>
  <si>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</si>
  <si>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</si>
  <si>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</si>
  <si>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</si>
  <si>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</si>
  <si>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</si>
  <si>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</si>
  <si>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</si>
  <si>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</si>
  <si>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</si>
  <si>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</si>
  <si>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</si>
  <si>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</si>
  <si>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</si>
  <si>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</si>
  <si>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</si>
  <si>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</si>
  <si>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</si>
  <si>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</si>
  <si>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</si>
  <si>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</si>
  <si>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</si>
  <si>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</si>
  <si>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</si>
  <si>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</si>
  <si>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</si>
  <si>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</si>
  <si>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</si>
  <si>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</si>
  <si>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</si>
  <si>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</si>
  <si>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</si>
  <si>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</si>
  <si>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</si>
  <si>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</si>
  <si>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</si>
  <si>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</si>
  <si>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</si>
  <si>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</si>
  <si>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</si>
  <si>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</si>
  <si>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</si>
  <si>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</si>
  <si>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</si>
  <si>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</si>
  <si>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</si>
  <si>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</si>
  <si>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</si>
  <si>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</si>
  <si>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</si>
  <si>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</si>
  <si>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</si>
  <si>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</si>
  <si>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</si>
  <si>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</si>
  <si>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</si>
  <si>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</si>
  <si>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</si>
  <si>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</si>
  <si>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</si>
  <si>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</si>
  <si>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</si>
  <si>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</si>
  <si>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</si>
  <si>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</si>
  <si>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</si>
  <si>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</si>
  <si>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</si>
  <si>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</si>
  <si>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</si>
  <si>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</si>
  <si>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</si>
  <si>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</si>
  <si>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</si>
  <si>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</si>
  <si>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</si>
  <si>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</si>
  <si>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</si>
  <si>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</si>
  <si>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</si>
  <si>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</si>
  <si>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</si>
  <si>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</si>
  <si>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</si>
  <si>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</si>
  <si>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</si>
  <si>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LW - Level 0</t>
  </si>
  <si>
    <t>Level 1</t>
  </si>
  <si>
    <t>Level 2</t>
  </si>
  <si>
    <t>Level 3</t>
  </si>
  <si>
    <t>Level 4</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</si>
  <si>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</si>
  <si>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</si>
  <si>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</si>
  <si>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</si>
  <si>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</si>
  <si>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</si>
  <si>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</si>
  <si>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</si>
  <si>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</si>
  <si>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</si>
  <si>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</si>
  <si>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</si>
  <si>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</si>
  <si>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</si>
  <si>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</si>
  <si>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</si>
  <si>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</si>
  <si>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</si>
  <si>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</si>
  <si>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</si>
  <si>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</si>
  <si>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Feed supply for the nutrition levels (n)</t>
  </si>
  <si>
    <t>Stock density</t>
  </si>
  <si>
    <t>GB &amp; L</t>
  </si>
  <si>
    <t>This should depend on TOL vs break</t>
  </si>
  <si>
    <t>n1</t>
  </si>
  <si>
    <t>n2</t>
  </si>
  <si>
    <t>n3</t>
  </si>
  <si>
    <t>n4</t>
  </si>
  <si>
    <t>n5</t>
  </si>
  <si>
    <t>n6</t>
  </si>
  <si>
    <t>n7</t>
  </si>
  <si>
    <t>n8</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</si>
  <si>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</si>
  <si>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</si>
  <si>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</si>
  <si>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</si>
  <si>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</si>
  <si>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</si>
  <si>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</si>
  <si>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</si>
  <si>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</si>
  <si>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</si>
  <si>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</si>
  <si>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</si>
  <si>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</si>
  <si>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</si>
  <si>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</si>
  <si>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</si>
  <si>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</si>
  <si>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</si>
  <si>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</si>
  <si>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</si>
  <si>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</si>
  <si>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</si>
  <si>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Level 5</t>
  </si>
  <si>
    <t>Level 6</t>
  </si>
  <si>
    <t>Level 7</t>
  </si>
  <si>
    <t>Level 8</t>
  </si>
  <si>
    <t>Level 9</t>
  </si>
  <si>
    <t>lw10</t>
  </si>
  <si>
    <t>Level 10</t>
  </si>
  <si>
    <t>lw11</t>
  </si>
  <si>
    <t>Level 11</t>
  </si>
  <si>
    <t>lw12</t>
  </si>
  <si>
    <t>Level 12</t>
  </si>
  <si>
    <t>lw13</t>
  </si>
  <si>
    <t>Level 13</t>
  </si>
  <si>
    <t>lw14</t>
  </si>
  <si>
    <t>Level 14</t>
  </si>
  <si>
    <t>lw15</t>
  </si>
  <si>
    <t>Level 15</t>
  </si>
  <si>
    <t>lw16</t>
  </si>
  <si>
    <t>Level 16</t>
  </si>
  <si>
    <t>lw17</t>
  </si>
  <si>
    <t>Level 17</t>
  </si>
  <si>
    <t>lw18</t>
  </si>
  <si>
    <t>Level 18</t>
  </si>
  <si>
    <t>lw19</t>
  </si>
  <si>
    <t>Level 19</t>
  </si>
  <si>
    <t>lw20</t>
  </si>
  <si>
    <t>Level 20</t>
  </si>
  <si>
    <t>lw21</t>
  </si>
  <si>
    <t>Level 21</t>
  </si>
  <si>
    <t>lw22</t>
  </si>
  <si>
    <t>Level 22</t>
  </si>
  <si>
    <t>lw23</t>
  </si>
  <si>
    <t>Level 23</t>
  </si>
  <si>
    <t>lw24</t>
  </si>
  <si>
    <t>Level 24</t>
  </si>
  <si>
    <t>lw25</t>
  </si>
  <si>
    <t>Level 25</t>
  </si>
  <si>
    <t>lw26</t>
  </si>
  <si>
    <t>Level 26</t>
  </si>
  <si>
    <t>lw27</t>
  </si>
  <si>
    <t>Level 27</t>
  </si>
  <si>
    <t>lw28</t>
  </si>
  <si>
    <t>Level 28</t>
  </si>
  <si>
    <t>lw29</t>
  </si>
  <si>
    <t>Level 29</t>
  </si>
  <si>
    <t>lw30</t>
  </si>
  <si>
    <t>Level 30</t>
  </si>
  <si>
    <t>lw31</t>
  </si>
  <si>
    <t>Level 31</t>
  </si>
  <si>
    <t>lw32</t>
  </si>
  <si>
    <t>Level 32</t>
  </si>
  <si>
    <t>lw33</t>
  </si>
  <si>
    <t>Level 33</t>
  </si>
  <si>
    <t>lw34</t>
  </si>
  <si>
    <t>Level 34</t>
  </si>
  <si>
    <t>lw35</t>
  </si>
  <si>
    <t>Level 35</t>
  </si>
  <si>
    <t>lw36</t>
  </si>
  <si>
    <t>Level 36</t>
  </si>
  <si>
    <t>lw37</t>
  </si>
  <si>
    <t>Level 37</t>
  </si>
  <si>
    <t>lw38</t>
  </si>
  <si>
    <t>Level 38</t>
  </si>
  <si>
    <t>lw39</t>
  </si>
  <si>
    <t>Level 39</t>
  </si>
  <si>
    <t>lw40</t>
  </si>
  <si>
    <t>Level 40</t>
  </si>
  <si>
    <t>lw41</t>
  </si>
  <si>
    <t>Level 41</t>
  </si>
  <si>
    <t>lw42</t>
  </si>
  <si>
    <t>Level 42</t>
  </si>
  <si>
    <t>lw43</t>
  </si>
  <si>
    <t>Level 43</t>
  </si>
  <si>
    <t>lw44</t>
  </si>
  <si>
    <t>Level 44</t>
  </si>
  <si>
    <t>lw45</t>
  </si>
  <si>
    <t>Level 45</t>
  </si>
  <si>
    <t>lw46</t>
  </si>
  <si>
    <t>Level 46</t>
  </si>
  <si>
    <t>lw47</t>
  </si>
  <si>
    <t>Level 47</t>
  </si>
  <si>
    <t>lw48</t>
  </si>
  <si>
    <t>Level 48</t>
  </si>
  <si>
    <t>lw49</t>
  </si>
  <si>
    <t>Level 49</t>
  </si>
  <si>
    <t>lw50</t>
  </si>
  <si>
    <t>Level 50</t>
  </si>
  <si>
    <t>lw51</t>
  </si>
  <si>
    <t>Level 51</t>
  </si>
  <si>
    <t>lw52</t>
  </si>
  <si>
    <t>Level 52</t>
  </si>
  <si>
    <t>lw53</t>
  </si>
  <si>
    <t>Level 53</t>
  </si>
  <si>
    <t>lw54</t>
  </si>
  <si>
    <t>Level 54</t>
  </si>
  <si>
    <t>lw55</t>
  </si>
  <si>
    <t>Level 55</t>
  </si>
  <si>
    <t>lw56</t>
  </si>
  <si>
    <t>Level 56</t>
  </si>
  <si>
    <t>lw57</t>
  </si>
  <si>
    <t>Level 57</t>
  </si>
  <si>
    <t>lw58</t>
  </si>
  <si>
    <t>Level 58</t>
  </si>
  <si>
    <t>lw59</t>
  </si>
  <si>
    <t>Level 59</t>
  </si>
  <si>
    <t>lw60</t>
  </si>
  <si>
    <t>Level 60</t>
  </si>
  <si>
    <t>lw61</t>
  </si>
  <si>
    <t>Level 61</t>
  </si>
  <si>
    <t>lw62</t>
  </si>
  <si>
    <t>Level 62</t>
  </si>
  <si>
    <t>lw63</t>
  </si>
  <si>
    <t>Level 63</t>
  </si>
  <si>
    <t>lw64</t>
  </si>
  <si>
    <t>Level 64</t>
  </si>
  <si>
    <t>lw65</t>
  </si>
  <si>
    <t>Level 65</t>
  </si>
  <si>
    <t>lw66</t>
  </si>
  <si>
    <t>Level 66</t>
  </si>
  <si>
    <t>lw67</t>
  </si>
  <si>
    <t>Level 67</t>
  </si>
  <si>
    <t>lw68</t>
  </si>
  <si>
    <t>Level 68</t>
  </si>
  <si>
    <t>lw69</t>
  </si>
  <si>
    <t>Level 69</t>
  </si>
  <si>
    <t>lw70</t>
  </si>
  <si>
    <t>Level 70</t>
  </si>
  <si>
    <t>lw71</t>
  </si>
  <si>
    <t>Level 71</t>
  </si>
  <si>
    <t>lw72</t>
  </si>
  <si>
    <t>Level 72</t>
  </si>
  <si>
    <t>lw73</t>
  </si>
  <si>
    <t>Level 73</t>
  </si>
  <si>
    <t>lw74</t>
  </si>
  <si>
    <t>Level 74</t>
  </si>
  <si>
    <t>lw75</t>
  </si>
  <si>
    <t>Level 75</t>
  </si>
  <si>
    <t>lw76</t>
  </si>
  <si>
    <t>Level 76</t>
  </si>
  <si>
    <t>lw77</t>
  </si>
  <si>
    <t>Level 77</t>
  </si>
  <si>
    <t>lw78</t>
  </si>
  <si>
    <t>Level 78</t>
  </si>
  <si>
    <t>lw79</t>
  </si>
  <si>
    <t>Level 79</t>
  </si>
  <si>
    <t>lw80</t>
  </si>
  <si>
    <t>Level 80</t>
  </si>
  <si>
    <t>Number of LW patterns (in matrix)</t>
  </si>
  <si>
    <t>Number of unique starting LW patterns</t>
  </si>
  <si>
    <t>Number of nutrition levels (in the inputs)</t>
  </si>
  <si>
    <r>
      <t xml:space="preserve">Variation between </t>
    </r>
    <r>
      <rPr>
        <u/>
        <sz val="11"/>
        <color theme="1"/>
        <rFont val="Times New Roman"/>
        <family val="1"/>
      </rPr>
      <t>initial</t>
    </r>
    <r>
      <rPr>
        <sz val="11"/>
        <color theme="1"/>
        <rFont val="Times New Roman"/>
        <family val="1"/>
      </rPr>
      <t xml:space="preserve"> live weight patterns (w)</t>
    </r>
  </si>
  <si>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</si>
  <si>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</si>
  <si>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</si>
  <si>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</si>
  <si>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</si>
  <si>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</si>
  <si>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</si>
  <si>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</si>
  <si>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</si>
  <si>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</si>
  <si>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</si>
  <si>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</si>
  <si>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</si>
  <si>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</si>
  <si>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</si>
  <si>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</si>
  <si>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</si>
  <si>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</si>
  <si>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</si>
  <si>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</si>
  <si>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</si>
  <si>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</si>
  <si>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</si>
  <si>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</si>
  <si>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</si>
  <si>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</si>
  <si>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</si>
  <si>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</si>
  <si>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</si>
  <si>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</si>
  <si>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</si>
  <si>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</si>
  <si>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</si>
  <si>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</si>
  <si>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</si>
  <si>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Note: This is from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</si>
  <si>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</si>
  <si>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</si>
  <si>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</si>
  <si>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</si>
  <si>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</si>
  <si>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</si>
  <si>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</si>
  <si>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</si>
  <si>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</si>
  <si>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</si>
  <si>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</si>
  <si>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</si>
  <si>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</si>
  <si>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</si>
  <si>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lw00</t>
  </si>
  <si>
    <t>lw01</t>
  </si>
  <si>
    <t>lw02</t>
  </si>
  <si>
    <t>lw03</t>
  </si>
  <si>
    <t>lw04</t>
  </si>
  <si>
    <t>lw05</t>
  </si>
  <si>
    <t>lw06</t>
  </si>
  <si>
    <t>lw07</t>
  </si>
  <si>
    <t>lw08</t>
  </si>
  <si>
    <t>lw09</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</si>
  <si>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</si>
  <si>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</si>
  <si>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</si>
  <si>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</si>
  <si>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</si>
  <si>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</si>
  <si>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</si>
  <si>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</si>
  <si>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</si>
  <si>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</si>
  <si>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</si>
  <si>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</si>
  <si>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</si>
  <si>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</si>
  <si>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</si>
  <si>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</si>
  <si>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</si>
  <si>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</si>
  <si>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</si>
  <si>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</si>
  <si>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</si>
  <si>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</si>
  <si>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</si>
  <si>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</si>
  <si>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</si>
  <si>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</si>
  <si>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</si>
  <si>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</si>
  <si>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</si>
  <si>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</si>
  <si>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</si>
  <si>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</si>
  <si>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</si>
  <si>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</si>
  <si>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</si>
  <si>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</si>
  <si>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</si>
  <si>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</si>
  <si>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</si>
  <si>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</si>
  <si>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</si>
  <si>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</si>
  <si>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</si>
  <si>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</si>
  <si>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</si>
  <si>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</si>
  <si>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</si>
  <si>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</si>
  <si>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</si>
  <si>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pool0</t>
  </si>
  <si>
    <t>pool1</t>
  </si>
  <si>
    <t>pool2</t>
  </si>
  <si>
    <t>pool3</t>
  </si>
  <si>
    <t>FVP0</t>
  </si>
  <si>
    <t>FVP1</t>
  </si>
  <si>
    <t>FVP2</t>
  </si>
  <si>
    <t>FVP3</t>
  </si>
  <si>
    <t>FVP4</t>
  </si>
  <si>
    <t>July</t>
  </si>
  <si>
    <t>May</t>
  </si>
  <si>
    <t>FVP included</t>
  </si>
  <si>
    <t>FVP is DVP</t>
  </si>
  <si>
    <t>Both</t>
  </si>
  <si>
    <t>FVP5</t>
  </si>
  <si>
    <t>Season start</t>
  </si>
  <si>
    <t>Prejoin</t>
  </si>
  <si>
    <t>Birth</t>
  </si>
  <si>
    <t>User defined</t>
  </si>
  <si>
    <t>Association: reproduction cycle for each fvp</t>
  </si>
  <si>
    <t>User defined FVP date</t>
  </si>
  <si>
    <t>R type</t>
  </si>
  <si>
    <t>How many fvps occur in each dvp</t>
  </si>
  <si>
    <t>DVP0</t>
  </si>
  <si>
    <t>DVP1</t>
  </si>
  <si>
    <t>DVP2</t>
  </si>
  <si>
    <t>DVP3</t>
  </si>
  <si>
    <t>The number is the number of fvps prior to the start of this dvp. So if the dvp dates are say 1 Feb, 1 May &amp; 1 July and the FVP dates are 1 Feb, 1 May, 1 June, 1 July, 1 Oct. Then: 
n_prior_damfvps_v = 0, 1, 3
n_damsfvps_v = 1,2,2</t>
  </si>
  <si>
    <t>Dams FVP/DVP</t>
  </si>
  <si>
    <t>Number of fvps since condenseing</t>
  </si>
  <si>
    <t>LW</t>
  </si>
  <si>
    <t>CFW</t>
  </si>
  <si>
    <t>FD</t>
  </si>
  <si>
    <t>FL</t>
  </si>
  <si>
    <t>Level 81</t>
  </si>
  <si>
    <t>Level 82</t>
  </si>
  <si>
    <t>Level 83</t>
  </si>
  <si>
    <t>Level 84</t>
  </si>
  <si>
    <t>Level 85</t>
  </si>
  <si>
    <t>Level 86</t>
  </si>
  <si>
    <t>Level 87</t>
  </si>
  <si>
    <t>Level 88</t>
  </si>
  <si>
    <t>Level 89</t>
  </si>
  <si>
    <t>Level 90</t>
  </si>
  <si>
    <t>Level 91</t>
  </si>
  <si>
    <t>Level 92</t>
  </si>
  <si>
    <t>Level 93</t>
  </si>
  <si>
    <t>Level 94</t>
  </si>
  <si>
    <t>Level 95</t>
  </si>
  <si>
    <t>Level 96</t>
  </si>
  <si>
    <t>Level 97</t>
  </si>
  <si>
    <t>Level 98</t>
  </si>
  <si>
    <t>Level 99</t>
  </si>
  <si>
    <t>Level 100</t>
  </si>
  <si>
    <t>Level 101</t>
  </si>
  <si>
    <t>Level 102</t>
  </si>
  <si>
    <t>Level 103</t>
  </si>
  <si>
    <t>Level 104</t>
  </si>
  <si>
    <t>Level 105</t>
  </si>
  <si>
    <t>Level 106</t>
  </si>
  <si>
    <t>Level 107</t>
  </si>
  <si>
    <t>Level 108</t>
  </si>
  <si>
    <t>Level 109</t>
  </si>
  <si>
    <t>Level 110</t>
  </si>
  <si>
    <t>Level 111</t>
  </si>
  <si>
    <t>Level 112</t>
  </si>
  <si>
    <t>Level 113</t>
  </si>
  <si>
    <t>Level 114</t>
  </si>
  <si>
    <t>Level 115</t>
  </si>
  <si>
    <t>Level 116</t>
  </si>
  <si>
    <t>Level 117</t>
  </si>
  <si>
    <t>Level 118</t>
  </si>
  <si>
    <t>Level 119</t>
  </si>
  <si>
    <t>Level 120</t>
  </si>
  <si>
    <t>Level 121</t>
  </si>
  <si>
    <t>Level 122</t>
  </si>
  <si>
    <t>Level 123</t>
  </si>
  <si>
    <t>Level 124</t>
  </si>
  <si>
    <t>Level 125</t>
  </si>
  <si>
    <t>Level 126</t>
  </si>
  <si>
    <t>Level 127</t>
  </si>
  <si>
    <t>Level 128</t>
  </si>
  <si>
    <t>Level 129</t>
  </si>
  <si>
    <t>Level 130</t>
  </si>
  <si>
    <t>Level 131</t>
  </si>
  <si>
    <t>Level 132</t>
  </si>
  <si>
    <t>Level 133</t>
  </si>
  <si>
    <t>Level 134</t>
  </si>
  <si>
    <t>Level 135</t>
  </si>
  <si>
    <t>Level 136</t>
  </si>
  <si>
    <t>Level 137</t>
  </si>
  <si>
    <t>Level 138</t>
  </si>
  <si>
    <t>Level 139</t>
  </si>
  <si>
    <t>Level 140</t>
  </si>
  <si>
    <t>Level 141</t>
  </si>
  <si>
    <t>Level 142</t>
  </si>
  <si>
    <t>Level 143</t>
  </si>
  <si>
    <t>Level 144</t>
  </si>
  <si>
    <t>Level 145</t>
  </si>
  <si>
    <t>Level 146</t>
  </si>
  <si>
    <t>Level 147</t>
  </si>
  <si>
    <t>Level 148</t>
  </si>
  <si>
    <t>Level 149</t>
  </si>
  <si>
    <t>Level 150</t>
  </si>
  <si>
    <t>Level 151</t>
  </si>
  <si>
    <t>Level 152</t>
  </si>
  <si>
    <t>Level 153</t>
  </si>
  <si>
    <t>Level 154</t>
  </si>
  <si>
    <t>Level 155</t>
  </si>
  <si>
    <t>Level 156</t>
  </si>
  <si>
    <t>Level 157</t>
  </si>
  <si>
    <t>Level 158</t>
  </si>
  <si>
    <t>Level 159</t>
  </si>
  <si>
    <t>Level 160</t>
  </si>
  <si>
    <t>Level 161</t>
  </si>
  <si>
    <t>Level 162</t>
  </si>
  <si>
    <t>Level 163</t>
  </si>
  <si>
    <t>Level 164</t>
  </si>
  <si>
    <t>Level 165</t>
  </si>
  <si>
    <t>Level 166</t>
  </si>
  <si>
    <t>Level 167</t>
  </si>
  <si>
    <t>Level 168</t>
  </si>
  <si>
    <t>Level 169</t>
  </si>
  <si>
    <t>Level 170</t>
  </si>
  <si>
    <t>Level 171</t>
  </si>
  <si>
    <t>Level 172</t>
  </si>
  <si>
    <t>Level 173</t>
  </si>
  <si>
    <t>Level 174</t>
  </si>
  <si>
    <t>Level 175</t>
  </si>
  <si>
    <t>Level 176</t>
  </si>
  <si>
    <t>Level 177</t>
  </si>
  <si>
    <t>Level 178</t>
  </si>
  <si>
    <t>Level 179</t>
  </si>
  <si>
    <t>Level 180</t>
  </si>
  <si>
    <t>Level 181</t>
  </si>
  <si>
    <t>Level 182</t>
  </si>
  <si>
    <t>Level 183</t>
  </si>
  <si>
    <t>Level 184</t>
  </si>
  <si>
    <t>Level 185</t>
  </si>
  <si>
    <t>Level 186</t>
  </si>
  <si>
    <t>Level 187</t>
  </si>
  <si>
    <t>Level 188</t>
  </si>
  <si>
    <t>Level 189</t>
  </si>
  <si>
    <t>Level 190</t>
  </si>
  <si>
    <t>Level 191</t>
  </si>
  <si>
    <t>Level 192</t>
  </si>
  <si>
    <t>Level 193</t>
  </si>
  <si>
    <t>Level 194</t>
  </si>
  <si>
    <t>Level 195</t>
  </si>
  <si>
    <t>Level 196</t>
  </si>
  <si>
    <t>Level 197</t>
  </si>
  <si>
    <t>Level 198</t>
  </si>
  <si>
    <t>Level 199</t>
  </si>
  <si>
    <t>Level 200</t>
  </si>
  <si>
    <t>Level 201</t>
  </si>
  <si>
    <t>Level 202</t>
  </si>
  <si>
    <t>Level 203</t>
  </si>
  <si>
    <t>Level 204</t>
  </si>
  <si>
    <t>Level 205</t>
  </si>
  <si>
    <t>Level 206</t>
  </si>
  <si>
    <t>Level 207</t>
  </si>
  <si>
    <t>Level 208</t>
  </si>
  <si>
    <t>Level 209</t>
  </si>
  <si>
    <t>Level 210</t>
  </si>
  <si>
    <t>Level 211</t>
  </si>
  <si>
    <t>Level 212</t>
  </si>
  <si>
    <t>Level 213</t>
  </si>
  <si>
    <t>Level 214</t>
  </si>
  <si>
    <t>Level 215</t>
  </si>
  <si>
    <t>Level 216</t>
  </si>
  <si>
    <t>Level 217</t>
  </si>
  <si>
    <t>Level 218</t>
  </si>
  <si>
    <t>Level 219</t>
  </si>
  <si>
    <t>Level 220</t>
  </si>
  <si>
    <t>Level 221</t>
  </si>
  <si>
    <t>Level 222</t>
  </si>
  <si>
    <t>Level 223</t>
  </si>
  <si>
    <t>Level 224</t>
  </si>
  <si>
    <t>Level 225</t>
  </si>
  <si>
    <t>Level 226</t>
  </si>
  <si>
    <t>Level 227</t>
  </si>
  <si>
    <t>Level 228</t>
  </si>
  <si>
    <t>Level 229</t>
  </si>
  <si>
    <t>Level 230</t>
  </si>
  <si>
    <t>Level 231</t>
  </si>
  <si>
    <t>Level 232</t>
  </si>
  <si>
    <t>Level 233</t>
  </si>
  <si>
    <t>Level 234</t>
  </si>
  <si>
    <t>Level 235</t>
  </si>
  <si>
    <t>Level 236</t>
  </si>
  <si>
    <t>Level 237</t>
  </si>
  <si>
    <t>Level 238</t>
  </si>
  <si>
    <t>Level 239</t>
  </si>
  <si>
    <t>Level 240</t>
  </si>
  <si>
    <t>Level 241</t>
  </si>
  <si>
    <t>Level 242</t>
  </si>
  <si>
    <t>Level 243</t>
  </si>
  <si>
    <t>Level 244</t>
  </si>
  <si>
    <t>Level 245</t>
  </si>
  <si>
    <t>Level 246</t>
  </si>
  <si>
    <t>Level 247</t>
  </si>
  <si>
    <t>Level 248</t>
  </si>
  <si>
    <t>Level 249</t>
  </si>
  <si>
    <t>Level 250</t>
  </si>
  <si>
    <t>Level 251</t>
  </si>
  <si>
    <t>Level 252</t>
  </si>
  <si>
    <t>Level 253</t>
  </si>
  <si>
    <t>Level 254</t>
  </si>
  <si>
    <t>Level 255</t>
  </si>
  <si>
    <t>Level 256</t>
  </si>
  <si>
    <t>Level 257</t>
  </si>
  <si>
    <t>Level 258</t>
  </si>
  <si>
    <t>Level 259</t>
  </si>
  <si>
    <t>Level 260</t>
  </si>
  <si>
    <t>Level 261</t>
  </si>
  <si>
    <t>Level 262</t>
  </si>
  <si>
    <t>Level 263</t>
  </si>
  <si>
    <t>Level 264</t>
  </si>
  <si>
    <t>Level 265</t>
  </si>
  <si>
    <t>Level 266</t>
  </si>
  <si>
    <t>Level 267</t>
  </si>
  <si>
    <t>Level 268</t>
  </si>
  <si>
    <t>Level 269</t>
  </si>
  <si>
    <t>Level 270</t>
  </si>
  <si>
    <t>Level 271</t>
  </si>
  <si>
    <t>Level 272</t>
  </si>
  <si>
    <t>Level 273</t>
  </si>
  <si>
    <t>Level 274</t>
  </si>
  <si>
    <t>Level 275</t>
  </si>
  <si>
    <t>Level 276</t>
  </si>
  <si>
    <t>Level 277</t>
  </si>
  <si>
    <t>Level 278</t>
  </si>
  <si>
    <t>Level 279</t>
  </si>
  <si>
    <t>Level 280</t>
  </si>
  <si>
    <t>Level 281</t>
  </si>
  <si>
    <t>Level 282</t>
  </si>
  <si>
    <t>Level 283</t>
  </si>
  <si>
    <t>Level 284</t>
  </si>
  <si>
    <t>Level 285</t>
  </si>
  <si>
    <t>Level 286</t>
  </si>
  <si>
    <t>Level 287</t>
  </si>
  <si>
    <t>Level 288</t>
  </si>
  <si>
    <t>Level 289</t>
  </si>
  <si>
    <t>Level 290</t>
  </si>
  <si>
    <t>Level 291</t>
  </si>
  <si>
    <t>Level 292</t>
  </si>
  <si>
    <t>Level 293</t>
  </si>
  <si>
    <t>Level 294</t>
  </si>
  <si>
    <t>Level 295</t>
  </si>
  <si>
    <t>Level 296</t>
  </si>
  <si>
    <t>Level 297</t>
  </si>
  <si>
    <t>Level 298</t>
  </si>
  <si>
    <t>Level 299</t>
  </si>
  <si>
    <t>Level 300</t>
  </si>
  <si>
    <t>Level 301</t>
  </si>
  <si>
    <t>Level 302</t>
  </si>
  <si>
    <t>Level 303</t>
  </si>
  <si>
    <t>Level 304</t>
  </si>
  <si>
    <t>Level 305</t>
  </si>
  <si>
    <t>Level 306</t>
  </si>
  <si>
    <t>Level 307</t>
  </si>
  <si>
    <t>Level 308</t>
  </si>
  <si>
    <t>Level 309</t>
  </si>
  <si>
    <t>Level 310</t>
  </si>
  <si>
    <t>Level 311</t>
  </si>
  <si>
    <t>Level 312</t>
  </si>
  <si>
    <t>Level 313</t>
  </si>
  <si>
    <t>Level 314</t>
  </si>
  <si>
    <t>Level 315</t>
  </si>
  <si>
    <t>Level 316</t>
  </si>
  <si>
    <t>Level 317</t>
  </si>
  <si>
    <t>Level 318</t>
  </si>
  <si>
    <t>Level 319</t>
  </si>
  <si>
    <t>Level 320</t>
  </si>
  <si>
    <t>Level 321</t>
  </si>
  <si>
    <t>Level 322</t>
  </si>
  <si>
    <t>Level 323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</si>
</sst>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3">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9" fontId="1" fillId="0" borderId="0" applyFont="0" applyFill="0" applyBorder="0" applyAlignment="0" applyProtection="0"/>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96">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7" xfId="3" applyBorder="1">
      <alignment vertical="top"/>
    </xf>
    <xf numFmtId="0" fontId="6" fillId="8" borderId="28" xfId="3" applyBorder="1" applyAlignment="1">
      <alignment horizontal="center" vertical="top"/>
    </xf>
    <xf numFmtId="0" fontId="6" fillId="8" borderId="28" xfId="3" applyBorder="1">
      <alignment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6" fillId="8" borderId="27" xfId="3" applyBorder="1" applyAlignment="1">
      <alignment horizontal="right" vertical="top"/>
    </xf>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8" borderId="26" xfId="3" applyBorder="1" applyAlignment="1">
      <alignment horizontal="center" vertical="top"/>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3" borderId="36" xfId="5" applyFont="1" applyBorder="1"/>
    <xf numFmtId="0" fontId="0" fillId="0" borderId="0" xfId="0"/>
    <xf numFmtId="0" fontId="4" fillId="4" borderId="25" xfId="6" applyAlignment="1">
      <alignment horizontal="centerContinuous" vertical="top"/>
    </xf>
    <xf numFmtId="0" fontId="0" fillId="0" borderId="0" xfId="0"/>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9" fontId="1" fillId="11" borderId="1" xfId="34" applyFill="1" applyBorder="1" applyAlignment="1">
      <alignment horizontal="center" vertical="top"/>
    </xf>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9" fontId="19" fillId="11" borderId="1" xfId="34" applyFont="1" applyFill="1" applyBorder="1" applyAlignment="1">
      <alignment horizontal="center" vertical="top"/>
    </xf>
    <xf numFmtId="0" fontId="0" fillId="0" borderId="0" xfId="0"/>
    <xf numFmtId="0" fontId="17" fillId="30" borderId="37" xfId="37"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2" applyBorder="1" applyAlignment="1">
      <alignment horizontal="center" vertical="top"/>
    </xf>
    <xf numFmtId="0" fontId="6" fillId="8" borderId="25" xfId="3" applyAlignment="1">
      <alignment horizontal="left" vertical="top" indent="2"/>
    </xf>
    <xf numFmtId="0" fontId="6" fillId="8" borderId="49" xfId="3" applyBorder="1">
      <alignment vertical="top"/>
    </xf>
    <xf numFmtId="0" fontId="6" fillId="8" borderId="50" xfId="3" applyBorder="1">
      <alignment vertical="top"/>
    </xf>
    <xf numFmtId="0" fontId="6" fillId="8" borderId="51" xfId="3" applyBorder="1">
      <alignment vertical="top"/>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1" fillId="11" borderId="23" xfId="12" applyBorder="1">
      <alignment horizontal="center"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3" xfId="11" quotePrefix="1" applyBorder="1">
      <alignment horizontal="center" vertical="top" wrapText="1"/>
    </xf>
    <xf numFmtId="0" fontId="6" fillId="2" borderId="52" xfId="11" applyBorder="1">
      <alignment horizontal="center" vertical="top" wrapText="1"/>
    </xf>
    <xf numFmtId="0" fontId="6" fillId="2" borderId="54" xfId="11" applyBorder="1">
      <alignment horizontal="center" vertical="top" wrapText="1"/>
    </xf>
    <xf numFmtId="9" fontId="1" fillId="11" borderId="23" xfId="34" applyFill="1" applyBorder="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1" fillId="11" borderId="1" xfId="12" applyAlignment="1">
      <alignment horizontal="left" vertical="top"/>
    </xf>
    <xf numFmtId="0" fontId="5" fillId="6" borderId="23" xfId="9" applyBorder="1" applyAlignment="1">
      <alignment horizontal="left" vertical="top" wrapText="1"/>
      <protection locked="0"/>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14" fontId="1" fillId="11" borderId="1" xfId="12" applyNumberFormat="1">
      <alignment horizontal="center" vertical="top"/>
    </xf>
    <xf numFmtId="0" fontId="13" fillId="8" borderId="43" xfId="3" applyFont="1" applyBorder="1" applyAlignment="1">
      <alignment horizontal="left" vertical="top" wrapText="1"/>
    </xf>
    <xf numFmtId="0" fontId="13" fillId="8" borderId="44" xfId="3" applyFont="1" applyBorder="1" applyAlignment="1">
      <alignment horizontal="left" vertical="top"/>
    </xf>
    <xf numFmtId="0" fontId="13" fillId="8" borderId="45" xfId="3" applyFont="1" applyBorder="1" applyAlignment="1">
      <alignment horizontal="left" vertical="top"/>
    </xf>
    <xf numFmtId="0" fontId="13" fillId="8" borderId="46" xfId="3" applyFont="1" applyBorder="1" applyAlignment="1">
      <alignment horizontal="left" vertical="top"/>
    </xf>
    <xf numFmtId="0" fontId="13" fillId="8" borderId="0" xfId="3" applyFont="1" applyBorder="1" applyAlignment="1">
      <alignment horizontal="left" vertical="top"/>
    </xf>
    <xf numFmtId="0" fontId="13" fillId="8" borderId="35" xfId="3" applyFont="1" applyBorder="1" applyAlignment="1">
      <alignment horizontal="left" vertical="top"/>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6" fillId="8" borderId="0" xfId="3" applyBorder="1" applyAlignment="1">
      <alignment horizontal="center" vertical="top"/>
    </xf>
    <xf numFmtId="0" fontId="6" fillId="8" borderId="0" xfId="3" applyBorder="1">
      <alignment vertical="top"/>
    </xf>
  </cellXfs>
  <cellStyles count="43">
    <cellStyle name="Accent2" xfId="33" builtinId="33" customBuiltin="1"/>
    <cellStyle name="Accent6" xfId="42"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7" builtinId="22"/>
    <cellStyle name="Changed" xfId="40" xr:uid="{DBD8FC95-CA79-4FF7-B88D-C1D8C1C1CD04}"/>
    <cellStyle name="DataOutline" xfId="5" xr:uid="{A2FC33C7-9822-46F9-A885-25A5B70DA599}"/>
    <cellStyle name="FormulaControl" xfId="6" xr:uid="{06292D03-2B9E-4759-95AA-9D1BB12152C3}"/>
    <cellStyle name="FormulaControl 2" xfId="35" xr:uid="{AE574CB0-3DD5-4734-9B76-6310F1789C2B}"/>
    <cellStyle name="IndexSelectBackground" xfId="39" xr:uid="{775E2DDA-C7F9-4148-A5AE-E9541B85C9B2}"/>
    <cellStyle name="Input" xfId="9" builtinId="20" customBuiltin="1"/>
    <cellStyle name="InputsToDo" xfId="41" xr:uid="{D103EA41-1C2D-48A0-84CA-D4441B20EAFA}"/>
    <cellStyle name="Normal" xfId="0" builtinId="0"/>
    <cellStyle name="Overwrittable" xfId="19" xr:uid="{A66B2EAA-3963-42D4-B08D-29174FC2B725}"/>
    <cellStyle name="Overwritten" xfId="20" xr:uid="{FC4C3A19-0233-4932-823C-7FD64F49B704}"/>
    <cellStyle name="Percent" xfId="34"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6"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8" xr:uid="{D9586848-0E78-42E2-92FA-4C5FBD9E7440}"/>
  </cellStyles>
  <dxfs count="20">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border>
        <left style="thin">
          <color auto="1"/>
        </left>
        <right style="thin">
          <color auto="1"/>
        </right>
        <top style="thin">
          <color auto="1"/>
        </top>
        <bottom style="thin">
          <color auto="1"/>
        </bottom>
        <vertical/>
        <horizontal/>
      </border>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37" workbookViewId="0">
      <selection activeCell="L63" sqref="L63"/>
    </sheetView>
  </sheetViews>
  <sheetFormatPr defaultRowHeight="14.5" outlineLevelRow="4" outlineLevelCol="2" x14ac:dyDescent="0.35"/>
  <cols>
    <col min="1" max="1" width="4.7265625" style="160" customWidth="1"/>
    <col min="2" max="2" width="2.7265625" style="160" customWidth="1"/>
    <col min="3" max="3" width="4.7265625" style="160" customWidth="1" outlineLevel="2"/>
    <col min="4" max="4" width="1.7265625" style="160" customWidth="1"/>
    <col min="5" max="6" width="9.7265625" style="160" customWidth="1" outlineLevel="1"/>
    <col min="7" max="7" width="1.7265625" style="160" customWidth="1" outlineLevel="1"/>
    <col min="8" max="8" width="37.26953125" style="160" bestFit="1" customWidth="1"/>
    <col min="9" max="9" width="9.7265625" style="160" customWidth="1"/>
    <col min="10" max="23" width="10.81640625" style="160" customWidth="1"/>
    <col min="24" max="24" width="1.7265625" style="160" customWidth="1"/>
    <col min="25" max="26" width="4.7265625" style="160" customWidth="1"/>
    <col min="27" max="27" width="8.7265625" style="160"/>
    <col min="28" max="28" width="46.1796875" style="160" customWidth="1"/>
    <col min="29" max="16384" width="8.7265625" style="160"/>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68" t="s">
        <v>70</v>
      </c>
      <c r="K18" s="169"/>
      <c r="L18" s="169"/>
      <c r="M18" s="169"/>
      <c r="N18" s="169"/>
      <c r="O18" s="169"/>
      <c r="P18" s="169"/>
      <c r="Q18" s="169"/>
      <c r="R18" s="169"/>
      <c r="S18" s="169"/>
      <c r="T18" s="170"/>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1" t="s">
        <v>35</v>
      </c>
      <c r="K21" s="172"/>
      <c r="L21" s="172"/>
      <c r="M21" s="172"/>
      <c r="N21" s="172"/>
      <c r="O21" s="172"/>
      <c r="P21" s="172"/>
      <c r="Q21" s="172"/>
      <c r="R21" s="172"/>
      <c r="S21" s="172"/>
      <c r="T21" s="172"/>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outlineLevel="4" x14ac:dyDescent="0.35">
      <c r="A39" s="1"/>
      <c r="B39" s="33"/>
      <c r="C39" s="76">
        <f>INT(MAX($C$50:$C$71))+1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49999999999999" customHeight="1" outlineLevel="1" x14ac:dyDescent="0.35">
      <c r="A41" s="1"/>
      <c r="B41" s="33"/>
      <c r="C41" s="76">
        <f>INT($C$40)+1.02</f>
        <v>2.02</v>
      </c>
      <c r="D41" s="21"/>
      <c r="E41" s="24" t="s">
        <v>10</v>
      </c>
      <c r="F41" s="28">
        <v>1</v>
      </c>
      <c r="G41" s="13"/>
      <c r="H41" s="8" t="s">
        <v>112</v>
      </c>
      <c r="I41" s="7"/>
      <c r="J41" s="7"/>
      <c r="K41" s="7"/>
      <c r="L41" s="7"/>
      <c r="M41" s="7"/>
      <c r="N41" s="7"/>
      <c r="O41" s="7"/>
      <c r="P41" s="7"/>
      <c r="Q41" s="7"/>
      <c r="R41" s="7"/>
      <c r="S41" s="7"/>
      <c r="T41" s="7"/>
      <c r="U41" s="7"/>
      <c r="V41" s="7"/>
      <c r="W41" s="7"/>
      <c r="X41" s="11"/>
      <c r="Y41" s="16"/>
      <c r="Z41" s="1"/>
      <c r="AA41" s="1"/>
      <c r="AB41" s="1"/>
    </row>
    <row r="42" spans="1:28"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outlineLevel="2" x14ac:dyDescent="0.35">
      <c r="A46" s="1"/>
      <c r="B46" s="33"/>
      <c r="C46" s="76">
        <f>INT($C$40)+2</f>
        <v>3</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outlineLevel="4" x14ac:dyDescent="0.35">
      <c r="A49" s="1"/>
      <c r="B49" s="33" t="s">
        <v>19</v>
      </c>
      <c r="C49" s="76">
        <f>$C$39</f>
        <v>5</v>
      </c>
      <c r="D49" s="4" t="s">
        <v>45</v>
      </c>
      <c r="E49" s="5"/>
      <c r="F49" s="5"/>
      <c r="G49" s="4"/>
      <c r="H49" s="161"/>
      <c r="I49" s="5"/>
      <c r="J49" s="5"/>
      <c r="K49" s="5"/>
      <c r="L49" s="5"/>
      <c r="M49" s="5"/>
      <c r="N49" s="5"/>
      <c r="O49" s="5"/>
      <c r="P49" s="5"/>
      <c r="Q49" s="5"/>
      <c r="R49" s="5"/>
      <c r="S49" s="5"/>
      <c r="T49" s="5"/>
      <c r="U49" s="5"/>
      <c r="V49" s="5"/>
      <c r="W49" s="5"/>
      <c r="X49" s="4"/>
      <c r="Y49" s="16"/>
      <c r="Z49" s="1"/>
      <c r="AA49" s="1"/>
      <c r="AB49" s="1"/>
    </row>
    <row r="50" spans="1:28"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outlineLevel="2" x14ac:dyDescent="0.35">
      <c r="A51" s="1"/>
      <c r="B51" s="33"/>
      <c r="C51" s="76"/>
      <c r="D51" s="4"/>
      <c r="E51" s="5"/>
      <c r="F51" s="5"/>
      <c r="G51" s="4"/>
      <c r="H51" s="2" t="s">
        <v>371</v>
      </c>
      <c r="I51" s="109" t="s">
        <v>372</v>
      </c>
      <c r="J51" s="109" t="s">
        <v>373</v>
      </c>
      <c r="K51" s="109" t="s">
        <v>374</v>
      </c>
      <c r="L51" s="162"/>
      <c r="M51" s="2"/>
      <c r="N51" s="2"/>
      <c r="O51" s="2"/>
      <c r="P51" s="2"/>
      <c r="Q51" s="2"/>
      <c r="R51" s="2"/>
      <c r="S51" s="2"/>
      <c r="T51" s="2"/>
      <c r="U51" s="2"/>
      <c r="V51" s="2"/>
      <c r="W51" s="2"/>
      <c r="X51" s="4"/>
      <c r="Y51" s="16"/>
      <c r="Z51" s="1"/>
      <c r="AA51" s="1"/>
      <c r="AB51" s="1"/>
    </row>
    <row r="52" spans="1:28" outlineLevel="2" x14ac:dyDescent="0.35">
      <c r="A52" s="1"/>
      <c r="B52" s="33"/>
      <c r="C52" s="76"/>
      <c r="D52" s="4"/>
      <c r="E52" s="5"/>
      <c r="F52" s="5"/>
      <c r="G52" s="4"/>
      <c r="H52" s="2"/>
      <c r="I52" s="162"/>
      <c r="J52" s="162"/>
      <c r="K52" s="162"/>
      <c r="L52" s="162"/>
      <c r="M52" s="2"/>
      <c r="N52" s="2"/>
      <c r="O52" s="2"/>
      <c r="P52" s="2"/>
      <c r="Q52" s="2"/>
      <c r="R52" s="2"/>
      <c r="S52" s="2"/>
      <c r="T52" s="2"/>
      <c r="U52" s="2"/>
      <c r="V52" s="2"/>
      <c r="W52" s="2"/>
      <c r="X52" s="4"/>
      <c r="Y52" s="16"/>
      <c r="Z52" s="1"/>
      <c r="AA52" s="1"/>
      <c r="AB52" s="1"/>
    </row>
    <row r="53" spans="1:28" outlineLevel="2" x14ac:dyDescent="0.35">
      <c r="A53" s="1"/>
      <c r="B53" s="33"/>
      <c r="C53" s="76"/>
      <c r="D53" s="4"/>
      <c r="E53" s="5"/>
      <c r="F53" s="5"/>
      <c r="G53" s="4"/>
      <c r="H53" s="2" t="s">
        <v>375</v>
      </c>
      <c r="I53" s="109" t="s">
        <v>376</v>
      </c>
      <c r="J53" s="109" t="s">
        <v>377</v>
      </c>
      <c r="K53" s="162"/>
      <c r="L53" s="162"/>
      <c r="M53" s="2"/>
      <c r="N53" s="2"/>
      <c r="O53" s="2"/>
      <c r="P53" s="2"/>
      <c r="Q53" s="2"/>
      <c r="R53" s="2"/>
      <c r="S53" s="2"/>
      <c r="T53" s="2"/>
      <c r="U53" s="2"/>
      <c r="V53" s="2"/>
      <c r="W53" s="2"/>
      <c r="X53" s="4"/>
      <c r="Y53" s="16"/>
      <c r="Z53" s="1"/>
      <c r="AA53" s="1"/>
      <c r="AB53" s="1"/>
    </row>
    <row r="54" spans="1:28" outlineLevel="2" x14ac:dyDescent="0.35">
      <c r="A54" s="1"/>
      <c r="B54" s="33"/>
      <c r="C54" s="76"/>
      <c r="D54" s="4"/>
      <c r="E54" s="5"/>
      <c r="F54" s="5"/>
      <c r="G54" s="4"/>
      <c r="H54" s="2"/>
      <c r="I54" s="162"/>
      <c r="J54" s="162"/>
      <c r="K54" s="162"/>
      <c r="L54" s="162"/>
      <c r="M54" s="2"/>
      <c r="N54" s="2"/>
      <c r="O54" s="2"/>
      <c r="P54" s="2"/>
      <c r="Q54" s="2"/>
      <c r="R54" s="2"/>
      <c r="S54" s="2"/>
      <c r="T54" s="2"/>
      <c r="U54" s="2"/>
      <c r="V54" s="2"/>
      <c r="W54" s="2"/>
      <c r="X54" s="4"/>
      <c r="Y54" s="16"/>
      <c r="Z54" s="1"/>
      <c r="AA54" s="1"/>
      <c r="AB54" s="1"/>
    </row>
    <row r="55" spans="1:28" outlineLevel="2" x14ac:dyDescent="0.35">
      <c r="A55" s="1"/>
      <c r="B55" s="33"/>
      <c r="C55" s="76"/>
      <c r="D55" s="4"/>
      <c r="E55" s="5"/>
      <c r="F55" s="5"/>
      <c r="G55" s="4"/>
      <c r="H55" s="2" t="s">
        <v>378</v>
      </c>
      <c r="I55" s="109" t="s">
        <v>383</v>
      </c>
      <c r="J55" s="109" t="s">
        <v>384</v>
      </c>
      <c r="K55" s="109" t="s">
        <v>385</v>
      </c>
      <c r="L55" s="162"/>
      <c r="M55" s="2"/>
      <c r="N55" s="2"/>
      <c r="O55" s="2"/>
      <c r="P55" s="2"/>
      <c r="Q55" s="2"/>
      <c r="R55" s="2"/>
      <c r="S55" s="2"/>
      <c r="T55" s="2"/>
      <c r="U55" s="2"/>
      <c r="V55" s="2"/>
      <c r="W55" s="2"/>
      <c r="X55" s="4"/>
      <c r="Y55" s="16"/>
      <c r="Z55" s="1"/>
      <c r="AA55" s="1"/>
      <c r="AB55" s="1"/>
    </row>
    <row r="56" spans="1:28" outlineLevel="2" x14ac:dyDescent="0.35">
      <c r="A56" s="1"/>
      <c r="B56" s="33"/>
      <c r="C56" s="76"/>
      <c r="D56" s="4"/>
      <c r="E56" s="5"/>
      <c r="F56" s="5"/>
      <c r="G56" s="4"/>
      <c r="H56" s="2" t="s">
        <v>379</v>
      </c>
      <c r="I56" s="109" t="b">
        <v>1</v>
      </c>
      <c r="J56" s="109" t="b">
        <v>0</v>
      </c>
      <c r="K56" s="109" t="b">
        <v>0</v>
      </c>
      <c r="L56" s="162"/>
      <c r="M56" s="2"/>
      <c r="N56" s="2"/>
      <c r="O56" s="2"/>
      <c r="P56" s="2"/>
      <c r="Q56" s="2"/>
      <c r="R56" s="2"/>
      <c r="S56" s="2"/>
      <c r="T56" s="2"/>
      <c r="U56" s="2"/>
      <c r="V56" s="2"/>
      <c r="W56" s="2"/>
      <c r="X56" s="4"/>
      <c r="Y56" s="16"/>
      <c r="Z56" s="1"/>
      <c r="AA56" s="1"/>
      <c r="AB56" s="1"/>
    </row>
    <row r="57" spans="1:28" outlineLevel="2" x14ac:dyDescent="0.35">
      <c r="A57" s="1"/>
      <c r="B57" s="33"/>
      <c r="C57" s="76"/>
      <c r="D57" s="4"/>
      <c r="E57" s="5"/>
      <c r="F57" s="5"/>
      <c r="G57" s="4"/>
      <c r="H57" s="2" t="s">
        <v>380</v>
      </c>
      <c r="I57" s="109" t="s">
        <v>386</v>
      </c>
      <c r="J57" s="109" t="s">
        <v>387</v>
      </c>
      <c r="K57" s="162"/>
      <c r="L57" s="162"/>
      <c r="M57" s="2"/>
      <c r="N57" s="2"/>
      <c r="O57" s="2"/>
      <c r="P57" s="2"/>
      <c r="Q57" s="2"/>
      <c r="R57" s="2"/>
      <c r="S57" s="2"/>
      <c r="T57" s="2"/>
      <c r="U57" s="2"/>
      <c r="V57" s="2"/>
      <c r="W57" s="2"/>
      <c r="X57" s="4"/>
      <c r="Y57" s="16"/>
      <c r="Z57" s="1"/>
      <c r="AA57" s="1"/>
      <c r="AB57" s="1"/>
    </row>
    <row r="58" spans="1:28" outlineLevel="2" x14ac:dyDescent="0.35">
      <c r="A58" s="1"/>
      <c r="B58" s="33"/>
      <c r="C58" s="76"/>
      <c r="D58" s="4"/>
      <c r="E58" s="5"/>
      <c r="F58" s="5"/>
      <c r="G58" s="4"/>
      <c r="H58" s="2" t="s">
        <v>381</v>
      </c>
      <c r="I58" s="109" t="s">
        <v>388</v>
      </c>
      <c r="J58" s="109" t="s">
        <v>389</v>
      </c>
      <c r="K58" s="109" t="s">
        <v>390</v>
      </c>
      <c r="L58" s="109" t="s">
        <v>391</v>
      </c>
      <c r="M58" s="2"/>
      <c r="N58" s="2"/>
      <c r="O58" s="2"/>
      <c r="P58" s="2"/>
      <c r="Q58" s="2"/>
      <c r="R58" s="2"/>
      <c r="S58" s="2"/>
      <c r="T58" s="2"/>
      <c r="U58" s="2"/>
      <c r="V58" s="2"/>
      <c r="W58" s="2"/>
      <c r="X58" s="4"/>
      <c r="Y58" s="16"/>
      <c r="Z58" s="1"/>
      <c r="AA58" s="1"/>
      <c r="AB58" s="1"/>
    </row>
    <row r="59" spans="1:28" outlineLevel="2" x14ac:dyDescent="0.35">
      <c r="A59" s="1"/>
      <c r="B59" s="33"/>
      <c r="C59" s="76"/>
      <c r="D59" s="4"/>
      <c r="E59" s="5"/>
      <c r="F59" s="5"/>
      <c r="G59" s="4"/>
      <c r="H59" s="2" t="s">
        <v>382</v>
      </c>
      <c r="I59" s="109" t="s">
        <v>392</v>
      </c>
      <c r="J59" s="109" t="s">
        <v>393</v>
      </c>
      <c r="K59" s="109" t="s">
        <v>394</v>
      </c>
      <c r="L59" s="162"/>
      <c r="M59" s="2"/>
      <c r="N59" s="2"/>
      <c r="O59" s="2"/>
      <c r="P59" s="2"/>
      <c r="Q59" s="2"/>
      <c r="R59" s="2"/>
      <c r="S59" s="2"/>
      <c r="T59" s="2"/>
      <c r="U59" s="2"/>
      <c r="V59" s="2"/>
      <c r="W59" s="2"/>
      <c r="X59" s="4"/>
      <c r="Y59" s="16"/>
      <c r="Z59" s="1"/>
      <c r="AA59" s="1"/>
      <c r="AB59" s="1"/>
    </row>
    <row r="60" spans="1:28" outlineLevel="2" x14ac:dyDescent="0.35">
      <c r="A60" s="1"/>
      <c r="B60" s="33"/>
      <c r="C60" s="76"/>
      <c r="D60" s="4"/>
      <c r="E60" s="5"/>
      <c r="F60" s="5"/>
      <c r="G60" s="4"/>
      <c r="H60" s="2"/>
      <c r="I60" s="162"/>
      <c r="J60" s="162"/>
      <c r="K60" s="162"/>
      <c r="L60" s="162"/>
      <c r="M60" s="2"/>
      <c r="N60" s="2"/>
      <c r="O60" s="2"/>
      <c r="P60" s="2"/>
      <c r="Q60" s="2"/>
      <c r="R60" s="2"/>
      <c r="S60" s="2"/>
      <c r="T60" s="2"/>
      <c r="U60" s="2"/>
      <c r="V60" s="2"/>
      <c r="W60" s="2"/>
      <c r="X60" s="4"/>
      <c r="Y60" s="16"/>
      <c r="Z60" s="1"/>
      <c r="AA60" s="1"/>
      <c r="AB60" s="1"/>
    </row>
    <row r="61" spans="1:28" outlineLevel="2" x14ac:dyDescent="0.35">
      <c r="A61" s="1"/>
      <c r="B61" s="33"/>
      <c r="C61" s="76"/>
      <c r="D61" s="4"/>
      <c r="E61" s="5"/>
      <c r="F61" s="5"/>
      <c r="G61" s="4"/>
      <c r="H61" s="2" t="s">
        <v>412</v>
      </c>
      <c r="I61" s="109" t="s">
        <v>413</v>
      </c>
      <c r="J61" s="109" t="s">
        <v>414</v>
      </c>
      <c r="K61" s="109" t="s">
        <v>415</v>
      </c>
      <c r="L61" s="109" t="s">
        <v>416</v>
      </c>
      <c r="M61" s="2"/>
      <c r="N61" s="2"/>
      <c r="O61" s="2"/>
      <c r="P61" s="2"/>
      <c r="Q61" s="2"/>
      <c r="R61" s="2"/>
      <c r="S61" s="2"/>
      <c r="T61" s="2"/>
      <c r="U61" s="2"/>
      <c r="V61" s="2"/>
      <c r="W61" s="2"/>
      <c r="X61" s="4"/>
      <c r="Y61" s="16"/>
      <c r="Z61" s="1"/>
      <c r="AA61" s="1"/>
      <c r="AB61" s="1"/>
    </row>
    <row r="62" spans="1:28" outlineLevel="2" x14ac:dyDescent="0.35">
      <c r="A62" s="1"/>
      <c r="B62" s="33"/>
      <c r="C62" s="76"/>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35">
      <c r="A63" s="1"/>
      <c r="B63" s="33"/>
      <c r="C63" s="76"/>
      <c r="D63" s="4"/>
      <c r="E63" s="5"/>
      <c r="F63" s="5"/>
      <c r="G63" s="4"/>
      <c r="H63" s="2" t="s">
        <v>395</v>
      </c>
      <c r="I63" s="109">
        <v>6</v>
      </c>
      <c r="J63" s="2"/>
      <c r="K63" s="2"/>
      <c r="L63" s="2"/>
      <c r="M63" s="2"/>
      <c r="N63" s="2"/>
      <c r="O63" s="2"/>
      <c r="P63" s="2"/>
      <c r="Q63" s="2"/>
      <c r="R63" s="2"/>
      <c r="S63" s="2"/>
      <c r="T63" s="2"/>
      <c r="U63" s="2"/>
      <c r="V63" s="2"/>
      <c r="W63" s="2"/>
      <c r="X63" s="4"/>
      <c r="Y63" s="16"/>
      <c r="Z63" s="1"/>
      <c r="AA63" s="1"/>
      <c r="AB63" s="1"/>
    </row>
    <row r="64" spans="1:28" outlineLevel="2" x14ac:dyDescent="0.35">
      <c r="A64" s="1"/>
      <c r="B64" s="33"/>
      <c r="C64" s="76"/>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35">
      <c r="A65" s="1"/>
      <c r="B65" s="33"/>
      <c r="C65" s="76"/>
      <c r="D65" s="4"/>
      <c r="E65" s="5"/>
      <c r="F65" s="5"/>
      <c r="G65" s="4"/>
      <c r="H65" s="2" t="s">
        <v>396</v>
      </c>
      <c r="I65" s="109">
        <v>1</v>
      </c>
      <c r="J65" s="2"/>
      <c r="K65" s="2"/>
      <c r="L65" s="2"/>
      <c r="M65" s="2"/>
      <c r="N65" s="2"/>
      <c r="O65" s="2"/>
      <c r="P65" s="2"/>
      <c r="Q65" s="2"/>
      <c r="R65" s="2"/>
      <c r="S65" s="2"/>
      <c r="T65" s="2"/>
      <c r="U65" s="2"/>
      <c r="V65" s="2"/>
      <c r="W65" s="2"/>
      <c r="X65" s="4"/>
      <c r="Y65" s="16"/>
      <c r="Z65" s="1"/>
      <c r="AA65" s="1"/>
      <c r="AB65" s="1"/>
    </row>
    <row r="66" spans="1:46" outlineLevel="2" x14ac:dyDescent="0.35">
      <c r="A66" s="1"/>
      <c r="B66" s="33"/>
      <c r="C66" s="76"/>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3" x14ac:dyDescent="0.35">
      <c r="A67" s="1"/>
      <c r="B67" s="33"/>
      <c r="C67" s="76">
        <f>INT($C$40)+3</f>
        <v>4</v>
      </c>
      <c r="D67" s="4"/>
      <c r="E67" s="5"/>
      <c r="F67" s="5"/>
      <c r="G67" s="4"/>
      <c r="H67" s="2" t="s">
        <v>336</v>
      </c>
      <c r="I67" s="158">
        <v>43466</v>
      </c>
      <c r="J67" s="2"/>
      <c r="K67" s="2" t="s">
        <v>337</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3" x14ac:dyDescent="0.35">
      <c r="A68" s="1"/>
      <c r="B68" s="33"/>
      <c r="C68" s="76"/>
      <c r="D68" s="4"/>
      <c r="E68" s="5"/>
      <c r="F68" s="5"/>
      <c r="G68" s="4"/>
      <c r="H68" s="2" t="s">
        <v>364</v>
      </c>
      <c r="I68" s="158" t="s">
        <v>365</v>
      </c>
      <c r="J68" s="158" t="s">
        <v>366</v>
      </c>
      <c r="K68" s="158" t="s">
        <v>367</v>
      </c>
      <c r="L68" s="158" t="s">
        <v>368</v>
      </c>
      <c r="M68" s="158" t="s">
        <v>369</v>
      </c>
      <c r="N68" s="158" t="s">
        <v>370</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6"/>
      <c r="AR68" s="1"/>
      <c r="AS68" s="1"/>
      <c r="AT68" s="1"/>
    </row>
    <row r="69" spans="1:46" outlineLevel="3" x14ac:dyDescent="0.35">
      <c r="A69" s="1"/>
      <c r="B69" s="33"/>
      <c r="C69" s="76"/>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6"/>
      <c r="AR69" s="1"/>
      <c r="AS69" s="1"/>
      <c r="AT69" s="1"/>
    </row>
    <row r="70" spans="1:46" outlineLevel="3" x14ac:dyDescent="0.35">
      <c r="A70" s="1"/>
      <c r="B70" s="33"/>
      <c r="C70" s="76"/>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6"/>
      <c r="AR70" s="1"/>
      <c r="AS70" s="1"/>
      <c r="AT70" s="1"/>
    </row>
    <row r="71" spans="1:46" ht="5.15" customHeight="1" outlineLevel="3" x14ac:dyDescent="0.35">
      <c r="A71" s="1"/>
      <c r="B71" s="33"/>
      <c r="C71" s="76">
        <f>INT($C$40)+3.005</f>
        <v>4.0049999999999999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15" customHeight="1" outlineLevel="2" x14ac:dyDescent="0.35">
      <c r="A72" s="1"/>
      <c r="B72" s="33"/>
      <c r="C72" s="76">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15" customHeight="1" outlineLevel="1" x14ac:dyDescent="0.35">
      <c r="A73" s="1"/>
      <c r="B73" s="35"/>
      <c r="C73" s="79">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15" customHeight="1" x14ac:dyDescent="0.35">
      <c r="A74" s="1"/>
      <c r="B74" s="19"/>
      <c r="C74" s="80">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35">
      <c r="A75" s="1"/>
      <c r="B75" s="1"/>
      <c r="C75" s="76">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35">
      <c r="A76" s="1"/>
      <c r="B76" s="1"/>
      <c r="C76" s="76">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35">
      <c r="A77" s="1"/>
      <c r="B77" s="1"/>
      <c r="C77" s="69"/>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5">
      <c r="A78" s="1"/>
      <c r="B78" s="1"/>
      <c r="C78" s="69"/>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5">
      <c r="A79" s="1"/>
      <c r="B79" s="1"/>
      <c r="C79" s="69"/>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5">
      <c r="A80" s="1"/>
      <c r="B80" s="1"/>
      <c r="C80" s="69"/>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69"/>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69"/>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C83" s="75"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693"/>
  <sheetViews>
    <sheetView tabSelected="1" topLeftCell="A317" workbookViewId="0">
      <selection activeCell="H338" sqref="H338"/>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68" t="s">
        <v>70</v>
      </c>
      <c r="K18" s="169"/>
      <c r="L18" s="169"/>
      <c r="M18" s="169"/>
      <c r="N18" s="169"/>
      <c r="O18" s="169"/>
      <c r="P18" s="169"/>
      <c r="Q18" s="169"/>
      <c r="R18" s="169"/>
      <c r="S18" s="169"/>
      <c r="T18" s="170"/>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1" t="s">
        <v>35</v>
      </c>
      <c r="K21" s="172"/>
      <c r="L21" s="172"/>
      <c r="M21" s="172"/>
      <c r="N21" s="172"/>
      <c r="O21" s="172"/>
      <c r="P21" s="172"/>
      <c r="Q21" s="172"/>
      <c r="R21" s="172"/>
      <c r="S21" s="172"/>
      <c r="T21" s="172"/>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44" customFormat="1"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44" customFormat="1"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44" customFormat="1"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44" customFormat="1" outlineLevel="4" x14ac:dyDescent="0.35">
      <c r="A39" s="1"/>
      <c r="B39" s="33"/>
      <c r="C39" s="76">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44" customFormat="1"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44" customFormat="1" ht="20.149999999999999" customHeight="1" outlineLevel="1" x14ac:dyDescent="0.35">
      <c r="A41" s="1"/>
      <c r="B41" s="33"/>
      <c r="C41" s="76">
        <f>INT($C$40)+1.02</f>
        <v>2.02</v>
      </c>
      <c r="D41" s="21"/>
      <c r="E41" s="24" t="s">
        <v>10</v>
      </c>
      <c r="F41" s="28">
        <v>1</v>
      </c>
      <c r="G41" s="13"/>
      <c r="H41" s="8" t="s">
        <v>112</v>
      </c>
      <c r="I41" s="7"/>
      <c r="J41" s="7"/>
      <c r="K41" s="7"/>
      <c r="L41" s="7"/>
      <c r="M41" s="7"/>
      <c r="N41" s="7"/>
      <c r="O41" s="7"/>
      <c r="P41" s="7"/>
      <c r="Q41" s="7"/>
      <c r="R41" s="7"/>
      <c r="S41" s="7"/>
      <c r="T41" s="7"/>
      <c r="U41" s="7"/>
      <c r="V41" s="7"/>
      <c r="W41" s="7"/>
      <c r="X41" s="11"/>
      <c r="Y41" s="16"/>
      <c r="Z41" s="1"/>
      <c r="AA41" s="1"/>
      <c r="AB41" s="1"/>
    </row>
    <row r="42" spans="1:28" s="144" customFormat="1"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44" customFormat="1"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44" customFormat="1"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44" customFormat="1"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44" customFormat="1" ht="28" outlineLevel="2" x14ac:dyDescent="0.35">
      <c r="A46" s="1"/>
      <c r="B46" s="33"/>
      <c r="C46" s="76">
        <f>INT($C$40)+2</f>
        <v>3</v>
      </c>
      <c r="D46" s="3"/>
      <c r="E46" s="5"/>
      <c r="F46" s="5"/>
      <c r="G46" s="3"/>
      <c r="H46" s="29"/>
      <c r="I46" s="29" t="s">
        <v>116</v>
      </c>
      <c r="J46" s="29" t="s">
        <v>75</v>
      </c>
      <c r="K46" s="29"/>
      <c r="L46" s="29" t="s">
        <v>76</v>
      </c>
      <c r="M46" s="29"/>
      <c r="N46" s="29" t="s">
        <v>117</v>
      </c>
      <c r="O46" s="29" t="s">
        <v>78</v>
      </c>
      <c r="P46" s="29"/>
      <c r="Q46" s="29"/>
      <c r="R46" s="29"/>
      <c r="S46" s="29"/>
      <c r="T46" s="29"/>
      <c r="U46" s="29"/>
      <c r="V46" s="29"/>
      <c r="W46" s="29"/>
      <c r="X46" s="3"/>
      <c r="Y46" s="16"/>
      <c r="Z46" s="1"/>
      <c r="AA46" s="1"/>
      <c r="AB46" s="1"/>
    </row>
    <row r="47" spans="1:28" s="144" customFormat="1"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44" customFormat="1"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44" customFormat="1" outlineLevel="4" x14ac:dyDescent="0.35">
      <c r="A49" s="1"/>
      <c r="B49" s="33" t="s">
        <v>19</v>
      </c>
      <c r="C49" s="76">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44" customFormat="1"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s="144" customFormat="1" outlineLevel="2" x14ac:dyDescent="0.35">
      <c r="A51" s="1"/>
      <c r="B51" s="33"/>
      <c r="C51" s="76">
        <f>INT(C$40+2)</f>
        <v>3</v>
      </c>
      <c r="D51" s="4"/>
      <c r="E51" s="5"/>
      <c r="F51" s="5"/>
      <c r="G51" s="4"/>
      <c r="H51" s="2" t="s">
        <v>318</v>
      </c>
      <c r="I51" s="2"/>
      <c r="J51" s="2"/>
      <c r="K51" s="2"/>
      <c r="L51" s="2"/>
      <c r="M51" s="2"/>
      <c r="N51" s="2"/>
      <c r="O51" s="2"/>
      <c r="P51" s="2"/>
      <c r="Q51" s="2"/>
      <c r="R51" s="2"/>
      <c r="S51" s="2"/>
      <c r="T51" s="2"/>
      <c r="U51" s="2"/>
      <c r="V51" s="2"/>
      <c r="W51" s="2"/>
      <c r="X51" s="4"/>
      <c r="Y51" s="16"/>
      <c r="Z51" s="1"/>
      <c r="AA51" s="1"/>
      <c r="AB51" s="1"/>
    </row>
    <row r="52" spans="1:28" s="160" customFormat="1" outlineLevel="2" x14ac:dyDescent="0.35">
      <c r="A52" s="1"/>
      <c r="B52" s="33"/>
      <c r="C52" s="76"/>
      <c r="D52" s="4"/>
      <c r="E52" s="5"/>
      <c r="F52" s="5"/>
      <c r="G52" s="4"/>
      <c r="H52" s="36" t="s">
        <v>402</v>
      </c>
      <c r="I52" s="31">
        <v>-6</v>
      </c>
      <c r="J52" s="2"/>
      <c r="K52" s="2"/>
      <c r="L52" s="2"/>
      <c r="M52" s="2"/>
      <c r="N52" s="2"/>
      <c r="O52" s="2"/>
      <c r="P52" s="2"/>
      <c r="Q52" s="2"/>
      <c r="R52" s="2"/>
      <c r="S52" s="2"/>
      <c r="T52" s="2"/>
      <c r="U52" s="2"/>
      <c r="V52" s="2"/>
      <c r="W52" s="2"/>
      <c r="X52" s="4"/>
      <c r="Y52" s="16"/>
      <c r="Z52" s="1"/>
      <c r="AA52" s="1"/>
      <c r="AB52" s="1"/>
    </row>
    <row r="53" spans="1:28" s="160" customFormat="1" outlineLevel="2" x14ac:dyDescent="0.35">
      <c r="A53" s="1"/>
      <c r="B53" s="33"/>
      <c r="C53" s="76"/>
      <c r="D53" s="4"/>
      <c r="E53" s="5"/>
      <c r="F53" s="5"/>
      <c r="G53" s="4"/>
      <c r="H53" s="36" t="s">
        <v>401</v>
      </c>
      <c r="I53" s="31">
        <v>-14</v>
      </c>
      <c r="J53" s="2"/>
      <c r="K53" s="2"/>
      <c r="L53" s="2"/>
      <c r="M53" s="2"/>
      <c r="N53" s="2"/>
      <c r="O53" s="2"/>
      <c r="P53" s="2"/>
      <c r="Q53" s="2"/>
      <c r="R53" s="2"/>
      <c r="S53" s="2"/>
      <c r="T53" s="2"/>
      <c r="U53" s="2"/>
      <c r="V53" s="2"/>
      <c r="W53" s="2"/>
      <c r="X53" s="4"/>
      <c r="Y53" s="16"/>
      <c r="Z53" s="1"/>
      <c r="AA53" s="1"/>
      <c r="AB53" s="1"/>
    </row>
    <row r="54" spans="1:28" s="160" customFormat="1" outlineLevel="2" x14ac:dyDescent="0.35">
      <c r="A54" s="1"/>
      <c r="B54" s="33"/>
      <c r="C54" s="76"/>
      <c r="D54" s="4"/>
      <c r="E54" s="5"/>
      <c r="F54" s="5"/>
      <c r="G54" s="4"/>
      <c r="H54" s="36" t="s">
        <v>400</v>
      </c>
      <c r="I54" s="31">
        <v>-4</v>
      </c>
      <c r="J54" s="2"/>
      <c r="K54" s="2"/>
      <c r="L54" s="2"/>
      <c r="M54" s="2"/>
      <c r="N54" s="2"/>
      <c r="O54" s="2"/>
      <c r="P54" s="2"/>
      <c r="Q54" s="2"/>
      <c r="R54" s="2"/>
      <c r="S54" s="2"/>
      <c r="T54" s="2"/>
      <c r="U54" s="2"/>
      <c r="V54" s="2"/>
      <c r="W54" s="2"/>
      <c r="X54" s="4"/>
      <c r="Y54" s="16"/>
      <c r="Z54" s="1"/>
      <c r="AA54" s="1"/>
      <c r="AB54" s="1"/>
    </row>
    <row r="55" spans="1:28" s="160" customFormat="1" outlineLevel="2" x14ac:dyDescent="0.35">
      <c r="A55" s="1"/>
      <c r="B55" s="33"/>
      <c r="C55" s="76"/>
      <c r="D55" s="4"/>
      <c r="E55" s="5"/>
      <c r="F55" s="5"/>
      <c r="G55" s="4"/>
      <c r="H55" s="36" t="s">
        <v>399</v>
      </c>
      <c r="I55" s="31">
        <v>-12</v>
      </c>
      <c r="J55" s="2"/>
      <c r="K55" s="2"/>
      <c r="L55" s="2"/>
      <c r="M55" s="2"/>
      <c r="N55" s="2"/>
      <c r="O55" s="2"/>
      <c r="P55" s="2"/>
      <c r="Q55" s="2"/>
      <c r="R55" s="2"/>
      <c r="S55" s="2"/>
      <c r="T55" s="2"/>
      <c r="U55" s="2"/>
      <c r="V55" s="2"/>
      <c r="W55" s="2"/>
      <c r="X55" s="4"/>
      <c r="Y55" s="16"/>
      <c r="Z55" s="1"/>
      <c r="AA55" s="1"/>
      <c r="AB55" s="1"/>
    </row>
    <row r="56" spans="1:28" s="160" customFormat="1" outlineLevel="2" x14ac:dyDescent="0.35">
      <c r="A56" s="1"/>
      <c r="B56" s="33"/>
      <c r="C56" s="76"/>
      <c r="D56" s="4"/>
      <c r="E56" s="5"/>
      <c r="F56" s="5"/>
      <c r="G56" s="4"/>
      <c r="H56" s="36" t="s">
        <v>403</v>
      </c>
      <c r="I56" s="31">
        <v>-7</v>
      </c>
      <c r="J56" s="2"/>
      <c r="K56" s="2"/>
      <c r="L56" s="2"/>
      <c r="M56" s="2"/>
      <c r="N56" s="2"/>
      <c r="O56" s="2"/>
      <c r="P56" s="2"/>
      <c r="Q56" s="2"/>
      <c r="R56" s="2"/>
      <c r="S56" s="2"/>
      <c r="T56" s="2"/>
      <c r="U56" s="2"/>
      <c r="V56" s="2"/>
      <c r="W56" s="2"/>
      <c r="X56" s="4"/>
      <c r="Y56" s="16"/>
      <c r="Z56" s="1"/>
      <c r="AA56" s="1"/>
      <c r="AB56" s="1"/>
    </row>
    <row r="57" spans="1:28" s="160" customFormat="1" outlineLevel="2" x14ac:dyDescent="0.35">
      <c r="A57" s="1"/>
      <c r="B57" s="33"/>
      <c r="C57" s="76"/>
      <c r="D57" s="4"/>
      <c r="E57" s="5"/>
      <c r="F57" s="5"/>
      <c r="G57" s="4"/>
      <c r="H57" s="146" t="s">
        <v>397</v>
      </c>
      <c r="I57" s="31">
        <v>-5</v>
      </c>
      <c r="J57" s="2"/>
      <c r="K57" s="2"/>
      <c r="L57" s="2"/>
      <c r="M57" s="2"/>
      <c r="N57" s="2"/>
      <c r="O57" s="2"/>
      <c r="P57" s="2"/>
      <c r="Q57" s="2"/>
      <c r="R57" s="2"/>
      <c r="S57" s="2"/>
      <c r="T57" s="2"/>
      <c r="U57" s="2"/>
      <c r="V57" s="2"/>
      <c r="W57" s="2"/>
      <c r="X57" s="4"/>
      <c r="Y57" s="16"/>
      <c r="Z57" s="1"/>
      <c r="AA57" s="1"/>
      <c r="AB57" s="1"/>
    </row>
    <row r="58" spans="1:28" s="160" customFormat="1" outlineLevel="2" x14ac:dyDescent="0.35">
      <c r="A58" s="1"/>
      <c r="B58" s="33"/>
      <c r="C58" s="76"/>
      <c r="D58" s="4"/>
      <c r="E58" s="5"/>
      <c r="F58" s="5"/>
      <c r="G58" s="4"/>
      <c r="H58" s="146" t="s">
        <v>398</v>
      </c>
      <c r="I58" s="31">
        <v>-13</v>
      </c>
      <c r="J58" s="2"/>
      <c r="K58" s="2"/>
      <c r="L58" s="2"/>
      <c r="M58" s="2"/>
      <c r="N58" s="2"/>
      <c r="O58" s="2"/>
      <c r="P58" s="2"/>
      <c r="Q58" s="2"/>
      <c r="R58" s="2"/>
      <c r="S58" s="2"/>
      <c r="T58" s="2"/>
      <c r="U58" s="2"/>
      <c r="V58" s="2"/>
      <c r="W58" s="2"/>
      <c r="X58" s="4"/>
      <c r="Y58" s="16"/>
      <c r="Z58" s="1"/>
      <c r="AA58" s="1"/>
      <c r="AB58" s="1"/>
    </row>
    <row r="59" spans="1:28" s="160" customFormat="1" outlineLevel="2" x14ac:dyDescent="0.35">
      <c r="A59" s="1"/>
      <c r="B59" s="33"/>
      <c r="C59" s="76"/>
      <c r="D59" s="4"/>
      <c r="E59" s="5"/>
      <c r="F59" s="5"/>
      <c r="G59" s="4"/>
      <c r="H59" s="36" t="s">
        <v>404</v>
      </c>
      <c r="I59" s="31">
        <v>-8</v>
      </c>
      <c r="J59" s="2"/>
      <c r="K59" s="2"/>
      <c r="L59" s="2"/>
      <c r="M59" s="2"/>
      <c r="N59" s="2"/>
      <c r="O59" s="2"/>
      <c r="P59" s="2"/>
      <c r="Q59" s="2"/>
      <c r="R59" s="2"/>
      <c r="S59" s="2"/>
      <c r="T59" s="2"/>
      <c r="U59" s="2"/>
      <c r="V59" s="2"/>
      <c r="W59" s="2"/>
      <c r="X59" s="4"/>
      <c r="Y59" s="16"/>
      <c r="Z59" s="1"/>
      <c r="AA59" s="1"/>
      <c r="AB59" s="1"/>
    </row>
    <row r="60" spans="1:28" s="160" customFormat="1" outlineLevel="2" x14ac:dyDescent="0.35">
      <c r="A60" s="1"/>
      <c r="B60" s="33"/>
      <c r="C60" s="76"/>
      <c r="D60" s="4"/>
      <c r="E60" s="5"/>
      <c r="F60" s="5"/>
      <c r="G60" s="4"/>
      <c r="H60" s="146" t="s">
        <v>320</v>
      </c>
      <c r="I60" s="31">
        <v>-17</v>
      </c>
      <c r="J60" s="2"/>
      <c r="K60" s="2"/>
      <c r="L60" s="2"/>
      <c r="M60" s="2"/>
      <c r="N60" s="2"/>
      <c r="O60" s="2"/>
      <c r="P60" s="2"/>
      <c r="Q60" s="2"/>
      <c r="R60" s="2"/>
      <c r="S60" s="2"/>
      <c r="T60" s="2"/>
      <c r="U60" s="2"/>
      <c r="V60" s="2"/>
      <c r="W60" s="2"/>
      <c r="X60" s="4"/>
      <c r="Y60" s="16"/>
      <c r="Z60" s="1"/>
      <c r="AA60" s="1"/>
      <c r="AB60" s="1"/>
    </row>
    <row r="61" spans="1:28" s="160" customFormat="1" outlineLevel="2" x14ac:dyDescent="0.35">
      <c r="A61" s="1"/>
      <c r="B61" s="33"/>
      <c r="C61" s="76"/>
      <c r="D61" s="4"/>
      <c r="E61" s="5"/>
      <c r="F61" s="5"/>
      <c r="G61" s="4"/>
      <c r="H61" s="146" t="s">
        <v>321</v>
      </c>
      <c r="I61" s="31">
        <v>-19</v>
      </c>
      <c r="J61" s="2"/>
      <c r="K61" s="2"/>
      <c r="L61" s="2"/>
      <c r="M61" s="2"/>
      <c r="N61" s="2"/>
      <c r="O61" s="2"/>
      <c r="P61" s="2"/>
      <c r="Q61" s="2"/>
      <c r="R61" s="2"/>
      <c r="S61" s="2"/>
      <c r="T61" s="2"/>
      <c r="U61" s="2"/>
      <c r="V61" s="2"/>
      <c r="W61" s="2"/>
      <c r="X61" s="4"/>
      <c r="Y61" s="16"/>
      <c r="Z61" s="1"/>
      <c r="AA61" s="1"/>
      <c r="AB61" s="1"/>
    </row>
    <row r="62" spans="1:28" s="160" customFormat="1" outlineLevel="2" x14ac:dyDescent="0.35">
      <c r="A62" s="1"/>
      <c r="B62" s="33"/>
      <c r="C62" s="76"/>
      <c r="D62" s="4"/>
      <c r="E62" s="5"/>
      <c r="F62" s="5"/>
      <c r="G62" s="4"/>
      <c r="H62" s="146" t="s">
        <v>322</v>
      </c>
      <c r="I62" s="31">
        <v>-18</v>
      </c>
      <c r="J62" s="2"/>
      <c r="K62" s="2"/>
      <c r="L62" s="2"/>
      <c r="M62" s="2"/>
      <c r="N62" s="2"/>
      <c r="O62" s="2"/>
      <c r="P62" s="2"/>
      <c r="Q62" s="2"/>
      <c r="R62" s="2"/>
      <c r="S62" s="2"/>
      <c r="T62" s="2"/>
      <c r="U62" s="2"/>
      <c r="V62" s="2"/>
      <c r="W62" s="2"/>
      <c r="X62" s="4"/>
      <c r="Y62" s="16"/>
      <c r="Z62" s="1"/>
      <c r="AA62" s="1"/>
      <c r="AB62" s="1"/>
    </row>
    <row r="63" spans="1:28" s="160" customFormat="1" outlineLevel="2" x14ac:dyDescent="0.35">
      <c r="A63" s="1"/>
      <c r="B63" s="33"/>
      <c r="C63" s="76"/>
      <c r="D63" s="4"/>
      <c r="E63" s="5"/>
      <c r="F63" s="5"/>
      <c r="G63" s="4"/>
      <c r="H63" s="146" t="s">
        <v>408</v>
      </c>
      <c r="I63" s="31">
        <v>-11</v>
      </c>
      <c r="J63" s="2"/>
      <c r="K63" s="2"/>
      <c r="L63" s="2"/>
      <c r="M63" s="2"/>
      <c r="N63" s="2"/>
      <c r="O63" s="2"/>
      <c r="P63" s="2"/>
      <c r="Q63" s="2"/>
      <c r="R63" s="2"/>
      <c r="S63" s="2"/>
      <c r="T63" s="2"/>
      <c r="U63" s="2"/>
      <c r="V63" s="2"/>
      <c r="W63" s="2"/>
      <c r="X63" s="4"/>
      <c r="Y63" s="16"/>
      <c r="Z63" s="1"/>
      <c r="AA63" s="1"/>
      <c r="AB63" s="1"/>
    </row>
    <row r="64" spans="1:28" s="160" customFormat="1" outlineLevel="2" x14ac:dyDescent="0.35">
      <c r="A64" s="1"/>
      <c r="B64" s="33"/>
      <c r="C64" s="76"/>
      <c r="D64" s="4"/>
      <c r="E64" s="5"/>
      <c r="F64" s="5"/>
      <c r="G64" s="4"/>
      <c r="H64" s="146" t="s">
        <v>407</v>
      </c>
      <c r="I64" s="31">
        <v>-15</v>
      </c>
      <c r="J64" s="2"/>
      <c r="K64" s="2"/>
      <c r="L64" s="2"/>
      <c r="M64" s="2"/>
      <c r="N64" s="2"/>
      <c r="O64" s="2"/>
      <c r="P64" s="2"/>
      <c r="Q64" s="2"/>
      <c r="R64" s="2"/>
      <c r="S64" s="2"/>
      <c r="T64" s="2"/>
      <c r="U64" s="2"/>
      <c r="V64" s="2"/>
      <c r="W64" s="2"/>
      <c r="X64" s="4"/>
      <c r="Y64" s="16"/>
      <c r="Z64" s="1"/>
      <c r="AA64" s="1"/>
      <c r="AB64" s="1"/>
    </row>
    <row r="65" spans="1:28" s="114" customFormat="1" outlineLevel="3" x14ac:dyDescent="0.35">
      <c r="A65" s="1"/>
      <c r="B65" s="33"/>
      <c r="C65" s="76">
        <f t="shared" ref="C65:C69" si="0">INT($C$40)+3</f>
        <v>4</v>
      </c>
      <c r="D65" s="4"/>
      <c r="E65" s="5"/>
      <c r="F65" s="5"/>
      <c r="G65" s="4"/>
      <c r="H65" s="146" t="s">
        <v>406</v>
      </c>
      <c r="I65" s="31">
        <v>-10</v>
      </c>
      <c r="J65" s="2" t="s">
        <v>113</v>
      </c>
      <c r="K65" s="2"/>
      <c r="L65" s="2"/>
      <c r="M65" s="2"/>
      <c r="N65" s="2"/>
      <c r="O65" s="2"/>
      <c r="P65" s="2"/>
      <c r="Q65" s="2"/>
      <c r="R65" s="2"/>
      <c r="S65" s="2"/>
      <c r="T65" s="2"/>
      <c r="U65" s="2"/>
      <c r="V65" s="2"/>
      <c r="W65" s="2"/>
      <c r="X65" s="4"/>
      <c r="Y65" s="16"/>
      <c r="Z65" s="1"/>
      <c r="AA65" s="1"/>
      <c r="AB65" s="1"/>
    </row>
    <row r="66" spans="1:28" s="106" customFormat="1" outlineLevel="3" x14ac:dyDescent="0.35">
      <c r="A66" s="1"/>
      <c r="B66" s="33"/>
      <c r="C66" s="76">
        <f t="shared" si="0"/>
        <v>4</v>
      </c>
      <c r="D66" s="4"/>
      <c r="E66" s="5"/>
      <c r="F66" s="5"/>
      <c r="G66" s="4"/>
      <c r="H66" s="146" t="s">
        <v>405</v>
      </c>
      <c r="I66" s="31">
        <v>-3</v>
      </c>
      <c r="J66" s="2"/>
      <c r="K66" s="2"/>
      <c r="L66" s="2"/>
      <c r="M66" s="2"/>
      <c r="N66" s="2"/>
      <c r="O66" s="2"/>
      <c r="P66" s="2"/>
      <c r="Q66" s="2"/>
      <c r="R66" s="2"/>
      <c r="S66" s="2"/>
      <c r="T66" s="2"/>
      <c r="U66" s="2"/>
      <c r="V66" s="2"/>
      <c r="W66" s="2"/>
      <c r="X66" s="4"/>
      <c r="Y66" s="16"/>
      <c r="Z66" s="1"/>
      <c r="AA66" s="1"/>
      <c r="AB66" s="1"/>
    </row>
    <row r="67" spans="1:28" s="106" customFormat="1" outlineLevel="3" x14ac:dyDescent="0.35">
      <c r="A67" s="1"/>
      <c r="B67" s="33"/>
      <c r="C67" s="76">
        <f t="shared" si="0"/>
        <v>4</v>
      </c>
      <c r="D67" s="4"/>
      <c r="E67" s="5"/>
      <c r="F67" s="5"/>
      <c r="G67" s="4"/>
      <c r="H67" s="146" t="s">
        <v>409</v>
      </c>
      <c r="I67" s="31">
        <v>-2</v>
      </c>
      <c r="J67" s="2"/>
      <c r="K67" s="2"/>
      <c r="L67" s="2"/>
      <c r="M67" s="2"/>
      <c r="N67" s="2"/>
      <c r="O67" s="2"/>
      <c r="P67" s="2"/>
      <c r="Q67" s="2"/>
      <c r="R67" s="2"/>
      <c r="S67" s="2"/>
      <c r="T67" s="2"/>
      <c r="U67" s="2"/>
      <c r="V67" s="2"/>
      <c r="W67" s="2"/>
      <c r="X67" s="4"/>
      <c r="Y67" s="16"/>
      <c r="Z67" s="1"/>
      <c r="AA67" s="1"/>
      <c r="AB67" s="1"/>
    </row>
    <row r="68" spans="1:28" s="130" customFormat="1" outlineLevel="3" x14ac:dyDescent="0.35">
      <c r="A68" s="1"/>
      <c r="B68" s="33"/>
      <c r="C68" s="76">
        <f t="shared" si="0"/>
        <v>4</v>
      </c>
      <c r="D68" s="4"/>
      <c r="E68" s="5"/>
      <c r="F68" s="5"/>
      <c r="G68" s="4"/>
      <c r="H68" s="146" t="s">
        <v>410</v>
      </c>
      <c r="I68" s="31">
        <v>-9</v>
      </c>
      <c r="J68" s="2"/>
      <c r="K68" s="2"/>
      <c r="L68" s="2"/>
      <c r="M68" s="2"/>
      <c r="N68" s="2"/>
      <c r="O68" s="2"/>
      <c r="P68" s="2"/>
      <c r="Q68" s="2"/>
      <c r="R68" s="2"/>
      <c r="S68" s="2"/>
      <c r="T68" s="2"/>
      <c r="U68" s="2"/>
      <c r="V68" s="2"/>
      <c r="W68" s="2"/>
      <c r="X68" s="4"/>
      <c r="Y68" s="16"/>
      <c r="Z68" s="1"/>
      <c r="AA68" s="1"/>
      <c r="AB68" s="1"/>
    </row>
    <row r="69" spans="1:28" s="150" customFormat="1" outlineLevel="3" x14ac:dyDescent="0.35">
      <c r="A69" s="1"/>
      <c r="B69" s="33"/>
      <c r="C69" s="76">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10" customFormat="1" outlineLevel="2" x14ac:dyDescent="0.35">
      <c r="A70" s="1"/>
      <c r="B70" s="33"/>
      <c r="C70" s="76">
        <f t="shared" ref="C70:C76" si="1">INT($C$40)+2</f>
        <v>3</v>
      </c>
      <c r="D70" s="4"/>
      <c r="E70" s="5"/>
      <c r="F70" s="5"/>
      <c r="G70" s="4"/>
      <c r="H70" s="2" t="s">
        <v>104</v>
      </c>
      <c r="I70" s="31">
        <v>52</v>
      </c>
      <c r="J70" s="2"/>
      <c r="K70" s="2"/>
      <c r="L70" s="2"/>
      <c r="M70" s="2"/>
      <c r="N70" s="2"/>
      <c r="O70" s="2"/>
      <c r="P70" s="2"/>
      <c r="Q70" s="2"/>
      <c r="R70" s="2"/>
      <c r="S70" s="2"/>
      <c r="T70" s="2"/>
      <c r="U70" s="2"/>
      <c r="V70" s="2"/>
      <c r="W70" s="2"/>
      <c r="X70" s="4"/>
      <c r="Y70" s="16"/>
      <c r="Z70" s="1"/>
      <c r="AA70" s="1"/>
      <c r="AB70" s="1"/>
    </row>
    <row r="71" spans="1:28" s="102" customFormat="1" outlineLevel="2" x14ac:dyDescent="0.35">
      <c r="A71" s="1"/>
      <c r="B71" s="33"/>
      <c r="C71" s="76">
        <f t="shared" si="1"/>
        <v>3</v>
      </c>
      <c r="D71" s="4"/>
      <c r="E71" s="5"/>
      <c r="F71" s="5"/>
      <c r="G71" s="4"/>
      <c r="H71" s="2" t="s">
        <v>340</v>
      </c>
      <c r="I71" s="31">
        <v>6.75</v>
      </c>
      <c r="J71" s="2" t="s">
        <v>89</v>
      </c>
      <c r="K71" s="2" t="s">
        <v>339</v>
      </c>
      <c r="L71" s="2"/>
      <c r="M71" s="2"/>
      <c r="N71" s="2"/>
      <c r="O71" s="2"/>
      <c r="P71" s="2"/>
      <c r="Q71" s="2"/>
      <c r="R71" s="2"/>
      <c r="S71" s="2"/>
      <c r="T71" s="2"/>
      <c r="U71" s="2"/>
      <c r="V71" s="2"/>
      <c r="W71" s="2"/>
      <c r="X71" s="4"/>
      <c r="Y71" s="16"/>
      <c r="Z71" s="1"/>
      <c r="AA71" s="1"/>
      <c r="AB71" s="1"/>
    </row>
    <row r="72" spans="1:28" s="159" customFormat="1" outlineLevel="2" x14ac:dyDescent="0.35">
      <c r="A72" s="1"/>
      <c r="B72" s="33"/>
      <c r="C72" s="76">
        <f t="shared" si="1"/>
        <v>3</v>
      </c>
      <c r="D72" s="4"/>
      <c r="E72" s="5"/>
      <c r="F72" s="5"/>
      <c r="G72" s="4"/>
      <c r="H72" s="2" t="s">
        <v>341</v>
      </c>
      <c r="I72" s="31">
        <v>3.5</v>
      </c>
      <c r="J72" s="2" t="s">
        <v>89</v>
      </c>
      <c r="K72" s="2"/>
      <c r="L72" s="2"/>
      <c r="M72" s="2"/>
      <c r="N72" s="2"/>
      <c r="O72" s="2"/>
      <c r="P72" s="2"/>
      <c r="Q72" s="2"/>
      <c r="R72" s="2"/>
      <c r="S72" s="2"/>
      <c r="T72" s="2"/>
      <c r="U72" s="2"/>
      <c r="V72" s="2"/>
      <c r="W72" s="2"/>
      <c r="X72" s="4"/>
      <c r="Y72" s="16"/>
      <c r="Z72" s="1"/>
      <c r="AA72" s="1"/>
      <c r="AB72" s="1"/>
    </row>
    <row r="73" spans="1:28" s="160" customFormat="1" outlineLevel="2" x14ac:dyDescent="0.35">
      <c r="A73" s="1"/>
      <c r="B73" s="33"/>
      <c r="C73" s="76"/>
      <c r="D73" s="4"/>
      <c r="E73" s="5"/>
      <c r="F73" s="5"/>
      <c r="G73" s="4"/>
      <c r="H73" s="2"/>
      <c r="I73" s="2"/>
      <c r="J73" s="2"/>
      <c r="K73" s="2"/>
      <c r="L73" s="2"/>
      <c r="M73" s="2"/>
      <c r="N73" s="2"/>
      <c r="O73" s="2"/>
      <c r="P73" s="2"/>
      <c r="Q73" s="2"/>
      <c r="R73" s="2"/>
      <c r="S73" s="2"/>
      <c r="T73" s="2"/>
      <c r="U73" s="2"/>
      <c r="V73" s="2"/>
      <c r="W73" s="2"/>
      <c r="X73" s="4"/>
      <c r="Y73" s="16"/>
      <c r="Z73" s="1"/>
      <c r="AA73" s="1"/>
      <c r="AB73" s="1"/>
    </row>
    <row r="74" spans="1:28" s="160" customFormat="1" outlineLevel="2" x14ac:dyDescent="0.35">
      <c r="A74" s="1"/>
      <c r="B74" s="33"/>
      <c r="C74" s="76"/>
      <c r="D74" s="4"/>
      <c r="E74" s="5"/>
      <c r="F74" s="5"/>
      <c r="G74" s="4"/>
      <c r="H74" s="2" t="s">
        <v>411</v>
      </c>
      <c r="I74" s="31">
        <v>8</v>
      </c>
      <c r="J74" s="2" t="s">
        <v>46</v>
      </c>
      <c r="K74" s="2"/>
      <c r="L74" s="2"/>
      <c r="M74" s="2"/>
      <c r="N74" s="2"/>
      <c r="O74" s="2"/>
      <c r="P74" s="2"/>
      <c r="Q74" s="2"/>
      <c r="R74" s="2"/>
      <c r="S74" s="2"/>
      <c r="T74" s="2"/>
      <c r="U74" s="2"/>
      <c r="V74" s="2"/>
      <c r="W74" s="2"/>
      <c r="X74" s="4"/>
      <c r="Y74" s="16"/>
      <c r="Z74" s="1"/>
      <c r="AA74" s="1"/>
      <c r="AB74" s="1"/>
    </row>
    <row r="75" spans="1:28" s="160" customFormat="1" outlineLevel="2" x14ac:dyDescent="0.35">
      <c r="A75" s="1"/>
      <c r="B75" s="33"/>
      <c r="C75" s="76"/>
      <c r="D75" s="4"/>
      <c r="E75" s="5"/>
      <c r="F75" s="5"/>
      <c r="G75" s="4"/>
      <c r="H75" s="2"/>
      <c r="I75" s="2"/>
      <c r="J75" s="2"/>
      <c r="K75" s="2"/>
      <c r="L75" s="2"/>
      <c r="M75" s="2"/>
      <c r="N75" s="2"/>
      <c r="O75" s="2"/>
      <c r="P75" s="2"/>
      <c r="Q75" s="2"/>
      <c r="R75" s="2"/>
      <c r="S75" s="2"/>
      <c r="T75" s="2"/>
      <c r="U75" s="2"/>
      <c r="V75" s="2"/>
      <c r="W75" s="2"/>
      <c r="X75" s="4"/>
      <c r="Y75" s="16"/>
      <c r="Z75" s="1"/>
      <c r="AA75" s="1"/>
      <c r="AB75" s="1"/>
    </row>
    <row r="76" spans="1:28" s="102" customFormat="1" outlineLevel="2" x14ac:dyDescent="0.35">
      <c r="A76" s="1"/>
      <c r="B76" s="33"/>
      <c r="C76" s="76">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102" customFormat="1" outlineLevel="3" x14ac:dyDescent="0.35">
      <c r="A77" s="1"/>
      <c r="B77" s="33"/>
      <c r="C77" s="76">
        <f>INT($C$40)+3</f>
        <v>4</v>
      </c>
      <c r="D77" s="4"/>
      <c r="E77" s="5"/>
      <c r="F77" s="5"/>
      <c r="G77" s="4"/>
      <c r="H77" s="104" t="s">
        <v>51</v>
      </c>
      <c r="I77" s="31">
        <v>1</v>
      </c>
      <c r="J77" s="2" t="s">
        <v>46</v>
      </c>
      <c r="K77" s="2" t="s">
        <v>114</v>
      </c>
      <c r="L77" s="2"/>
      <c r="M77" s="2"/>
      <c r="N77" s="2"/>
      <c r="O77" s="2"/>
      <c r="P77" s="2"/>
      <c r="Q77" s="2"/>
      <c r="R77" s="2"/>
      <c r="S77" s="2"/>
      <c r="T77" s="2"/>
      <c r="U77" s="2"/>
      <c r="V77" s="2"/>
      <c r="W77" s="2"/>
      <c r="X77" s="4"/>
      <c r="Y77" s="16"/>
      <c r="Z77" s="1"/>
      <c r="AA77" s="1"/>
      <c r="AB77" s="1"/>
    </row>
    <row r="78" spans="1:28" s="102" customFormat="1" outlineLevel="3" x14ac:dyDescent="0.35">
      <c r="A78" s="1"/>
      <c r="B78" s="33"/>
      <c r="C78" s="76">
        <f>INT($C$40)+3</f>
        <v>4</v>
      </c>
      <c r="D78" s="4"/>
      <c r="E78" s="5"/>
      <c r="F78" s="5"/>
      <c r="G78" s="4"/>
      <c r="H78" s="104" t="s">
        <v>87</v>
      </c>
      <c r="I78" s="31">
        <v>1</v>
      </c>
      <c r="J78" s="2" t="s">
        <v>46</v>
      </c>
      <c r="K78" s="2" t="s">
        <v>115</v>
      </c>
      <c r="L78" s="2"/>
      <c r="M78" s="2"/>
      <c r="N78" s="2"/>
      <c r="O78" s="2"/>
      <c r="P78" s="2"/>
      <c r="Q78" s="2"/>
      <c r="R78" s="2"/>
      <c r="S78" s="2"/>
      <c r="T78" s="2"/>
      <c r="U78" s="2"/>
      <c r="V78" s="2"/>
      <c r="W78" s="2"/>
      <c r="X78" s="4"/>
      <c r="Y78" s="16"/>
      <c r="Z78" s="1"/>
      <c r="AA78" s="1"/>
      <c r="AB78" s="1"/>
    </row>
    <row r="79" spans="1:28" s="102" customFormat="1" outlineLevel="3" x14ac:dyDescent="0.35">
      <c r="A79" s="1"/>
      <c r="B79" s="33"/>
      <c r="C79" s="76">
        <f>INT($C$40)+3</f>
        <v>4</v>
      </c>
      <c r="D79" s="4"/>
      <c r="E79" s="5"/>
      <c r="F79" s="5"/>
      <c r="G79" s="4"/>
      <c r="H79" s="104"/>
      <c r="I79" s="2"/>
      <c r="J79" s="2"/>
      <c r="K79" s="2"/>
      <c r="L79" s="2"/>
      <c r="M79" s="2"/>
      <c r="N79" s="2"/>
      <c r="O79" s="2"/>
      <c r="P79" s="2"/>
      <c r="Q79" s="2"/>
      <c r="R79" s="2"/>
      <c r="S79" s="2"/>
      <c r="T79" s="2"/>
      <c r="U79" s="2"/>
      <c r="V79" s="2"/>
      <c r="W79" s="2"/>
      <c r="X79" s="4"/>
      <c r="Y79" s="16"/>
      <c r="Z79" s="1"/>
      <c r="AA79" s="1"/>
      <c r="AB79" s="1"/>
    </row>
    <row r="80" spans="1:28" s="102" customFormat="1" outlineLevel="2" x14ac:dyDescent="0.35">
      <c r="A80" s="1"/>
      <c r="B80" s="33"/>
      <c r="C80" s="76">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57" customFormat="1" outlineLevel="3" x14ac:dyDescent="0.35">
      <c r="A81" s="1"/>
      <c r="B81" s="33"/>
      <c r="C81" s="76">
        <f>INT($C$40)+3</f>
        <v>4</v>
      </c>
      <c r="D81" s="4"/>
      <c r="E81" s="5"/>
      <c r="F81" s="5"/>
      <c r="G81" s="4"/>
      <c r="H81" s="104"/>
      <c r="I81" s="2"/>
      <c r="J81" s="2"/>
      <c r="K81" s="2"/>
      <c r="L81" s="2"/>
      <c r="M81" s="2"/>
      <c r="N81" s="2"/>
      <c r="O81" s="2"/>
      <c r="P81" s="2"/>
      <c r="Q81" s="2"/>
      <c r="R81" s="2"/>
      <c r="S81" s="2"/>
      <c r="T81" s="2"/>
      <c r="U81" s="2"/>
      <c r="V81" s="2"/>
      <c r="W81" s="2"/>
      <c r="X81" s="4"/>
      <c r="Y81" s="16"/>
      <c r="Z81" s="1"/>
      <c r="AA81" s="1"/>
      <c r="AB81" s="1"/>
    </row>
    <row r="82" spans="1:28" s="102" customFormat="1" ht="5.15" customHeight="1" outlineLevel="3" x14ac:dyDescent="0.35">
      <c r="A82" s="1"/>
      <c r="B82" s="33"/>
      <c r="C82" s="76">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102" customFormat="1" ht="5.15" customHeight="1" outlineLevel="2" x14ac:dyDescent="0.35">
      <c r="A83" s="1"/>
      <c r="B83" s="33"/>
      <c r="C83" s="76">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102" customFormat="1" ht="5.15" customHeight="1" outlineLevel="1" x14ac:dyDescent="0.35">
      <c r="A84" s="1"/>
      <c r="B84" s="35"/>
      <c r="C84" s="79">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102" customFormat="1" ht="5.15" customHeight="1" x14ac:dyDescent="0.35">
      <c r="A85" s="1"/>
      <c r="B85" s="19"/>
      <c r="C85" s="80">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102" customFormat="1" outlineLevel="2" x14ac:dyDescent="0.35">
      <c r="A86" s="1"/>
      <c r="B86" s="1"/>
      <c r="C86" s="76">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5">
      <c r="A87" s="1"/>
      <c r="B87" s="1"/>
      <c r="C87" s="76">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15" customHeight="1" thickBot="1" x14ac:dyDescent="0.4">
      <c r="A88" s="1"/>
      <c r="B88" s="20"/>
      <c r="C88" s="77">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15" customHeight="1" outlineLevel="1" x14ac:dyDescent="0.35">
      <c r="A89" s="1"/>
      <c r="B89" s="34" t="s">
        <v>21</v>
      </c>
      <c r="C89" s="78">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5">
      <c r="A90" s="1"/>
      <c r="B90" s="33"/>
      <c r="C90" s="76">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49999999999999" customHeight="1" x14ac:dyDescent="0.35">
      <c r="A91" s="1"/>
      <c r="B91" s="33"/>
      <c r="C91" s="76">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49999999999999" customHeight="1" outlineLevel="1" x14ac:dyDescent="0.35">
      <c r="A92" s="1"/>
      <c r="B92" s="33"/>
      <c r="C92" s="76">
        <f>INT($C$91)+1.02</f>
        <v>2.02</v>
      </c>
      <c r="D92" s="21"/>
      <c r="E92" s="24" t="s">
        <v>10</v>
      </c>
      <c r="F92" s="28">
        <v>1</v>
      </c>
      <c r="G92" s="13"/>
      <c r="H92" s="8" t="s">
        <v>112</v>
      </c>
      <c r="I92" s="7"/>
      <c r="J92" s="7"/>
      <c r="K92" s="7"/>
      <c r="L92" s="7"/>
      <c r="M92" s="7"/>
      <c r="N92" s="7"/>
      <c r="O92" s="7"/>
      <c r="P92" s="7"/>
      <c r="Q92" s="7"/>
      <c r="R92" s="7"/>
      <c r="S92" s="7"/>
      <c r="T92" s="7"/>
      <c r="U92" s="7"/>
      <c r="V92" s="7"/>
      <c r="W92" s="7"/>
      <c r="X92" s="11"/>
      <c r="Y92" s="16"/>
      <c r="Z92" s="1"/>
      <c r="AA92" s="1"/>
      <c r="AB92" s="1"/>
    </row>
    <row r="93" spans="1:28" ht="5.15" customHeight="1" outlineLevel="2" x14ac:dyDescent="0.35">
      <c r="A93" s="1"/>
      <c r="B93" s="33"/>
      <c r="C93" s="76">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5">
      <c r="A94" s="1"/>
      <c r="B94" s="33"/>
      <c r="C94" s="76">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5">
      <c r="A95" s="1"/>
      <c r="B95" s="33"/>
      <c r="C95" s="76">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5">
      <c r="A96" s="1"/>
      <c r="B96" s="33"/>
      <c r="C96" s="76">
        <f>INT($C$91)+2</f>
        <v>3</v>
      </c>
      <c r="D96" s="3"/>
      <c r="E96" s="5"/>
      <c r="F96" s="5"/>
      <c r="G96" s="3"/>
      <c r="H96" s="29"/>
      <c r="I96" s="29"/>
      <c r="J96" s="29" t="s">
        <v>80</v>
      </c>
      <c r="K96" s="68" t="s">
        <v>102</v>
      </c>
      <c r="L96" s="68"/>
      <c r="M96" s="68"/>
      <c r="N96" s="68"/>
      <c r="O96" s="29"/>
      <c r="P96" s="68" t="s">
        <v>103</v>
      </c>
      <c r="Q96" s="68"/>
      <c r="R96" s="68"/>
      <c r="S96" s="29"/>
      <c r="T96" s="29"/>
      <c r="U96" s="29"/>
      <c r="V96" s="29"/>
      <c r="W96" s="29"/>
      <c r="X96" s="3"/>
      <c r="Y96" s="16"/>
      <c r="Z96" s="1"/>
      <c r="AA96" s="1"/>
      <c r="AB96" s="1"/>
    </row>
    <row r="97" spans="1:28" outlineLevel="2" x14ac:dyDescent="0.35">
      <c r="A97" s="1"/>
      <c r="B97" s="33"/>
      <c r="C97" s="76">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5" customHeight="1" outlineLevel="2" x14ac:dyDescent="0.35">
      <c r="A98" s="1"/>
      <c r="B98" s="33" t="s">
        <v>20</v>
      </c>
      <c r="C98" s="76">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5">
      <c r="A99" s="1"/>
      <c r="B99" s="33"/>
      <c r="C99" s="76">
        <f>INT(MAX($C$101:$C$131))+1</f>
        <v>5</v>
      </c>
      <c r="D99" s="4"/>
      <c r="E99" s="5"/>
      <c r="F99" s="5"/>
      <c r="G99" s="4"/>
      <c r="H99" s="5"/>
      <c r="I99" s="5"/>
      <c r="J99" s="5"/>
      <c r="K99" s="101"/>
      <c r="L99" s="101"/>
      <c r="M99" s="101"/>
      <c r="N99" s="101"/>
      <c r="O99" s="5"/>
      <c r="P99" s="5"/>
      <c r="Q99" s="5"/>
      <c r="R99" s="5"/>
      <c r="S99" s="5"/>
      <c r="T99" s="5"/>
      <c r="U99" s="5"/>
      <c r="V99" s="5"/>
      <c r="W99" s="5"/>
      <c r="X99" s="4"/>
      <c r="Y99" s="16"/>
      <c r="Z99" s="1"/>
      <c r="AA99" s="1"/>
      <c r="AB99" s="1"/>
    </row>
    <row r="100" spans="1:28" outlineLevel="4" x14ac:dyDescent="0.35">
      <c r="A100" s="1"/>
      <c r="B100" s="33" t="s">
        <v>19</v>
      </c>
      <c r="C100" s="76">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15" customHeight="1" outlineLevel="2" x14ac:dyDescent="0.35">
      <c r="A101" s="1"/>
      <c r="B101" s="33"/>
      <c r="C101" s="76">
        <f>INT($C$91)+2.005</f>
        <v>3.0049999999999999</v>
      </c>
      <c r="D101" s="4" t="s">
        <v>2</v>
      </c>
      <c r="E101" s="4"/>
      <c r="F101" s="4"/>
      <c r="G101" s="4"/>
      <c r="H101" s="60"/>
      <c r="I101" s="60"/>
      <c r="J101" s="60"/>
      <c r="K101" s="60"/>
      <c r="L101" s="60"/>
      <c r="M101" s="60"/>
      <c r="N101" s="60"/>
      <c r="O101" s="60"/>
      <c r="P101" s="60"/>
      <c r="Q101" s="60"/>
      <c r="R101" s="60"/>
      <c r="S101" s="60"/>
      <c r="T101" s="60"/>
      <c r="U101" s="60"/>
      <c r="V101" s="60"/>
      <c r="W101" s="60"/>
      <c r="X101" s="4"/>
      <c r="Y101" s="16"/>
      <c r="Z101" s="1"/>
      <c r="AA101" s="1"/>
      <c r="AB101" s="1"/>
    </row>
    <row r="102" spans="1:28" outlineLevel="2" x14ac:dyDescent="0.35">
      <c r="A102" s="1"/>
      <c r="B102" s="33"/>
      <c r="C102" s="76">
        <f>INT($C$91)+2</f>
        <v>3</v>
      </c>
      <c r="D102" s="4"/>
      <c r="E102" s="5"/>
      <c r="F102" s="5"/>
      <c r="G102" s="4"/>
      <c r="H102" s="2" t="s">
        <v>71</v>
      </c>
      <c r="I102" s="26" t="s">
        <v>98</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5">
      <c r="A103" s="1"/>
      <c r="B103" s="33"/>
      <c r="C103" s="76">
        <f>INT($C$91)+2</f>
        <v>3</v>
      </c>
      <c r="D103" s="4"/>
      <c r="E103" s="5"/>
      <c r="F103" s="5"/>
      <c r="G103" s="4"/>
      <c r="H103" s="128" t="s">
        <v>342</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5">
      <c r="A104" s="1"/>
      <c r="B104" s="33"/>
      <c r="C104" s="76">
        <f t="shared" ref="C104:C122" si="2">INT($C$91)+3</f>
        <v>4</v>
      </c>
      <c r="D104" s="4"/>
      <c r="E104" s="5"/>
      <c r="F104" s="5"/>
      <c r="G104" s="4"/>
      <c r="H104" s="128" t="s">
        <v>343</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5">
      <c r="A105" s="1"/>
      <c r="B105" s="33"/>
      <c r="C105" s="76">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5">
      <c r="A106" s="1"/>
      <c r="B106" s="33"/>
      <c r="C106" s="76">
        <f t="shared" si="2"/>
        <v>4</v>
      </c>
      <c r="D106" s="4"/>
      <c r="E106" s="5"/>
      <c r="F106" s="5"/>
      <c r="G106" s="4"/>
      <c r="H106" s="2"/>
      <c r="I106" s="26" t="s">
        <v>99</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5">
      <c r="A107" s="1"/>
      <c r="B107" s="33"/>
      <c r="C107" s="76">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5">
      <c r="A108" s="1"/>
      <c r="B108" s="33"/>
      <c r="C108" s="76">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5">
      <c r="A109" s="1"/>
      <c r="B109" s="33"/>
      <c r="C109" s="76">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6">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5">
      <c r="A111" s="1"/>
      <c r="B111" s="33"/>
      <c r="C111" s="76">
        <f t="shared" si="2"/>
        <v>4</v>
      </c>
      <c r="D111" s="4"/>
      <c r="E111" s="5"/>
      <c r="F111" s="5"/>
      <c r="G111" s="4"/>
      <c r="H111" s="2"/>
      <c r="I111" s="26" t="s">
        <v>100</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5">
      <c r="A112" s="1"/>
      <c r="B112" s="33"/>
      <c r="C112" s="76">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5">
      <c r="A113" s="1"/>
      <c r="B113" s="33"/>
      <c r="C113" s="76">
        <f t="shared" si="2"/>
        <v>4</v>
      </c>
      <c r="D113" s="4"/>
      <c r="E113" s="5"/>
      <c r="F113" s="5"/>
      <c r="G113" s="4"/>
      <c r="H113" s="2"/>
      <c r="I113" s="2"/>
      <c r="J113" s="2" t="s">
        <v>74</v>
      </c>
      <c r="K113" s="31" t="b">
        <v>0</v>
      </c>
      <c r="L113" s="31" t="b">
        <v>0</v>
      </c>
      <c r="M113" s="31" t="b">
        <v>1</v>
      </c>
      <c r="N113" s="31" t="b">
        <v>0</v>
      </c>
      <c r="O113" s="2"/>
      <c r="P113" s="31">
        <v>0.5</v>
      </c>
      <c r="Q113" s="31"/>
      <c r="R113" s="31">
        <v>0.5</v>
      </c>
      <c r="S113" s="2"/>
      <c r="T113" s="2"/>
      <c r="U113" s="2"/>
      <c r="V113" s="2"/>
      <c r="W113" s="2"/>
      <c r="X113" s="4"/>
      <c r="Y113" s="16"/>
      <c r="Z113" s="1"/>
      <c r="AA113" s="1"/>
      <c r="AB113" s="1"/>
    </row>
    <row r="114" spans="1:28" outlineLevel="3" x14ac:dyDescent="0.35">
      <c r="A114" s="1"/>
      <c r="B114" s="33"/>
      <c r="C114" s="76">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5">
      <c r="A115" s="1"/>
      <c r="B115" s="33"/>
      <c r="C115" s="76">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5">
      <c r="A116" s="1"/>
      <c r="B116" s="33"/>
      <c r="C116" s="76">
        <f t="shared" si="2"/>
        <v>4</v>
      </c>
      <c r="D116" s="4"/>
      <c r="E116" s="5"/>
      <c r="F116" s="5"/>
      <c r="G116" s="4"/>
      <c r="H116" s="2"/>
      <c r="I116" s="26" t="s">
        <v>101</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5">
      <c r="A117" s="1"/>
      <c r="B117" s="33"/>
      <c r="C117" s="76">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5">
      <c r="A118" s="1"/>
      <c r="B118" s="33"/>
      <c r="C118" s="76">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5">
      <c r="A119" s="1"/>
      <c r="B119" s="33"/>
      <c r="C119" s="76">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56" customFormat="1" outlineLevel="3" x14ac:dyDescent="0.35">
      <c r="A120" s="1"/>
      <c r="B120" s="33"/>
      <c r="C120" s="76">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56" customFormat="1" outlineLevel="3" x14ac:dyDescent="0.35">
      <c r="A121" s="1"/>
      <c r="B121" s="33"/>
      <c r="C121" s="76">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56" customFormat="1" outlineLevel="3" x14ac:dyDescent="0.35">
      <c r="A122" s="1"/>
      <c r="B122" s="33"/>
      <c r="C122" s="76">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56" customFormat="1" outlineLevel="2" x14ac:dyDescent="0.35">
      <c r="A123" s="1"/>
      <c r="B123" s="33"/>
      <c r="C123" s="76">
        <f>INT($C$91)+2</f>
        <v>3</v>
      </c>
      <c r="D123" s="4"/>
      <c r="E123" s="5"/>
      <c r="F123" s="5"/>
      <c r="G123" s="4"/>
      <c r="H123" s="2" t="s">
        <v>332</v>
      </c>
      <c r="I123" s="26" t="s">
        <v>330</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56" customFormat="1" outlineLevel="2" x14ac:dyDescent="0.35">
      <c r="A124" s="1"/>
      <c r="B124" s="33"/>
      <c r="C124" s="76">
        <f>INT($C$91)+2</f>
        <v>3</v>
      </c>
      <c r="D124" s="4"/>
      <c r="E124" s="5"/>
      <c r="F124" s="5"/>
      <c r="G124" s="4"/>
      <c r="H124" s="128" t="s">
        <v>333</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56" customFormat="1" outlineLevel="3" x14ac:dyDescent="0.35">
      <c r="A125" s="1"/>
      <c r="B125" s="33"/>
      <c r="C125" s="76">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56" customFormat="1" outlineLevel="3" x14ac:dyDescent="0.35">
      <c r="A126" s="1"/>
      <c r="B126" s="33"/>
      <c r="C126" s="76">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56" customFormat="1" outlineLevel="2" x14ac:dyDescent="0.35">
      <c r="A127" s="1"/>
      <c r="B127" s="33"/>
      <c r="C127" s="76">
        <f>INT($C$91)+2</f>
        <v>3</v>
      </c>
      <c r="D127" s="4"/>
      <c r="E127" s="5"/>
      <c r="F127" s="5"/>
      <c r="G127" s="4"/>
      <c r="H127" s="2" t="s">
        <v>329</v>
      </c>
      <c r="I127" s="26" t="s">
        <v>330</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56" customFormat="1" outlineLevel="2" x14ac:dyDescent="0.35">
      <c r="A128" s="1"/>
      <c r="B128" s="33"/>
      <c r="C128" s="76">
        <f>INT($C$91)+2</f>
        <v>3</v>
      </c>
      <c r="D128" s="4"/>
      <c r="E128" s="5"/>
      <c r="F128" s="5"/>
      <c r="G128" s="4"/>
      <c r="H128" s="128" t="s">
        <v>331</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56" customFormat="1" outlineLevel="3" x14ac:dyDescent="0.35">
      <c r="A129" s="1"/>
      <c r="B129" s="33"/>
      <c r="C129" s="76">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56" customFormat="1" outlineLevel="3" x14ac:dyDescent="0.35">
      <c r="A130" s="1"/>
      <c r="B130" s="33"/>
      <c r="C130" s="76">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15" customHeight="1" outlineLevel="3" x14ac:dyDescent="0.35">
      <c r="A131" s="1"/>
      <c r="B131" s="33"/>
      <c r="C131" s="76">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6">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9">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80">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6">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100" customFormat="1" outlineLevel="2" x14ac:dyDescent="0.35">
      <c r="A136" s="1"/>
      <c r="B136" s="1"/>
      <c r="C136" s="76">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100" customFormat="1" ht="5.15" customHeight="1" thickBot="1" x14ac:dyDescent="0.4">
      <c r="A137" s="1"/>
      <c r="B137" s="20"/>
      <c r="C137" s="77">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100" customFormat="1" ht="5.15" customHeight="1" outlineLevel="1" x14ac:dyDescent="0.35">
      <c r="A138" s="1"/>
      <c r="B138" s="34" t="s">
        <v>21</v>
      </c>
      <c r="C138" s="78">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100" customFormat="1" outlineLevel="4" x14ac:dyDescent="0.35">
      <c r="A139" s="1"/>
      <c r="B139" s="33"/>
      <c r="C139" s="76">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100" customFormat="1" ht="20.149999999999999" customHeight="1" x14ac:dyDescent="0.35">
      <c r="A140" s="1"/>
      <c r="B140" s="33"/>
      <c r="C140" s="76">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100" customFormat="1" ht="20.149999999999999" customHeight="1" outlineLevel="1" x14ac:dyDescent="0.35">
      <c r="A141" s="1"/>
      <c r="B141" s="33"/>
      <c r="C141" s="76">
        <f>INT($C$140)+1.02</f>
        <v>2.02</v>
      </c>
      <c r="D141" s="21"/>
      <c r="E141" s="24" t="s">
        <v>10</v>
      </c>
      <c r="F141" s="28">
        <v>1</v>
      </c>
      <c r="G141" s="13"/>
      <c r="H141" s="8" t="s">
        <v>112</v>
      </c>
      <c r="I141" s="7"/>
      <c r="J141" s="7"/>
      <c r="K141" s="7"/>
      <c r="L141" s="7"/>
      <c r="M141" s="7"/>
      <c r="N141" s="7"/>
      <c r="O141" s="7"/>
      <c r="P141" s="7"/>
      <c r="Q141" s="7"/>
      <c r="R141" s="7"/>
      <c r="S141" s="7"/>
      <c r="T141" s="7"/>
      <c r="U141" s="7"/>
      <c r="V141" s="7"/>
      <c r="W141" s="7"/>
      <c r="X141" s="11"/>
      <c r="Y141" s="16"/>
      <c r="Z141" s="1"/>
      <c r="AA141" s="1"/>
      <c r="AB141" s="1"/>
    </row>
    <row r="142" spans="1:28" s="100" customFormat="1" ht="5.15" customHeight="1" outlineLevel="2" x14ac:dyDescent="0.35">
      <c r="A142" s="1"/>
      <c r="B142" s="33"/>
      <c r="C142" s="76">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100" customFormat="1" outlineLevel="2" x14ac:dyDescent="0.35">
      <c r="A143" s="1"/>
      <c r="B143" s="33"/>
      <c r="C143" s="76">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100" customFormat="1" outlineLevel="2" x14ac:dyDescent="0.35">
      <c r="A144" s="1"/>
      <c r="B144" s="33"/>
      <c r="C144" s="76">
        <f>INT($C$140)+2</f>
        <v>3</v>
      </c>
      <c r="D144" s="3"/>
      <c r="E144" s="5"/>
      <c r="F144" s="5"/>
      <c r="G144" s="3"/>
      <c r="H144" s="29"/>
      <c r="I144" s="29"/>
      <c r="J144" s="29"/>
      <c r="K144" s="29"/>
      <c r="L144" s="68" t="s">
        <v>45</v>
      </c>
      <c r="M144" s="68"/>
      <c r="N144" s="68"/>
      <c r="O144" s="68"/>
      <c r="P144" s="68"/>
      <c r="Q144" s="68"/>
      <c r="R144" s="68"/>
      <c r="S144" s="68"/>
      <c r="T144" s="68"/>
      <c r="U144" s="68"/>
      <c r="V144" s="68"/>
      <c r="W144" s="29"/>
      <c r="X144" s="3"/>
      <c r="Y144" s="16"/>
      <c r="Z144" s="1"/>
      <c r="AA144" s="1"/>
      <c r="AB144" s="1"/>
    </row>
    <row r="145" spans="1:28" s="100" customFormat="1" outlineLevel="2" x14ac:dyDescent="0.35">
      <c r="A145" s="1"/>
      <c r="B145" s="33"/>
      <c r="C145" s="76">
        <f>INT($C$140)+2</f>
        <v>3</v>
      </c>
      <c r="D145" s="3"/>
      <c r="E145" s="5"/>
      <c r="F145" s="5"/>
      <c r="G145" s="3"/>
      <c r="H145" s="29"/>
      <c r="I145" s="29"/>
      <c r="J145" s="29"/>
      <c r="K145" s="29"/>
      <c r="L145" s="68" t="s">
        <v>131</v>
      </c>
      <c r="M145" s="68"/>
      <c r="N145" s="68"/>
      <c r="O145" s="68"/>
      <c r="P145" s="68"/>
      <c r="Q145" s="68"/>
      <c r="R145" s="68"/>
      <c r="S145" s="68"/>
      <c r="T145" s="68"/>
      <c r="U145" s="68"/>
      <c r="V145" s="68"/>
      <c r="W145" s="29"/>
      <c r="X145" s="3"/>
      <c r="Y145" s="16"/>
      <c r="Z145" s="1"/>
      <c r="AA145" s="1"/>
      <c r="AB145" s="1"/>
    </row>
    <row r="146" spans="1:28" s="100" customFormat="1" outlineLevel="2" x14ac:dyDescent="0.35">
      <c r="A146" s="1"/>
      <c r="B146" s="33"/>
      <c r="C146" s="76">
        <f>INT($C$140)+2</f>
        <v>3</v>
      </c>
      <c r="D146" s="3"/>
      <c r="E146" s="5"/>
      <c r="F146" s="5"/>
      <c r="G146" s="3"/>
      <c r="H146" s="29"/>
      <c r="I146" s="29"/>
      <c r="J146" s="29"/>
      <c r="K146" s="163"/>
      <c r="L146" s="164" t="s">
        <v>48</v>
      </c>
      <c r="M146" s="165" t="s">
        <v>82</v>
      </c>
      <c r="N146" s="165">
        <v>11</v>
      </c>
      <c r="O146" s="165">
        <v>22</v>
      </c>
      <c r="P146" s="165">
        <v>33</v>
      </c>
      <c r="Q146" s="165">
        <v>21</v>
      </c>
      <c r="R146" s="165">
        <v>32</v>
      </c>
      <c r="S146" s="165">
        <v>31</v>
      </c>
      <c r="T146" s="165">
        <v>10</v>
      </c>
      <c r="U146" s="165">
        <v>20</v>
      </c>
      <c r="V146" s="166">
        <v>30</v>
      </c>
      <c r="W146" s="82"/>
      <c r="X146" s="3"/>
      <c r="Y146" s="16"/>
      <c r="Z146" s="1"/>
      <c r="AA146" s="1"/>
      <c r="AB146" s="1"/>
    </row>
    <row r="147" spans="1:28" s="100" customFormat="1" ht="11.5" customHeight="1" outlineLevel="2" x14ac:dyDescent="0.35">
      <c r="A147" s="1"/>
      <c r="B147" s="33" t="s">
        <v>20</v>
      </c>
      <c r="C147" s="76">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100" customFormat="1" outlineLevel="4" x14ac:dyDescent="0.35">
      <c r="A148" s="1"/>
      <c r="B148" s="33"/>
      <c r="C148" s="76">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100" customFormat="1" outlineLevel="4" x14ac:dyDescent="0.35">
      <c r="A149" s="1"/>
      <c r="B149" s="33" t="s">
        <v>19</v>
      </c>
      <c r="C149" s="76">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100" customFormat="1" ht="5.15" customHeight="1" outlineLevel="2" x14ac:dyDescent="0.35">
      <c r="A150" s="1"/>
      <c r="B150" s="33"/>
      <c r="C150" s="76">
        <f>INT($C$140)+2.005</f>
        <v>3.0049999999999999</v>
      </c>
      <c r="D150" s="4" t="s">
        <v>2</v>
      </c>
      <c r="E150" s="4"/>
      <c r="F150" s="4"/>
      <c r="G150" s="4"/>
      <c r="H150" s="60"/>
      <c r="I150" s="60"/>
      <c r="J150" s="60"/>
      <c r="K150" s="60"/>
      <c r="L150" s="60"/>
      <c r="M150" s="60"/>
      <c r="N150" s="60"/>
      <c r="O150" s="60"/>
      <c r="P150" s="60"/>
      <c r="Q150" s="60"/>
      <c r="R150" s="60"/>
      <c r="S150" s="60"/>
      <c r="T150" s="60"/>
      <c r="U150" s="60"/>
      <c r="V150" s="60"/>
      <c r="W150" s="60"/>
      <c r="X150" s="4"/>
      <c r="Y150" s="16"/>
      <c r="Z150" s="1"/>
      <c r="AA150" s="1"/>
      <c r="AB150" s="1"/>
    </row>
    <row r="151" spans="1:28" s="100" customFormat="1" outlineLevel="2" x14ac:dyDescent="0.35">
      <c r="A151" s="1"/>
      <c r="B151" s="33"/>
      <c r="C151" s="76">
        <f>INT($C$140)+2</f>
        <v>3</v>
      </c>
      <c r="D151" s="4"/>
      <c r="E151" s="5"/>
      <c r="F151" s="5"/>
      <c r="G151" s="4"/>
      <c r="H151" s="2" t="s">
        <v>132</v>
      </c>
      <c r="I151" s="2"/>
      <c r="J151" s="2"/>
      <c r="K151" s="2"/>
      <c r="L151" s="36"/>
      <c r="M151" s="36"/>
      <c r="N151" s="36"/>
      <c r="O151" s="36"/>
      <c r="P151" s="36"/>
      <c r="Q151" s="36"/>
      <c r="R151" s="36"/>
      <c r="S151" s="36"/>
      <c r="T151" s="36"/>
      <c r="U151" s="36"/>
      <c r="V151" s="36"/>
      <c r="W151" s="2"/>
      <c r="X151" s="4"/>
      <c r="Y151" s="16"/>
      <c r="Z151" s="1"/>
      <c r="AA151" s="1"/>
      <c r="AB151" s="1"/>
    </row>
    <row r="152" spans="1:28" s="100" customFormat="1" outlineLevel="2" x14ac:dyDescent="0.35">
      <c r="A152" s="1"/>
      <c r="B152" s="33"/>
      <c r="C152" s="76">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100" customFormat="1" outlineLevel="3" x14ac:dyDescent="0.35">
      <c r="A153" s="1"/>
      <c r="B153" s="33"/>
      <c r="C153" s="76">
        <f t="shared" ref="C153:C163" si="3">INT($C$140)+3</f>
        <v>4</v>
      </c>
      <c r="D153" s="4"/>
      <c r="E153" s="5"/>
      <c r="F153" s="5"/>
      <c r="G153" s="4"/>
      <c r="H153" s="26"/>
      <c r="I153" s="2" t="s">
        <v>76</v>
      </c>
      <c r="J153" s="2" t="s">
        <v>122</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100" customFormat="1" outlineLevel="3" x14ac:dyDescent="0.35">
      <c r="A154" s="1"/>
      <c r="B154" s="33"/>
      <c r="C154" s="76">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100" customFormat="1" outlineLevel="3" x14ac:dyDescent="0.35">
      <c r="A155" s="1"/>
      <c r="B155" s="33"/>
      <c r="C155" s="76">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100" customFormat="1" outlineLevel="3" x14ac:dyDescent="0.35">
      <c r="A156" s="1"/>
      <c r="B156" s="33"/>
      <c r="C156" s="76">
        <f t="shared" si="3"/>
        <v>4</v>
      </c>
      <c r="D156" s="4"/>
      <c r="E156" s="5"/>
      <c r="F156" s="5"/>
      <c r="G156" s="4"/>
      <c r="H156" s="67"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55" customFormat="1" outlineLevel="3" x14ac:dyDescent="0.35">
      <c r="A157" s="1"/>
      <c r="B157" s="33"/>
      <c r="C157" s="76">
        <f t="shared" si="3"/>
        <v>4</v>
      </c>
      <c r="D157" s="4"/>
      <c r="E157" s="5"/>
      <c r="F157" s="5"/>
      <c r="G157" s="4"/>
      <c r="H157" s="67" t="s">
        <v>328</v>
      </c>
      <c r="I157" s="2" t="s">
        <v>338</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25" customFormat="1" outlineLevel="3" x14ac:dyDescent="0.35">
      <c r="A158" s="1"/>
      <c r="B158" s="33"/>
      <c r="C158" s="76">
        <f t="shared" si="3"/>
        <v>4</v>
      </c>
      <c r="D158" s="4"/>
      <c r="E158" s="5"/>
      <c r="F158" s="5"/>
      <c r="G158" s="4"/>
      <c r="H158" s="67" t="s">
        <v>118</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25" customFormat="1" outlineLevel="3" x14ac:dyDescent="0.35">
      <c r="A159" s="1"/>
      <c r="B159" s="33"/>
      <c r="C159" s="76">
        <f t="shared" si="3"/>
        <v>4</v>
      </c>
      <c r="D159" s="4"/>
      <c r="E159" s="5"/>
      <c r="F159" s="5"/>
      <c r="G159" s="4"/>
      <c r="H159" s="67" t="s">
        <v>324</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100" customFormat="1" outlineLevel="3" x14ac:dyDescent="0.35">
      <c r="A160" s="1"/>
      <c r="B160" s="33"/>
      <c r="C160" s="76">
        <f t="shared" si="3"/>
        <v>4</v>
      </c>
      <c r="D160" s="4"/>
      <c r="E160" s="5"/>
      <c r="F160" s="5"/>
      <c r="G160" s="4"/>
      <c r="H160" s="67"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100" customFormat="1" outlineLevel="3" x14ac:dyDescent="0.35">
      <c r="A161" s="1"/>
      <c r="B161" s="33"/>
      <c r="C161" s="76">
        <f t="shared" si="3"/>
        <v>4</v>
      </c>
      <c r="D161" s="4"/>
      <c r="E161" s="5"/>
      <c r="F161" s="5"/>
      <c r="G161" s="4"/>
      <c r="H161" s="67"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13" customFormat="1" outlineLevel="3" x14ac:dyDescent="0.35">
      <c r="A162" s="1"/>
      <c r="B162" s="33"/>
      <c r="C162" s="76">
        <f t="shared" si="3"/>
        <v>4</v>
      </c>
      <c r="D162" s="4"/>
      <c r="E162" s="5"/>
      <c r="F162" s="5"/>
      <c r="G162" s="4"/>
      <c r="H162" s="67" t="s">
        <v>138</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31"/>
      <c r="AD162" s="131"/>
      <c r="AE162" s="131"/>
    </row>
    <row r="163" spans="1:31" s="151" customFormat="1" outlineLevel="3" x14ac:dyDescent="0.35">
      <c r="A163" s="1"/>
      <c r="B163" s="33"/>
      <c r="C163" s="76">
        <f t="shared" si="3"/>
        <v>4</v>
      </c>
      <c r="D163" s="4"/>
      <c r="E163" s="5"/>
      <c r="F163" s="5"/>
      <c r="G163" s="4"/>
      <c r="H163" s="67" t="s">
        <v>325</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14" customFormat="1" ht="5.15" customHeight="1" outlineLevel="2" x14ac:dyDescent="0.35">
      <c r="A164" s="1"/>
      <c r="B164" s="33"/>
      <c r="C164" s="76">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31"/>
      <c r="AD164" s="131"/>
      <c r="AE164" s="131"/>
    </row>
    <row r="165" spans="1:31" s="114" customFormat="1" outlineLevel="1" x14ac:dyDescent="0.35">
      <c r="A165" s="1"/>
      <c r="B165" s="33"/>
      <c r="C165" s="76">
        <f>INT(C$140)+1</f>
        <v>2</v>
      </c>
      <c r="D165" s="4"/>
      <c r="E165" s="5"/>
      <c r="F165" s="5"/>
      <c r="G165" s="4"/>
      <c r="H165" s="62" t="s">
        <v>306</v>
      </c>
      <c r="I165" s="63" t="str">
        <f>"("&amp;ROWS(ia_k2_mlsb1)-2&amp;","&amp;COLUMNS(ia_k2_mlsb1)-1&amp;"): ia_k2_mlsb1(pointers) = input"</f>
        <v>(38,10): ia_k2_mlsb1(pointers) = input</v>
      </c>
      <c r="J165" s="49"/>
      <c r="K165" s="49"/>
      <c r="L165" s="98" t="s">
        <v>48</v>
      </c>
      <c r="M165" s="98" t="s">
        <v>82</v>
      </c>
      <c r="N165" s="98">
        <v>11</v>
      </c>
      <c r="O165" s="98">
        <v>22</v>
      </c>
      <c r="P165" s="98">
        <v>33</v>
      </c>
      <c r="Q165" s="98">
        <v>21</v>
      </c>
      <c r="R165" s="98">
        <v>32</v>
      </c>
      <c r="S165" s="98">
        <v>31</v>
      </c>
      <c r="T165" s="98">
        <v>10</v>
      </c>
      <c r="U165" s="98">
        <v>20</v>
      </c>
      <c r="V165" s="98">
        <v>30</v>
      </c>
      <c r="W165" s="49"/>
      <c r="X165" s="4"/>
      <c r="Y165" s="16"/>
      <c r="Z165" s="1"/>
      <c r="AA165" s="1"/>
      <c r="AB165" s="1"/>
      <c r="AC165" s="131"/>
      <c r="AD165" s="131"/>
      <c r="AE165" s="131"/>
    </row>
    <row r="166" spans="1:31" s="114" customFormat="1" ht="5.15" customHeight="1" outlineLevel="3" x14ac:dyDescent="0.35">
      <c r="A166" s="1"/>
      <c r="B166" s="33"/>
      <c r="C166" s="76">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31"/>
      <c r="AD166" s="131"/>
      <c r="AE166" s="131"/>
    </row>
    <row r="167" spans="1:31" s="113" customFormat="1" outlineLevel="2" x14ac:dyDescent="0.35">
      <c r="A167" s="1"/>
      <c r="B167" s="33"/>
      <c r="C167" s="76">
        <f>INT($C$140)+2</f>
        <v>3</v>
      </c>
      <c r="D167" s="4"/>
      <c r="E167" s="5"/>
      <c r="F167" s="5"/>
      <c r="G167" s="4"/>
      <c r="H167" s="129" t="s">
        <v>139</v>
      </c>
      <c r="I167" s="55" t="s">
        <v>107</v>
      </c>
      <c r="J167" s="55" t="s">
        <v>121</v>
      </c>
      <c r="K167" s="55" t="s">
        <v>106</v>
      </c>
      <c r="L167" s="31">
        <f>COUNTA($I$168:$I$208)</f>
        <v>2</v>
      </c>
      <c r="M167" s="31">
        <v>4</v>
      </c>
      <c r="N167" s="31">
        <f>COUNTA($K$168:$K$208)/(M167*L167)</f>
        <v>5</v>
      </c>
      <c r="O167" s="115" t="s">
        <v>152</v>
      </c>
      <c r="P167" s="115"/>
      <c r="Q167" s="115"/>
      <c r="R167" s="115"/>
      <c r="S167" s="115"/>
      <c r="T167" s="115"/>
      <c r="U167" s="119"/>
      <c r="V167" s="119"/>
      <c r="W167" s="2"/>
      <c r="X167" s="4"/>
      <c r="Y167" s="16"/>
      <c r="Z167" s="1"/>
      <c r="AA167" s="1"/>
      <c r="AB167" s="1"/>
      <c r="AC167" s="131"/>
      <c r="AD167" s="131"/>
      <c r="AE167" s="131"/>
    </row>
    <row r="168" spans="1:31" s="113" customFormat="1" outlineLevel="3" x14ac:dyDescent="0.35">
      <c r="A168" s="1"/>
      <c r="B168" s="33"/>
      <c r="C168" s="76">
        <f t="shared" ref="C168:C207" si="4">INT($C$140)+3</f>
        <v>4</v>
      </c>
      <c r="D168" s="4"/>
      <c r="E168" s="5"/>
      <c r="F168" s="5"/>
      <c r="G168" s="4"/>
      <c r="H168" s="67" t="s">
        <v>133</v>
      </c>
      <c r="I168" s="59">
        <v>0</v>
      </c>
      <c r="J168" s="59">
        <v>0</v>
      </c>
      <c r="K168" s="64">
        <v>0</v>
      </c>
      <c r="L168" s="116">
        <v>0</v>
      </c>
      <c r="M168" s="116">
        <v>0</v>
      </c>
      <c r="N168" s="116">
        <v>0</v>
      </c>
      <c r="O168" s="116">
        <v>0</v>
      </c>
      <c r="P168" s="116">
        <v>0</v>
      </c>
      <c r="Q168" s="116">
        <v>0</v>
      </c>
      <c r="R168" s="116">
        <v>0</v>
      </c>
      <c r="S168" s="116">
        <v>0</v>
      </c>
      <c r="T168" s="116">
        <v>0</v>
      </c>
      <c r="U168" s="116">
        <v>0</v>
      </c>
      <c r="V168" s="116">
        <v>0</v>
      </c>
      <c r="W168" s="57"/>
      <c r="X168" s="4"/>
      <c r="Y168" s="16"/>
      <c r="Z168" s="1"/>
      <c r="AA168" s="1"/>
      <c r="AB168" s="1"/>
    </row>
    <row r="169" spans="1:31" s="113" customFormat="1" outlineLevel="3" x14ac:dyDescent="0.35">
      <c r="A169" s="1"/>
      <c r="B169" s="33"/>
      <c r="C169" s="76">
        <f t="shared" si="4"/>
        <v>4</v>
      </c>
      <c r="D169" s="4"/>
      <c r="E169" s="5"/>
      <c r="F169" s="5"/>
      <c r="G169" s="4"/>
      <c r="H169" s="67" t="s">
        <v>134</v>
      </c>
      <c r="I169" s="111"/>
      <c r="J169" s="111" t="s">
        <v>351</v>
      </c>
      <c r="K169" s="58">
        <v>1</v>
      </c>
      <c r="L169" s="117">
        <v>0</v>
      </c>
      <c r="M169" s="117">
        <v>0</v>
      </c>
      <c r="N169" s="117">
        <v>0</v>
      </c>
      <c r="O169" s="117">
        <v>0</v>
      </c>
      <c r="P169" s="117">
        <v>0</v>
      </c>
      <c r="Q169" s="117">
        <v>0</v>
      </c>
      <c r="R169" s="117">
        <v>0</v>
      </c>
      <c r="S169" s="117">
        <v>0</v>
      </c>
      <c r="T169" s="117">
        <v>0</v>
      </c>
      <c r="U169" s="117">
        <v>0</v>
      </c>
      <c r="V169" s="117">
        <v>0</v>
      </c>
      <c r="W169" s="57"/>
      <c r="X169" s="4"/>
      <c r="Y169" s="16"/>
      <c r="Z169" s="1"/>
      <c r="AA169" s="1"/>
      <c r="AB169" s="1"/>
    </row>
    <row r="170" spans="1:31" s="113" customFormat="1" outlineLevel="3" x14ac:dyDescent="0.35">
      <c r="A170" s="1"/>
      <c r="B170" s="33"/>
      <c r="C170" s="76">
        <f t="shared" si="4"/>
        <v>4</v>
      </c>
      <c r="D170" s="4"/>
      <c r="E170" s="5"/>
      <c r="F170" s="5"/>
      <c r="G170" s="4"/>
      <c r="H170" s="67" t="s">
        <v>108</v>
      </c>
      <c r="I170" s="111"/>
      <c r="J170" s="111"/>
      <c r="K170" s="58">
        <v>2</v>
      </c>
      <c r="L170" s="117">
        <v>0</v>
      </c>
      <c r="M170" s="117">
        <v>0</v>
      </c>
      <c r="N170" s="117">
        <v>0</v>
      </c>
      <c r="O170" s="117">
        <v>0</v>
      </c>
      <c r="P170" s="117">
        <v>0</v>
      </c>
      <c r="Q170" s="117">
        <v>0</v>
      </c>
      <c r="R170" s="117">
        <v>0</v>
      </c>
      <c r="S170" s="117">
        <v>0</v>
      </c>
      <c r="T170" s="117">
        <v>0</v>
      </c>
      <c r="U170" s="117">
        <v>0</v>
      </c>
      <c r="V170" s="117">
        <v>0</v>
      </c>
      <c r="W170" s="57"/>
      <c r="X170" s="4"/>
      <c r="Y170" s="16"/>
      <c r="Z170" s="1"/>
      <c r="AA170" s="1"/>
      <c r="AB170" s="1"/>
    </row>
    <row r="171" spans="1:31" s="113" customFormat="1" outlineLevel="3" x14ac:dyDescent="0.35">
      <c r="A171" s="1"/>
      <c r="B171" s="33"/>
      <c r="C171" s="76">
        <f t="shared" si="4"/>
        <v>4</v>
      </c>
      <c r="D171" s="4"/>
      <c r="E171" s="5"/>
      <c r="F171" s="5"/>
      <c r="G171" s="4"/>
      <c r="H171" s="67" t="s">
        <v>109</v>
      </c>
      <c r="I171" s="111"/>
      <c r="J171" s="111"/>
      <c r="K171" s="58">
        <v>3</v>
      </c>
      <c r="L171" s="117">
        <v>0</v>
      </c>
      <c r="M171" s="117">
        <v>0</v>
      </c>
      <c r="N171" s="117">
        <v>0</v>
      </c>
      <c r="O171" s="117">
        <v>0</v>
      </c>
      <c r="P171" s="117">
        <v>0</v>
      </c>
      <c r="Q171" s="117">
        <v>0</v>
      </c>
      <c r="R171" s="117">
        <v>0</v>
      </c>
      <c r="S171" s="117">
        <v>0</v>
      </c>
      <c r="T171" s="117">
        <v>0</v>
      </c>
      <c r="U171" s="117">
        <v>0</v>
      </c>
      <c r="V171" s="117">
        <v>0</v>
      </c>
      <c r="W171" s="57"/>
      <c r="X171" s="4"/>
      <c r="Y171" s="16"/>
      <c r="Z171" s="1"/>
      <c r="AA171" s="1"/>
      <c r="AB171" s="1"/>
    </row>
    <row r="172" spans="1:31" s="113" customFormat="1" outlineLevel="3" x14ac:dyDescent="0.35">
      <c r="A172" s="1"/>
      <c r="B172" s="33"/>
      <c r="C172" s="76">
        <f t="shared" si="4"/>
        <v>4</v>
      </c>
      <c r="D172" s="4"/>
      <c r="E172" s="5"/>
      <c r="F172" s="5"/>
      <c r="G172" s="4"/>
      <c r="H172" s="67" t="s">
        <v>136</v>
      </c>
      <c r="I172" s="111"/>
      <c r="J172" s="111"/>
      <c r="K172" s="66">
        <v>4</v>
      </c>
      <c r="L172" s="118">
        <v>0</v>
      </c>
      <c r="M172" s="118">
        <v>0</v>
      </c>
      <c r="N172" s="118">
        <v>0</v>
      </c>
      <c r="O172" s="118">
        <v>0</v>
      </c>
      <c r="P172" s="118">
        <v>0</v>
      </c>
      <c r="Q172" s="118">
        <v>0</v>
      </c>
      <c r="R172" s="118">
        <v>0</v>
      </c>
      <c r="S172" s="118">
        <v>0</v>
      </c>
      <c r="T172" s="118">
        <v>0</v>
      </c>
      <c r="U172" s="118">
        <v>0</v>
      </c>
      <c r="V172" s="118">
        <v>0</v>
      </c>
      <c r="W172" s="57"/>
      <c r="X172" s="4"/>
      <c r="Y172" s="16"/>
      <c r="Z172" s="1"/>
      <c r="AA172" s="1"/>
      <c r="AB172" s="1"/>
    </row>
    <row r="173" spans="1:31" s="113" customFormat="1" outlineLevel="3" x14ac:dyDescent="0.35">
      <c r="A173" s="1"/>
      <c r="B173" s="33"/>
      <c r="C173" s="76">
        <f t="shared" si="4"/>
        <v>4</v>
      </c>
      <c r="D173" s="4"/>
      <c r="E173" s="5"/>
      <c r="F173" s="5"/>
      <c r="G173" s="4"/>
      <c r="H173" s="124" t="s">
        <v>110</v>
      </c>
      <c r="I173" s="83"/>
      <c r="J173" s="64">
        <v>1</v>
      </c>
      <c r="K173" s="64">
        <v>0</v>
      </c>
      <c r="L173" s="116">
        <v>0</v>
      </c>
      <c r="M173" s="116">
        <v>0</v>
      </c>
      <c r="N173" s="116">
        <v>0</v>
      </c>
      <c r="O173" s="116">
        <v>0</v>
      </c>
      <c r="P173" s="116">
        <v>0</v>
      </c>
      <c r="Q173" s="116">
        <v>0</v>
      </c>
      <c r="R173" s="116">
        <v>0</v>
      </c>
      <c r="S173" s="116">
        <v>0</v>
      </c>
      <c r="T173" s="116">
        <v>0</v>
      </c>
      <c r="U173" s="116">
        <v>0</v>
      </c>
      <c r="V173" s="116">
        <v>0</v>
      </c>
      <c r="W173" s="2"/>
      <c r="X173" s="4"/>
      <c r="Y173" s="16"/>
      <c r="Z173" s="1"/>
      <c r="AA173" s="1"/>
      <c r="AB173" s="1"/>
    </row>
    <row r="174" spans="1:31" s="113" customFormat="1" outlineLevel="3" x14ac:dyDescent="0.35">
      <c r="A174" s="1"/>
      <c r="B174" s="33"/>
      <c r="C174" s="76">
        <f t="shared" si="4"/>
        <v>4</v>
      </c>
      <c r="D174" s="4"/>
      <c r="E174" s="5"/>
      <c r="F174" s="5"/>
      <c r="G174" s="4"/>
      <c r="H174" s="124" t="s">
        <v>135</v>
      </c>
      <c r="I174" s="83"/>
      <c r="J174" s="58" t="s">
        <v>352</v>
      </c>
      <c r="K174" s="58">
        <v>1</v>
      </c>
      <c r="L174" s="117">
        <v>0</v>
      </c>
      <c r="M174" s="117">
        <v>0</v>
      </c>
      <c r="N174" s="117">
        <v>0</v>
      </c>
      <c r="O174" s="117">
        <v>0</v>
      </c>
      <c r="P174" s="117">
        <v>0</v>
      </c>
      <c r="Q174" s="117">
        <v>0</v>
      </c>
      <c r="R174" s="117">
        <v>0</v>
      </c>
      <c r="S174" s="117">
        <v>0</v>
      </c>
      <c r="T174" s="117">
        <v>0</v>
      </c>
      <c r="U174" s="117">
        <v>0</v>
      </c>
      <c r="V174" s="117">
        <v>0</v>
      </c>
      <c r="W174" s="2"/>
      <c r="X174" s="4"/>
      <c r="Y174" s="16"/>
      <c r="Z174" s="1"/>
      <c r="AA174" s="1"/>
      <c r="AB174" s="1"/>
    </row>
    <row r="175" spans="1:31" s="113" customFormat="1" outlineLevel="3" x14ac:dyDescent="0.35">
      <c r="A175" s="1"/>
      <c r="B175" s="33"/>
      <c r="C175" s="76">
        <f t="shared" si="4"/>
        <v>4</v>
      </c>
      <c r="D175" s="4"/>
      <c r="E175" s="5"/>
      <c r="F175" s="5"/>
      <c r="G175" s="4"/>
      <c r="H175" s="124" t="s">
        <v>111</v>
      </c>
      <c r="I175" s="83"/>
      <c r="J175" s="58"/>
      <c r="K175" s="58">
        <v>2</v>
      </c>
      <c r="L175" s="117">
        <v>0</v>
      </c>
      <c r="M175" s="117">
        <v>0</v>
      </c>
      <c r="N175" s="117">
        <v>0</v>
      </c>
      <c r="O175" s="117">
        <v>0</v>
      </c>
      <c r="P175" s="117">
        <v>0</v>
      </c>
      <c r="Q175" s="117">
        <v>0</v>
      </c>
      <c r="R175" s="117">
        <v>0</v>
      </c>
      <c r="S175" s="117">
        <v>0</v>
      </c>
      <c r="T175" s="117">
        <v>0</v>
      </c>
      <c r="U175" s="117">
        <v>0</v>
      </c>
      <c r="V175" s="117">
        <v>0</v>
      </c>
      <c r="W175" s="2"/>
      <c r="X175" s="4"/>
      <c r="Y175" s="16"/>
      <c r="Z175" s="1"/>
      <c r="AA175" s="1"/>
      <c r="AB175" s="1"/>
    </row>
    <row r="176" spans="1:31" s="113" customFormat="1" outlineLevel="3" x14ac:dyDescent="0.35">
      <c r="A176" s="1"/>
      <c r="B176" s="33"/>
      <c r="C176" s="76">
        <f t="shared" si="4"/>
        <v>4</v>
      </c>
      <c r="D176" s="4"/>
      <c r="E176" s="5"/>
      <c r="F176" s="5"/>
      <c r="G176" s="4"/>
      <c r="H176" s="67" t="s">
        <v>140</v>
      </c>
      <c r="I176" s="83"/>
      <c r="J176" s="58"/>
      <c r="K176" s="58">
        <v>3</v>
      </c>
      <c r="L176" s="117">
        <v>0</v>
      </c>
      <c r="M176" s="117">
        <v>0</v>
      </c>
      <c r="N176" s="117">
        <v>0</v>
      </c>
      <c r="O176" s="117">
        <v>0</v>
      </c>
      <c r="P176" s="117">
        <v>0</v>
      </c>
      <c r="Q176" s="117">
        <v>0</v>
      </c>
      <c r="R176" s="117">
        <v>0</v>
      </c>
      <c r="S176" s="117">
        <v>0</v>
      </c>
      <c r="T176" s="117">
        <v>0</v>
      </c>
      <c r="U176" s="117">
        <v>0</v>
      </c>
      <c r="V176" s="117">
        <v>0</v>
      </c>
      <c r="W176" s="2"/>
      <c r="X176" s="4"/>
      <c r="Y176" s="16"/>
      <c r="Z176" s="1"/>
      <c r="AA176" s="1"/>
      <c r="AB176" s="1"/>
    </row>
    <row r="177" spans="1:28" s="113" customFormat="1" outlineLevel="3" x14ac:dyDescent="0.35">
      <c r="A177" s="1"/>
      <c r="B177" s="33"/>
      <c r="C177" s="76">
        <f t="shared" si="4"/>
        <v>4</v>
      </c>
      <c r="D177" s="4"/>
      <c r="E177" s="5"/>
      <c r="F177" s="5"/>
      <c r="G177" s="4"/>
      <c r="H177" s="124" t="s">
        <v>141</v>
      </c>
      <c r="I177" s="83"/>
      <c r="J177" s="66"/>
      <c r="K177" s="66">
        <v>4</v>
      </c>
      <c r="L177" s="118">
        <v>0</v>
      </c>
      <c r="M177" s="118">
        <v>0</v>
      </c>
      <c r="N177" s="118">
        <v>0</v>
      </c>
      <c r="O177" s="118">
        <v>0</v>
      </c>
      <c r="P177" s="118">
        <v>0</v>
      </c>
      <c r="Q177" s="118">
        <v>0</v>
      </c>
      <c r="R177" s="118">
        <v>0</v>
      </c>
      <c r="S177" s="118">
        <v>0</v>
      </c>
      <c r="T177" s="118">
        <v>0</v>
      </c>
      <c r="U177" s="118">
        <v>0</v>
      </c>
      <c r="V177" s="118">
        <v>0</v>
      </c>
      <c r="W177" s="2"/>
      <c r="X177" s="4"/>
      <c r="Y177" s="16"/>
      <c r="Z177" s="1"/>
      <c r="AA177" s="1"/>
      <c r="AB177" s="1"/>
    </row>
    <row r="178" spans="1:28" s="113" customFormat="1" outlineLevel="3" x14ac:dyDescent="0.35">
      <c r="A178" s="1"/>
      <c r="B178" s="33"/>
      <c r="C178" s="76">
        <f t="shared" si="4"/>
        <v>4</v>
      </c>
      <c r="D178" s="4"/>
      <c r="E178" s="5"/>
      <c r="F178" s="5"/>
      <c r="G178" s="4"/>
      <c r="H178" s="124" t="s">
        <v>142</v>
      </c>
      <c r="I178" s="111"/>
      <c r="J178" s="64">
        <v>2</v>
      </c>
      <c r="K178" s="64">
        <v>0</v>
      </c>
      <c r="L178" s="116">
        <v>0</v>
      </c>
      <c r="M178" s="116">
        <v>0</v>
      </c>
      <c r="N178" s="116">
        <v>0</v>
      </c>
      <c r="O178" s="116">
        <v>0</v>
      </c>
      <c r="P178" s="116">
        <v>0</v>
      </c>
      <c r="Q178" s="116">
        <v>0</v>
      </c>
      <c r="R178" s="116">
        <v>0</v>
      </c>
      <c r="S178" s="116">
        <v>0</v>
      </c>
      <c r="T178" s="116">
        <v>0</v>
      </c>
      <c r="U178" s="116">
        <v>0</v>
      </c>
      <c r="V178" s="116">
        <v>0</v>
      </c>
      <c r="W178" s="57"/>
      <c r="X178" s="4"/>
      <c r="Y178" s="16"/>
      <c r="Z178" s="1"/>
      <c r="AA178" s="1"/>
      <c r="AB178" s="1"/>
    </row>
    <row r="179" spans="1:28" s="113" customFormat="1" outlineLevel="3" x14ac:dyDescent="0.35">
      <c r="A179" s="1"/>
      <c r="B179" s="33"/>
      <c r="C179" s="76">
        <f t="shared" si="4"/>
        <v>4</v>
      </c>
      <c r="D179" s="4"/>
      <c r="E179" s="5"/>
      <c r="F179" s="5"/>
      <c r="G179" s="4"/>
      <c r="H179" s="124" t="s">
        <v>143</v>
      </c>
      <c r="I179" s="111"/>
      <c r="J179" s="58" t="s">
        <v>47</v>
      </c>
      <c r="K179" s="58">
        <v>1</v>
      </c>
      <c r="L179" s="117">
        <v>0</v>
      </c>
      <c r="M179" s="117">
        <v>0</v>
      </c>
      <c r="N179" s="117">
        <v>0</v>
      </c>
      <c r="O179" s="117">
        <v>0</v>
      </c>
      <c r="P179" s="117">
        <v>0</v>
      </c>
      <c r="Q179" s="117">
        <v>0</v>
      </c>
      <c r="R179" s="117">
        <v>0</v>
      </c>
      <c r="S179" s="117">
        <v>0</v>
      </c>
      <c r="T179" s="117">
        <v>0</v>
      </c>
      <c r="U179" s="117">
        <v>0</v>
      </c>
      <c r="V179" s="117">
        <v>0</v>
      </c>
      <c r="W179" s="57"/>
      <c r="X179" s="4"/>
      <c r="Y179" s="16"/>
      <c r="Z179" s="1"/>
      <c r="AA179" s="1"/>
      <c r="AB179" s="1"/>
    </row>
    <row r="180" spans="1:28" s="113" customFormat="1" outlineLevel="3" x14ac:dyDescent="0.35">
      <c r="A180" s="1"/>
      <c r="B180" s="33"/>
      <c r="C180" s="76">
        <f t="shared" si="4"/>
        <v>4</v>
      </c>
      <c r="D180" s="4"/>
      <c r="E180" s="5"/>
      <c r="F180" s="5"/>
      <c r="G180" s="4"/>
      <c r="H180" s="124" t="s">
        <v>144</v>
      </c>
      <c r="I180" s="111"/>
      <c r="J180" s="58"/>
      <c r="K180" s="58">
        <v>2</v>
      </c>
      <c r="L180" s="117">
        <v>0</v>
      </c>
      <c r="M180" s="117">
        <v>0</v>
      </c>
      <c r="N180" s="117">
        <v>0</v>
      </c>
      <c r="O180" s="117">
        <v>0</v>
      </c>
      <c r="P180" s="117">
        <v>0</v>
      </c>
      <c r="Q180" s="117">
        <v>0</v>
      </c>
      <c r="R180" s="117">
        <v>0</v>
      </c>
      <c r="S180" s="117">
        <v>0</v>
      </c>
      <c r="T180" s="117">
        <v>0</v>
      </c>
      <c r="U180" s="117">
        <v>0</v>
      </c>
      <c r="V180" s="117">
        <v>0</v>
      </c>
      <c r="W180" s="57"/>
      <c r="X180" s="4"/>
      <c r="Y180" s="16"/>
      <c r="Z180" s="1"/>
      <c r="AA180" s="1"/>
      <c r="AB180" s="1"/>
    </row>
    <row r="181" spans="1:28" s="113" customFormat="1" outlineLevel="3" x14ac:dyDescent="0.35">
      <c r="A181" s="1"/>
      <c r="B181" s="33"/>
      <c r="C181" s="76">
        <f t="shared" si="4"/>
        <v>4</v>
      </c>
      <c r="D181" s="4"/>
      <c r="E181" s="5"/>
      <c r="F181" s="5"/>
      <c r="G181" s="4"/>
      <c r="H181" s="67"/>
      <c r="I181" s="111"/>
      <c r="J181" s="58"/>
      <c r="K181" s="58">
        <v>3</v>
      </c>
      <c r="L181" s="117">
        <v>0</v>
      </c>
      <c r="M181" s="117">
        <v>0</v>
      </c>
      <c r="N181" s="117">
        <v>0</v>
      </c>
      <c r="O181" s="117">
        <v>0</v>
      </c>
      <c r="P181" s="117">
        <v>0</v>
      </c>
      <c r="Q181" s="117">
        <v>0</v>
      </c>
      <c r="R181" s="117">
        <v>0</v>
      </c>
      <c r="S181" s="117">
        <v>0</v>
      </c>
      <c r="T181" s="117">
        <v>0</v>
      </c>
      <c r="U181" s="117">
        <v>0</v>
      </c>
      <c r="V181" s="117">
        <v>0</v>
      </c>
      <c r="W181" s="57"/>
      <c r="X181" s="4"/>
      <c r="Y181" s="16"/>
      <c r="Z181" s="1"/>
      <c r="AA181" s="1"/>
      <c r="AB181" s="1"/>
    </row>
    <row r="182" spans="1:28" s="113" customFormat="1" outlineLevel="3" x14ac:dyDescent="0.35">
      <c r="A182" s="1"/>
      <c r="B182" s="33"/>
      <c r="C182" s="76">
        <f t="shared" si="4"/>
        <v>4</v>
      </c>
      <c r="D182" s="4"/>
      <c r="E182" s="5"/>
      <c r="F182" s="5"/>
      <c r="G182" s="4"/>
      <c r="H182" s="67" t="s">
        <v>137</v>
      </c>
      <c r="I182" s="111"/>
      <c r="J182" s="66"/>
      <c r="K182" s="66">
        <v>4</v>
      </c>
      <c r="L182" s="118">
        <v>0</v>
      </c>
      <c r="M182" s="118">
        <v>0</v>
      </c>
      <c r="N182" s="118">
        <v>0</v>
      </c>
      <c r="O182" s="118">
        <v>0</v>
      </c>
      <c r="P182" s="118">
        <v>0</v>
      </c>
      <c r="Q182" s="118">
        <v>0</v>
      </c>
      <c r="R182" s="118">
        <v>0</v>
      </c>
      <c r="S182" s="118">
        <v>0</v>
      </c>
      <c r="T182" s="118">
        <v>0</v>
      </c>
      <c r="U182" s="118">
        <v>0</v>
      </c>
      <c r="V182" s="118">
        <v>0</v>
      </c>
      <c r="W182" s="57"/>
      <c r="X182" s="4"/>
      <c r="Y182" s="16"/>
      <c r="Z182" s="1"/>
      <c r="AA182" s="1"/>
      <c r="AB182" s="1"/>
    </row>
    <row r="183" spans="1:28" s="113" customFormat="1" outlineLevel="3" x14ac:dyDescent="0.35">
      <c r="A183" s="1"/>
      <c r="B183" s="33"/>
      <c r="C183" s="76">
        <f t="shared" si="4"/>
        <v>4</v>
      </c>
      <c r="D183" s="4"/>
      <c r="E183" s="5"/>
      <c r="F183" s="5"/>
      <c r="G183" s="4"/>
      <c r="H183" s="124" t="s">
        <v>145</v>
      </c>
      <c r="I183" s="83"/>
      <c r="J183" s="64">
        <v>3</v>
      </c>
      <c r="K183" s="64">
        <v>0</v>
      </c>
      <c r="L183" s="116">
        <v>0</v>
      </c>
      <c r="M183" s="116">
        <v>0</v>
      </c>
      <c r="N183" s="116">
        <v>0</v>
      </c>
      <c r="O183" s="116">
        <v>0</v>
      </c>
      <c r="P183" s="116">
        <v>0</v>
      </c>
      <c r="Q183" s="116">
        <v>0</v>
      </c>
      <c r="R183" s="116">
        <v>0</v>
      </c>
      <c r="S183" s="116">
        <v>0</v>
      </c>
      <c r="T183" s="116">
        <v>0</v>
      </c>
      <c r="U183" s="116">
        <v>0</v>
      </c>
      <c r="V183" s="116">
        <v>0</v>
      </c>
      <c r="W183" s="2"/>
      <c r="X183" s="4"/>
      <c r="Y183" s="16"/>
      <c r="Z183" s="1"/>
      <c r="AA183" s="1"/>
      <c r="AB183" s="1"/>
    </row>
    <row r="184" spans="1:28" s="113" customFormat="1" outlineLevel="3" x14ac:dyDescent="0.35">
      <c r="A184" s="1"/>
      <c r="B184" s="33"/>
      <c r="C184" s="76">
        <f t="shared" si="4"/>
        <v>4</v>
      </c>
      <c r="D184" s="4"/>
      <c r="E184" s="5"/>
      <c r="F184" s="5"/>
      <c r="G184" s="4"/>
      <c r="H184" s="124" t="s">
        <v>146</v>
      </c>
      <c r="I184" s="83"/>
      <c r="J184" s="58" t="s">
        <v>353</v>
      </c>
      <c r="K184" s="58">
        <v>1</v>
      </c>
      <c r="L184" s="117">
        <v>0</v>
      </c>
      <c r="M184" s="117">
        <v>0</v>
      </c>
      <c r="N184" s="117">
        <v>0</v>
      </c>
      <c r="O184" s="117">
        <v>0</v>
      </c>
      <c r="P184" s="117">
        <v>0</v>
      </c>
      <c r="Q184" s="117">
        <v>0</v>
      </c>
      <c r="R184" s="117">
        <v>0</v>
      </c>
      <c r="S184" s="117">
        <v>0</v>
      </c>
      <c r="T184" s="117">
        <v>0</v>
      </c>
      <c r="U184" s="117">
        <v>0</v>
      </c>
      <c r="V184" s="117">
        <v>0</v>
      </c>
      <c r="W184" s="2"/>
      <c r="X184" s="4"/>
      <c r="Y184" s="16"/>
      <c r="Z184" s="1"/>
      <c r="AA184" s="1"/>
      <c r="AB184" s="1"/>
    </row>
    <row r="185" spans="1:28" s="113" customFormat="1" outlineLevel="3" x14ac:dyDescent="0.35">
      <c r="A185" s="1"/>
      <c r="B185" s="33"/>
      <c r="C185" s="76">
        <f t="shared" si="4"/>
        <v>4</v>
      </c>
      <c r="D185" s="4"/>
      <c r="E185" s="5"/>
      <c r="F185" s="5"/>
      <c r="G185" s="4"/>
      <c r="H185" s="124" t="s">
        <v>147</v>
      </c>
      <c r="I185" s="83"/>
      <c r="J185" s="58"/>
      <c r="K185" s="58">
        <v>2</v>
      </c>
      <c r="L185" s="117">
        <v>0</v>
      </c>
      <c r="M185" s="117">
        <v>0</v>
      </c>
      <c r="N185" s="117">
        <v>0</v>
      </c>
      <c r="O185" s="117">
        <v>0</v>
      </c>
      <c r="P185" s="117">
        <v>0</v>
      </c>
      <c r="Q185" s="117">
        <v>0</v>
      </c>
      <c r="R185" s="117">
        <v>0</v>
      </c>
      <c r="S185" s="117">
        <v>0</v>
      </c>
      <c r="T185" s="117">
        <v>0</v>
      </c>
      <c r="U185" s="117">
        <v>0</v>
      </c>
      <c r="V185" s="117">
        <v>0</v>
      </c>
      <c r="W185" s="2"/>
      <c r="X185" s="4"/>
      <c r="Y185" s="16"/>
      <c r="Z185" s="1"/>
      <c r="AA185" s="1"/>
      <c r="AB185" s="1"/>
    </row>
    <row r="186" spans="1:28" s="113" customFormat="1" outlineLevel="3" x14ac:dyDescent="0.35">
      <c r="A186" s="1"/>
      <c r="B186" s="33"/>
      <c r="C186" s="76">
        <f t="shared" si="4"/>
        <v>4</v>
      </c>
      <c r="D186" s="4"/>
      <c r="E186" s="5"/>
      <c r="F186" s="5"/>
      <c r="G186" s="4"/>
      <c r="H186" s="124" t="s">
        <v>148</v>
      </c>
      <c r="I186" s="83"/>
      <c r="J186" s="58"/>
      <c r="K186" s="58">
        <v>3</v>
      </c>
      <c r="L186" s="117">
        <v>0</v>
      </c>
      <c r="M186" s="117">
        <v>0</v>
      </c>
      <c r="N186" s="117">
        <v>0</v>
      </c>
      <c r="O186" s="117">
        <v>0</v>
      </c>
      <c r="P186" s="117">
        <v>0</v>
      </c>
      <c r="Q186" s="117">
        <v>0</v>
      </c>
      <c r="R186" s="117">
        <v>0</v>
      </c>
      <c r="S186" s="117">
        <v>0</v>
      </c>
      <c r="T186" s="117">
        <v>0</v>
      </c>
      <c r="U186" s="117">
        <v>0</v>
      </c>
      <c r="V186" s="117">
        <v>0</v>
      </c>
      <c r="W186" s="2"/>
      <c r="X186" s="4"/>
      <c r="Y186" s="16"/>
      <c r="Z186" s="1"/>
      <c r="AA186" s="1"/>
      <c r="AB186" s="1"/>
    </row>
    <row r="187" spans="1:28" s="113" customFormat="1" outlineLevel="3" x14ac:dyDescent="0.35">
      <c r="A187" s="1"/>
      <c r="B187" s="33"/>
      <c r="C187" s="76">
        <f t="shared" si="4"/>
        <v>4</v>
      </c>
      <c r="D187" s="4"/>
      <c r="E187" s="5"/>
      <c r="F187" s="5"/>
      <c r="G187" s="4"/>
      <c r="H187" s="124" t="s">
        <v>149</v>
      </c>
      <c r="I187" s="65"/>
      <c r="J187" s="66"/>
      <c r="K187" s="66">
        <v>4</v>
      </c>
      <c r="L187" s="118">
        <v>0</v>
      </c>
      <c r="M187" s="118">
        <v>0</v>
      </c>
      <c r="N187" s="118">
        <v>0</v>
      </c>
      <c r="O187" s="118">
        <v>0</v>
      </c>
      <c r="P187" s="118">
        <v>0</v>
      </c>
      <c r="Q187" s="118">
        <v>0</v>
      </c>
      <c r="R187" s="118">
        <v>0</v>
      </c>
      <c r="S187" s="118">
        <v>0</v>
      </c>
      <c r="T187" s="118">
        <v>0</v>
      </c>
      <c r="U187" s="118">
        <v>0</v>
      </c>
      <c r="V187" s="118">
        <v>0</v>
      </c>
      <c r="W187" s="2"/>
      <c r="X187" s="4"/>
      <c r="Y187" s="16"/>
      <c r="Z187" s="1"/>
      <c r="AA187" s="1"/>
      <c r="AB187" s="1"/>
    </row>
    <row r="188" spans="1:28" s="113" customFormat="1" outlineLevel="3" x14ac:dyDescent="0.35">
      <c r="A188" s="1"/>
      <c r="B188" s="33"/>
      <c r="C188" s="76">
        <f t="shared" si="4"/>
        <v>4</v>
      </c>
      <c r="D188" s="4"/>
      <c r="E188" s="5"/>
      <c r="F188" s="5"/>
      <c r="G188" s="4"/>
      <c r="H188" s="124" t="s">
        <v>150</v>
      </c>
      <c r="I188" s="123">
        <v>1</v>
      </c>
      <c r="J188" s="59">
        <v>0</v>
      </c>
      <c r="K188" s="64">
        <v>0</v>
      </c>
      <c r="L188" s="116">
        <v>0</v>
      </c>
      <c r="M188" s="116">
        <v>0</v>
      </c>
      <c r="N188" s="116">
        <v>0</v>
      </c>
      <c r="O188" s="116">
        <v>0</v>
      </c>
      <c r="P188" s="116">
        <v>0</v>
      </c>
      <c r="Q188" s="116">
        <v>0</v>
      </c>
      <c r="R188" s="116">
        <v>0</v>
      </c>
      <c r="S188" s="116">
        <v>0</v>
      </c>
      <c r="T188" s="116">
        <v>0</v>
      </c>
      <c r="U188" s="116">
        <v>0</v>
      </c>
      <c r="V188" s="116">
        <v>0</v>
      </c>
      <c r="W188" s="57"/>
      <c r="X188" s="4"/>
      <c r="Y188" s="16"/>
      <c r="Z188" s="1"/>
      <c r="AA188" s="1"/>
      <c r="AB188" s="1"/>
    </row>
    <row r="189" spans="1:28" s="113" customFormat="1" outlineLevel="3" x14ac:dyDescent="0.35">
      <c r="A189" s="1"/>
      <c r="B189" s="33"/>
      <c r="C189" s="76">
        <f t="shared" si="4"/>
        <v>4</v>
      </c>
      <c r="D189" s="4"/>
      <c r="E189" s="5"/>
      <c r="F189" s="5"/>
      <c r="G189" s="4"/>
      <c r="H189" s="124" t="s">
        <v>151</v>
      </c>
      <c r="I189" s="111"/>
      <c r="J189" s="111"/>
      <c r="K189" s="58">
        <v>1</v>
      </c>
      <c r="L189" s="117">
        <v>0</v>
      </c>
      <c r="M189" s="117">
        <v>0</v>
      </c>
      <c r="N189" s="117">
        <v>0</v>
      </c>
      <c r="O189" s="117">
        <v>0</v>
      </c>
      <c r="P189" s="117">
        <v>0</v>
      </c>
      <c r="Q189" s="117">
        <v>0</v>
      </c>
      <c r="R189" s="117">
        <v>0</v>
      </c>
      <c r="S189" s="117">
        <v>0</v>
      </c>
      <c r="T189" s="117">
        <v>0</v>
      </c>
      <c r="U189" s="117">
        <v>0</v>
      </c>
      <c r="V189" s="117">
        <v>0</v>
      </c>
      <c r="W189" s="57"/>
      <c r="X189" s="4"/>
      <c r="Y189" s="16"/>
      <c r="Z189" s="1"/>
      <c r="AA189" s="1"/>
      <c r="AB189" s="1"/>
    </row>
    <row r="190" spans="1:28" s="113" customFormat="1" outlineLevel="3" x14ac:dyDescent="0.35">
      <c r="A190" s="1"/>
      <c r="B190" s="33"/>
      <c r="C190" s="76">
        <f t="shared" si="4"/>
        <v>4</v>
      </c>
      <c r="D190" s="4"/>
      <c r="E190" s="5"/>
      <c r="F190" s="5"/>
      <c r="G190" s="4"/>
      <c r="H190" s="26"/>
      <c r="I190" s="111"/>
      <c r="J190" s="111"/>
      <c r="K190" s="58">
        <v>2</v>
      </c>
      <c r="L190" s="117">
        <v>0</v>
      </c>
      <c r="M190" s="117">
        <v>0</v>
      </c>
      <c r="N190" s="117">
        <v>0</v>
      </c>
      <c r="O190" s="117">
        <v>0</v>
      </c>
      <c r="P190" s="117">
        <v>0</v>
      </c>
      <c r="Q190" s="117">
        <v>0</v>
      </c>
      <c r="R190" s="117">
        <v>0</v>
      </c>
      <c r="S190" s="117">
        <v>0</v>
      </c>
      <c r="T190" s="117">
        <v>0</v>
      </c>
      <c r="U190" s="117">
        <v>0</v>
      </c>
      <c r="V190" s="117">
        <v>0</v>
      </c>
      <c r="W190" s="57"/>
      <c r="X190" s="4"/>
      <c r="Y190" s="16"/>
      <c r="Z190" s="1"/>
      <c r="AA190" s="1"/>
      <c r="AB190" s="1"/>
    </row>
    <row r="191" spans="1:28" s="113" customFormat="1" outlineLevel="3" x14ac:dyDescent="0.35">
      <c r="A191" s="1"/>
      <c r="B191" s="33"/>
      <c r="C191" s="76">
        <f t="shared" si="4"/>
        <v>4</v>
      </c>
      <c r="D191" s="4"/>
      <c r="E191" s="5"/>
      <c r="F191" s="5"/>
      <c r="G191" s="4"/>
      <c r="H191" s="26"/>
      <c r="I191" s="111"/>
      <c r="J191" s="111"/>
      <c r="K191" s="58">
        <v>3</v>
      </c>
      <c r="L191" s="117">
        <v>0</v>
      </c>
      <c r="M191" s="117">
        <v>0</v>
      </c>
      <c r="N191" s="117">
        <v>0</v>
      </c>
      <c r="O191" s="117">
        <v>0</v>
      </c>
      <c r="P191" s="117">
        <v>0</v>
      </c>
      <c r="Q191" s="117">
        <v>0</v>
      </c>
      <c r="R191" s="117">
        <v>0</v>
      </c>
      <c r="S191" s="117">
        <v>0</v>
      </c>
      <c r="T191" s="117">
        <v>0</v>
      </c>
      <c r="U191" s="117">
        <v>0</v>
      </c>
      <c r="V191" s="117">
        <v>0</v>
      </c>
      <c r="W191" s="57"/>
      <c r="X191" s="4"/>
      <c r="Y191" s="16"/>
      <c r="Z191" s="1"/>
      <c r="AA191" s="1"/>
      <c r="AB191" s="1"/>
    </row>
    <row r="192" spans="1:28" s="113" customFormat="1" outlineLevel="3" x14ac:dyDescent="0.35">
      <c r="A192" s="1"/>
      <c r="B192" s="33"/>
      <c r="C192" s="76">
        <f t="shared" si="4"/>
        <v>4</v>
      </c>
      <c r="D192" s="4"/>
      <c r="E192" s="5"/>
      <c r="F192" s="5"/>
      <c r="G192" s="4"/>
      <c r="H192" s="26"/>
      <c r="I192" s="111"/>
      <c r="J192" s="111"/>
      <c r="K192" s="66">
        <v>4</v>
      </c>
      <c r="L192" s="118">
        <v>0</v>
      </c>
      <c r="M192" s="118">
        <v>0</v>
      </c>
      <c r="N192" s="118">
        <v>0</v>
      </c>
      <c r="O192" s="118">
        <v>0</v>
      </c>
      <c r="P192" s="118">
        <v>0</v>
      </c>
      <c r="Q192" s="118">
        <v>0</v>
      </c>
      <c r="R192" s="118">
        <v>0</v>
      </c>
      <c r="S192" s="118">
        <v>0</v>
      </c>
      <c r="T192" s="118">
        <v>0</v>
      </c>
      <c r="U192" s="118">
        <v>0</v>
      </c>
      <c r="V192" s="118">
        <v>0</v>
      </c>
      <c r="W192" s="57"/>
      <c r="X192" s="4"/>
      <c r="Y192" s="16"/>
      <c r="Z192" s="1"/>
      <c r="AA192" s="1"/>
      <c r="AB192" s="1"/>
    </row>
    <row r="193" spans="1:30" s="113" customFormat="1" outlineLevel="3" x14ac:dyDescent="0.35">
      <c r="A193" s="1"/>
      <c r="B193" s="33"/>
      <c r="C193" s="76">
        <f t="shared" si="4"/>
        <v>4</v>
      </c>
      <c r="D193" s="4"/>
      <c r="E193" s="5"/>
      <c r="F193" s="5"/>
      <c r="G193" s="4"/>
      <c r="H193" s="26"/>
      <c r="I193" s="83"/>
      <c r="J193" s="122">
        <v>1</v>
      </c>
      <c r="K193" s="122">
        <v>0</v>
      </c>
      <c r="L193" s="116">
        <v>0</v>
      </c>
      <c r="M193" s="116">
        <v>0</v>
      </c>
      <c r="N193" s="116">
        <v>0</v>
      </c>
      <c r="O193" s="116">
        <v>0</v>
      </c>
      <c r="P193" s="116">
        <v>0</v>
      </c>
      <c r="Q193" s="116">
        <v>0</v>
      </c>
      <c r="R193" s="116">
        <v>0</v>
      </c>
      <c r="S193" s="116">
        <v>0</v>
      </c>
      <c r="T193" s="116">
        <v>0</v>
      </c>
      <c r="U193" s="116">
        <v>0</v>
      </c>
      <c r="V193" s="116">
        <v>0</v>
      </c>
      <c r="W193" s="2"/>
      <c r="X193" s="4"/>
      <c r="Y193" s="16"/>
      <c r="Z193" s="1"/>
      <c r="AA193" s="1"/>
      <c r="AB193" s="1"/>
    </row>
    <row r="194" spans="1:30" s="113" customFormat="1" outlineLevel="3" x14ac:dyDescent="0.35">
      <c r="A194" s="1"/>
      <c r="B194" s="33"/>
      <c r="C194" s="76">
        <f t="shared" si="4"/>
        <v>4</v>
      </c>
      <c r="D194" s="4"/>
      <c r="E194" s="5"/>
      <c r="F194" s="5"/>
      <c r="G194" s="4"/>
      <c r="H194" s="26"/>
      <c r="I194" s="83"/>
      <c r="J194" s="58"/>
      <c r="K194" s="58">
        <v>1</v>
      </c>
      <c r="L194" s="117">
        <v>1</v>
      </c>
      <c r="M194" s="117">
        <v>1</v>
      </c>
      <c r="N194" s="117">
        <v>2</v>
      </c>
      <c r="O194" s="117">
        <v>2</v>
      </c>
      <c r="P194" s="117">
        <v>2</v>
      </c>
      <c r="Q194" s="117">
        <v>2</v>
      </c>
      <c r="R194" s="117">
        <v>2</v>
      </c>
      <c r="S194" s="117">
        <v>2</v>
      </c>
      <c r="T194" s="117">
        <v>2</v>
      </c>
      <c r="U194" s="117">
        <v>2</v>
      </c>
      <c r="V194" s="117">
        <v>2</v>
      </c>
      <c r="W194" s="2"/>
      <c r="X194" s="4"/>
      <c r="Y194" s="16"/>
      <c r="Z194" s="1"/>
      <c r="AA194" s="1"/>
      <c r="AB194" s="1"/>
    </row>
    <row r="195" spans="1:30" s="113" customFormat="1" outlineLevel="3" x14ac:dyDescent="0.35">
      <c r="A195" s="1"/>
      <c r="B195" s="33"/>
      <c r="C195" s="76">
        <f t="shared" si="4"/>
        <v>4</v>
      </c>
      <c r="D195" s="4"/>
      <c r="E195" s="5"/>
      <c r="F195" s="5"/>
      <c r="G195" s="4"/>
      <c r="H195" s="26"/>
      <c r="I195" s="83"/>
      <c r="J195" s="58"/>
      <c r="K195" s="58">
        <v>2</v>
      </c>
      <c r="L195" s="117">
        <v>1</v>
      </c>
      <c r="M195" s="117">
        <v>1</v>
      </c>
      <c r="N195" s="117">
        <v>3</v>
      </c>
      <c r="O195" s="117">
        <v>4</v>
      </c>
      <c r="P195" s="117">
        <v>4</v>
      </c>
      <c r="Q195" s="117">
        <v>4</v>
      </c>
      <c r="R195" s="117">
        <v>4</v>
      </c>
      <c r="S195" s="117">
        <v>4</v>
      </c>
      <c r="T195" s="117">
        <v>3</v>
      </c>
      <c r="U195" s="117">
        <v>4</v>
      </c>
      <c r="V195" s="117">
        <v>4</v>
      </c>
      <c r="W195" s="2"/>
      <c r="X195" s="4"/>
      <c r="Y195" s="16"/>
      <c r="Z195" s="1"/>
      <c r="AA195" s="1"/>
      <c r="AB195" s="1"/>
    </row>
    <row r="196" spans="1:30" s="113" customFormat="1" outlineLevel="3" x14ac:dyDescent="0.35">
      <c r="A196" s="1"/>
      <c r="B196" s="33"/>
      <c r="C196" s="76">
        <f t="shared" si="4"/>
        <v>4</v>
      </c>
      <c r="D196" s="4"/>
      <c r="E196" s="5"/>
      <c r="F196" s="5"/>
      <c r="G196" s="4"/>
      <c r="H196" s="26"/>
      <c r="I196" s="83"/>
      <c r="J196" s="58"/>
      <c r="K196" s="58">
        <v>3</v>
      </c>
      <c r="L196" s="117">
        <v>1</v>
      </c>
      <c r="M196" s="117">
        <v>1</v>
      </c>
      <c r="N196" s="117">
        <v>3</v>
      </c>
      <c r="O196" s="117">
        <v>5</v>
      </c>
      <c r="P196" s="117">
        <v>6</v>
      </c>
      <c r="Q196" s="117">
        <v>5</v>
      </c>
      <c r="R196" s="117">
        <v>6</v>
      </c>
      <c r="S196" s="117">
        <v>6</v>
      </c>
      <c r="T196" s="117">
        <v>3</v>
      </c>
      <c r="U196" s="117">
        <v>5</v>
      </c>
      <c r="V196" s="117">
        <v>6</v>
      </c>
      <c r="W196" s="2"/>
      <c r="X196" s="4"/>
      <c r="Y196" s="16"/>
      <c r="Z196" s="1"/>
      <c r="AA196" s="1"/>
      <c r="AB196" s="1"/>
    </row>
    <row r="197" spans="1:30" s="113" customFormat="1" outlineLevel="3" x14ac:dyDescent="0.35">
      <c r="A197" s="1"/>
      <c r="B197" s="33"/>
      <c r="C197" s="76">
        <f t="shared" si="4"/>
        <v>4</v>
      </c>
      <c r="D197" s="4"/>
      <c r="E197" s="5"/>
      <c r="F197" s="5"/>
      <c r="G197" s="4"/>
      <c r="H197" s="26"/>
      <c r="I197" s="83"/>
      <c r="J197" s="66"/>
      <c r="K197" s="66">
        <v>4</v>
      </c>
      <c r="L197" s="118">
        <v>1</v>
      </c>
      <c r="M197" s="118">
        <v>1</v>
      </c>
      <c r="N197" s="118">
        <v>3</v>
      </c>
      <c r="O197" s="118">
        <v>5</v>
      </c>
      <c r="P197" s="118">
        <v>6</v>
      </c>
      <c r="Q197" s="118">
        <v>5</v>
      </c>
      <c r="R197" s="118">
        <v>6</v>
      </c>
      <c r="S197" s="118">
        <v>6</v>
      </c>
      <c r="T197" s="118">
        <v>3</v>
      </c>
      <c r="U197" s="118">
        <v>5</v>
      </c>
      <c r="V197" s="118">
        <v>6</v>
      </c>
      <c r="W197" s="2"/>
      <c r="X197" s="4"/>
      <c r="Y197" s="16"/>
      <c r="Z197" s="1"/>
      <c r="AA197" s="1"/>
      <c r="AB197" s="1"/>
    </row>
    <row r="198" spans="1:30" s="113" customFormat="1" outlineLevel="3" x14ac:dyDescent="0.35">
      <c r="A198" s="1"/>
      <c r="B198" s="33"/>
      <c r="C198" s="76">
        <f t="shared" si="4"/>
        <v>4</v>
      </c>
      <c r="D198" s="4"/>
      <c r="E198" s="5"/>
      <c r="F198" s="5"/>
      <c r="G198" s="4"/>
      <c r="H198" s="26"/>
      <c r="I198" s="111"/>
      <c r="J198" s="64">
        <v>2</v>
      </c>
      <c r="K198" s="64">
        <v>0</v>
      </c>
      <c r="L198" s="116">
        <v>0</v>
      </c>
      <c r="M198" s="116">
        <v>0</v>
      </c>
      <c r="N198" s="116">
        <v>0</v>
      </c>
      <c r="O198" s="116">
        <v>0</v>
      </c>
      <c r="P198" s="116">
        <v>0</v>
      </c>
      <c r="Q198" s="116">
        <v>0</v>
      </c>
      <c r="R198" s="116">
        <v>0</v>
      </c>
      <c r="S198" s="116">
        <v>0</v>
      </c>
      <c r="T198" s="116">
        <v>0</v>
      </c>
      <c r="U198" s="116">
        <v>0</v>
      </c>
      <c r="V198" s="116">
        <v>0</v>
      </c>
      <c r="W198" s="57"/>
      <c r="X198" s="4"/>
      <c r="Y198" s="16"/>
      <c r="Z198" s="1"/>
      <c r="AA198" s="1"/>
      <c r="AB198" s="1"/>
    </row>
    <row r="199" spans="1:30" s="113" customFormat="1" outlineLevel="3" x14ac:dyDescent="0.35">
      <c r="A199" s="1"/>
      <c r="B199" s="33"/>
      <c r="C199" s="76">
        <f t="shared" si="4"/>
        <v>4</v>
      </c>
      <c r="D199" s="4"/>
      <c r="E199" s="5"/>
      <c r="F199" s="5"/>
      <c r="G199" s="4"/>
      <c r="H199" s="26"/>
      <c r="I199" s="111"/>
      <c r="J199" s="58"/>
      <c r="K199" s="58">
        <v>1</v>
      </c>
      <c r="L199" s="117">
        <v>1</v>
      </c>
      <c r="M199" s="117">
        <v>1</v>
      </c>
      <c r="N199" s="117">
        <v>2</v>
      </c>
      <c r="O199" s="117">
        <v>2</v>
      </c>
      <c r="P199" s="117">
        <v>2</v>
      </c>
      <c r="Q199" s="117">
        <v>2</v>
      </c>
      <c r="R199" s="117">
        <v>2</v>
      </c>
      <c r="S199" s="117">
        <v>2</v>
      </c>
      <c r="T199" s="117">
        <v>1</v>
      </c>
      <c r="U199" s="117">
        <v>1</v>
      </c>
      <c r="V199" s="117">
        <v>1</v>
      </c>
      <c r="W199" s="57"/>
      <c r="X199" s="4"/>
      <c r="Y199" s="16"/>
      <c r="Z199" s="1"/>
      <c r="AA199" s="1"/>
      <c r="AB199" s="1"/>
    </row>
    <row r="200" spans="1:30" s="113" customFormat="1" outlineLevel="3" x14ac:dyDescent="0.35">
      <c r="A200" s="1"/>
      <c r="B200" s="33"/>
      <c r="C200" s="76">
        <f t="shared" si="4"/>
        <v>4</v>
      </c>
      <c r="D200" s="4"/>
      <c r="E200" s="5"/>
      <c r="F200" s="5"/>
      <c r="G200" s="4"/>
      <c r="H200" s="26"/>
      <c r="I200" s="111"/>
      <c r="J200" s="58"/>
      <c r="K200" s="58">
        <v>2</v>
      </c>
      <c r="L200" s="117">
        <v>1</v>
      </c>
      <c r="M200" s="117">
        <v>1</v>
      </c>
      <c r="N200" s="117">
        <v>3</v>
      </c>
      <c r="O200" s="117">
        <v>4</v>
      </c>
      <c r="P200" s="117">
        <v>4</v>
      </c>
      <c r="Q200" s="117">
        <v>4</v>
      </c>
      <c r="R200" s="117">
        <v>4</v>
      </c>
      <c r="S200" s="117">
        <v>4</v>
      </c>
      <c r="T200" s="117">
        <v>1</v>
      </c>
      <c r="U200" s="117">
        <v>1</v>
      </c>
      <c r="V200" s="117">
        <v>1</v>
      </c>
      <c r="W200" s="57"/>
      <c r="X200" s="4"/>
      <c r="Y200" s="16"/>
      <c r="Z200" s="1"/>
      <c r="AA200" s="1"/>
      <c r="AB200" s="1"/>
    </row>
    <row r="201" spans="1:30" s="113" customFormat="1" outlineLevel="3" x14ac:dyDescent="0.35">
      <c r="A201" s="1"/>
      <c r="B201" s="33"/>
      <c r="C201" s="76">
        <f t="shared" si="4"/>
        <v>4</v>
      </c>
      <c r="D201" s="4"/>
      <c r="E201" s="5"/>
      <c r="F201" s="5"/>
      <c r="G201" s="4"/>
      <c r="H201" s="26"/>
      <c r="I201" s="111"/>
      <c r="J201" s="58"/>
      <c r="K201" s="58">
        <v>3</v>
      </c>
      <c r="L201" s="117">
        <v>1</v>
      </c>
      <c r="M201" s="117">
        <v>1</v>
      </c>
      <c r="N201" s="117">
        <v>3</v>
      </c>
      <c r="O201" s="117">
        <v>5</v>
      </c>
      <c r="P201" s="117">
        <v>6</v>
      </c>
      <c r="Q201" s="117">
        <v>5</v>
      </c>
      <c r="R201" s="117">
        <v>6</v>
      </c>
      <c r="S201" s="117">
        <v>6</v>
      </c>
      <c r="T201" s="117">
        <v>1</v>
      </c>
      <c r="U201" s="117">
        <v>1</v>
      </c>
      <c r="V201" s="117">
        <v>1</v>
      </c>
      <c r="W201" s="57"/>
      <c r="X201" s="4"/>
      <c r="Y201" s="16"/>
      <c r="Z201" s="1"/>
      <c r="AA201" s="1"/>
      <c r="AB201" s="1"/>
    </row>
    <row r="202" spans="1:30" s="113" customFormat="1" outlineLevel="3" x14ac:dyDescent="0.35">
      <c r="A202" s="1"/>
      <c r="B202" s="33"/>
      <c r="C202" s="76">
        <f t="shared" si="4"/>
        <v>4</v>
      </c>
      <c r="D202" s="4"/>
      <c r="E202" s="5"/>
      <c r="F202" s="5"/>
      <c r="G202" s="4"/>
      <c r="H202" s="26"/>
      <c r="I202" s="111"/>
      <c r="J202" s="66"/>
      <c r="K202" s="66">
        <v>4</v>
      </c>
      <c r="L202" s="118">
        <v>1</v>
      </c>
      <c r="M202" s="118">
        <v>1</v>
      </c>
      <c r="N202" s="118">
        <v>3</v>
      </c>
      <c r="O202" s="118">
        <v>5</v>
      </c>
      <c r="P202" s="118">
        <v>6</v>
      </c>
      <c r="Q202" s="118">
        <v>5</v>
      </c>
      <c r="R202" s="118">
        <v>6</v>
      </c>
      <c r="S202" s="118">
        <v>6</v>
      </c>
      <c r="T202" s="118">
        <v>1</v>
      </c>
      <c r="U202" s="118">
        <v>1</v>
      </c>
      <c r="V202" s="118">
        <v>1</v>
      </c>
      <c r="W202" s="57"/>
      <c r="X202" s="4"/>
      <c r="Y202" s="16"/>
      <c r="Z202" s="1"/>
      <c r="AA202" s="1"/>
      <c r="AB202" s="1"/>
    </row>
    <row r="203" spans="1:30" s="113" customFormat="1" outlineLevel="3" x14ac:dyDescent="0.35">
      <c r="A203" s="1"/>
      <c r="B203" s="33"/>
      <c r="C203" s="76">
        <f t="shared" si="4"/>
        <v>4</v>
      </c>
      <c r="D203" s="4"/>
      <c r="E203" s="5"/>
      <c r="F203" s="5"/>
      <c r="G203" s="4"/>
      <c r="H203" s="26"/>
      <c r="I203" s="83"/>
      <c r="J203" s="64">
        <v>3</v>
      </c>
      <c r="K203" s="64">
        <v>0</v>
      </c>
      <c r="L203" s="116">
        <v>0</v>
      </c>
      <c r="M203" s="116">
        <v>0</v>
      </c>
      <c r="N203" s="116">
        <v>0</v>
      </c>
      <c r="O203" s="116">
        <v>0</v>
      </c>
      <c r="P203" s="116">
        <v>0</v>
      </c>
      <c r="Q203" s="116">
        <v>0</v>
      </c>
      <c r="R203" s="116">
        <v>0</v>
      </c>
      <c r="S203" s="116">
        <v>0</v>
      </c>
      <c r="T203" s="116">
        <v>0</v>
      </c>
      <c r="U203" s="116">
        <v>0</v>
      </c>
      <c r="V203" s="116">
        <v>0</v>
      </c>
      <c r="W203" s="2"/>
      <c r="X203" s="4"/>
      <c r="Y203" s="16"/>
      <c r="Z203" s="1"/>
      <c r="AA203" s="1"/>
      <c r="AB203" s="1"/>
    </row>
    <row r="204" spans="1:30" s="113" customFormat="1" outlineLevel="3" x14ac:dyDescent="0.35">
      <c r="A204" s="1"/>
      <c r="B204" s="33"/>
      <c r="C204" s="76">
        <f t="shared" si="4"/>
        <v>4</v>
      </c>
      <c r="D204" s="4"/>
      <c r="E204" s="5"/>
      <c r="F204" s="5"/>
      <c r="G204" s="4"/>
      <c r="H204" s="26"/>
      <c r="I204" s="83"/>
      <c r="J204" s="58"/>
      <c r="K204" s="58">
        <v>1</v>
      </c>
      <c r="L204" s="117">
        <v>1</v>
      </c>
      <c r="M204" s="117">
        <v>1</v>
      </c>
      <c r="N204" s="117">
        <v>2</v>
      </c>
      <c r="O204" s="117">
        <v>2</v>
      </c>
      <c r="P204" s="117">
        <v>2</v>
      </c>
      <c r="Q204" s="117">
        <v>2</v>
      </c>
      <c r="R204" s="117">
        <v>2</v>
      </c>
      <c r="S204" s="117">
        <v>2</v>
      </c>
      <c r="T204" s="117">
        <v>1</v>
      </c>
      <c r="U204" s="117">
        <v>1</v>
      </c>
      <c r="V204" s="117">
        <v>1</v>
      </c>
      <c r="W204" s="2"/>
      <c r="X204" s="4"/>
      <c r="Y204" s="16"/>
      <c r="Z204" s="1"/>
      <c r="AA204" s="1"/>
      <c r="AB204" s="1"/>
    </row>
    <row r="205" spans="1:30" s="113" customFormat="1" outlineLevel="3" x14ac:dyDescent="0.35">
      <c r="A205" s="1"/>
      <c r="B205" s="33"/>
      <c r="C205" s="76">
        <f t="shared" si="4"/>
        <v>4</v>
      </c>
      <c r="D205" s="4"/>
      <c r="E205" s="5"/>
      <c r="F205" s="5"/>
      <c r="G205" s="4"/>
      <c r="H205" s="26"/>
      <c r="I205" s="83"/>
      <c r="J205" s="58"/>
      <c r="K205" s="58">
        <v>2</v>
      </c>
      <c r="L205" s="117">
        <v>1</v>
      </c>
      <c r="M205" s="117">
        <v>1</v>
      </c>
      <c r="N205" s="117">
        <v>3</v>
      </c>
      <c r="O205" s="117">
        <v>4</v>
      </c>
      <c r="P205" s="117">
        <v>4</v>
      </c>
      <c r="Q205" s="117">
        <v>3</v>
      </c>
      <c r="R205" s="117">
        <v>4</v>
      </c>
      <c r="S205" s="117">
        <v>3</v>
      </c>
      <c r="T205" s="117">
        <v>1</v>
      </c>
      <c r="U205" s="117">
        <v>1</v>
      </c>
      <c r="V205" s="117">
        <v>1</v>
      </c>
      <c r="W205" s="2"/>
      <c r="X205" s="4"/>
      <c r="Y205" s="16"/>
      <c r="Z205" s="1"/>
      <c r="AA205" s="1"/>
      <c r="AB205" s="1"/>
    </row>
    <row r="206" spans="1:30" s="113" customFormat="1" outlineLevel="3" x14ac:dyDescent="0.35">
      <c r="A206" s="1"/>
      <c r="B206" s="33"/>
      <c r="C206" s="76">
        <f t="shared" si="4"/>
        <v>4</v>
      </c>
      <c r="D206" s="4"/>
      <c r="E206" s="5"/>
      <c r="F206" s="5"/>
      <c r="G206" s="4"/>
      <c r="H206" s="26"/>
      <c r="I206" s="83"/>
      <c r="J206" s="58"/>
      <c r="K206" s="58">
        <v>3</v>
      </c>
      <c r="L206" s="117">
        <v>1</v>
      </c>
      <c r="M206" s="117">
        <v>1</v>
      </c>
      <c r="N206" s="117">
        <v>3</v>
      </c>
      <c r="O206" s="117">
        <v>5</v>
      </c>
      <c r="P206" s="117">
        <v>6</v>
      </c>
      <c r="Q206" s="117">
        <v>3</v>
      </c>
      <c r="R206" s="117">
        <v>5</v>
      </c>
      <c r="S206" s="117">
        <v>3</v>
      </c>
      <c r="T206" s="117">
        <v>1</v>
      </c>
      <c r="U206" s="117">
        <v>1</v>
      </c>
      <c r="V206" s="117">
        <v>1</v>
      </c>
      <c r="W206" s="2"/>
      <c r="X206" s="4"/>
      <c r="Y206" s="16"/>
      <c r="Z206" s="1"/>
      <c r="AA206" s="1"/>
      <c r="AB206" s="1"/>
    </row>
    <row r="207" spans="1:30" s="113" customFormat="1" outlineLevel="3" x14ac:dyDescent="0.35">
      <c r="A207" s="1"/>
      <c r="B207" s="33"/>
      <c r="C207" s="76">
        <f t="shared" si="4"/>
        <v>4</v>
      </c>
      <c r="D207" s="4"/>
      <c r="E207" s="5"/>
      <c r="F207" s="5"/>
      <c r="G207" s="4"/>
      <c r="H207" s="26"/>
      <c r="I207" s="65"/>
      <c r="J207" s="66"/>
      <c r="K207" s="66">
        <v>4</v>
      </c>
      <c r="L207" s="118">
        <v>1</v>
      </c>
      <c r="M207" s="118">
        <v>1</v>
      </c>
      <c r="N207" s="118">
        <v>3</v>
      </c>
      <c r="O207" s="118">
        <v>5</v>
      </c>
      <c r="P207" s="118">
        <v>6</v>
      </c>
      <c r="Q207" s="118">
        <v>3</v>
      </c>
      <c r="R207" s="118">
        <v>5</v>
      </c>
      <c r="S207" s="118">
        <v>3</v>
      </c>
      <c r="T207" s="118">
        <v>1</v>
      </c>
      <c r="U207" s="118">
        <v>1</v>
      </c>
      <c r="V207" s="118">
        <v>1</v>
      </c>
      <c r="W207" s="2"/>
      <c r="X207" s="4"/>
      <c r="Y207" s="16"/>
      <c r="Z207" s="1"/>
      <c r="AA207" s="1"/>
      <c r="AB207" s="1"/>
    </row>
    <row r="208" spans="1:30" s="114" customFormat="1" ht="5.15" customHeight="1" outlineLevel="2" x14ac:dyDescent="0.35">
      <c r="A208" s="1"/>
      <c r="B208" s="33"/>
      <c r="C208" s="76">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31"/>
      <c r="AD208" s="131"/>
    </row>
    <row r="209" spans="1:28" s="135" customFormat="1" outlineLevel="1" x14ac:dyDescent="0.35">
      <c r="A209" s="1"/>
      <c r="B209" s="33"/>
      <c r="C209" s="76">
        <f>INT(C$140)+1</f>
        <v>2</v>
      </c>
      <c r="D209" s="4"/>
      <c r="E209" s="5"/>
      <c r="F209" s="5"/>
      <c r="G209" s="4"/>
      <c r="H209" s="62" t="s">
        <v>307</v>
      </c>
      <c r="I209" s="63" t="str">
        <f>"("&amp;ROWS(ia_ppk2g1_vlsb1)-2&amp;","&amp;COLUMNS(ia_ppk2g1_vlsb1)-1&amp;"): ia_ppk2_vlsb1(pointers) = input"</f>
        <v>(58,10): ia_ppk2_vlsb1(pointers) = input</v>
      </c>
      <c r="J209" s="49"/>
      <c r="K209" s="49"/>
      <c r="L209" s="98" t="s">
        <v>48</v>
      </c>
      <c r="M209" s="98" t="s">
        <v>82</v>
      </c>
      <c r="N209" s="98">
        <v>11</v>
      </c>
      <c r="O209" s="98">
        <v>22</v>
      </c>
      <c r="P209" s="98">
        <v>33</v>
      </c>
      <c r="Q209" s="98">
        <v>21</v>
      </c>
      <c r="R209" s="98">
        <v>32</v>
      </c>
      <c r="S209" s="98">
        <v>31</v>
      </c>
      <c r="T209" s="98">
        <v>10</v>
      </c>
      <c r="U209" s="98">
        <v>20</v>
      </c>
      <c r="V209" s="98">
        <v>30</v>
      </c>
      <c r="W209" s="98"/>
      <c r="X209" s="4"/>
      <c r="Y209" s="16"/>
      <c r="Z209" s="1"/>
      <c r="AA209" s="1"/>
      <c r="AB209" s="1"/>
    </row>
    <row r="210" spans="1:28" s="144" customFormat="1" outlineLevel="2" x14ac:dyDescent="0.35">
      <c r="A210" s="1"/>
      <c r="B210" s="33"/>
      <c r="C210" s="76">
        <f>INT($C$140)+2</f>
        <v>3</v>
      </c>
      <c r="D210" s="4"/>
      <c r="E210" s="5"/>
      <c r="F210" s="5"/>
      <c r="G210" s="4"/>
      <c r="H210" s="153" t="s">
        <v>326</v>
      </c>
      <c r="I210" s="63"/>
      <c r="J210" s="49"/>
      <c r="K210" s="49">
        <v>1</v>
      </c>
      <c r="L210" s="152" t="str">
        <f t="shared" ref="L210:V211" si="5">L$209&amp;"-"&amp;$K210</f>
        <v>NM-1</v>
      </c>
      <c r="M210" s="152" t="str">
        <f t="shared" si="5"/>
        <v>00-1</v>
      </c>
      <c r="N210" s="98" t="str">
        <f t="shared" si="5"/>
        <v>11-1</v>
      </c>
      <c r="O210" s="98" t="str">
        <f t="shared" si="5"/>
        <v>22-1</v>
      </c>
      <c r="P210" s="98" t="str">
        <f t="shared" si="5"/>
        <v>33-1</v>
      </c>
      <c r="Q210" s="98" t="str">
        <f t="shared" si="5"/>
        <v>21-1</v>
      </c>
      <c r="R210" s="98" t="str">
        <f t="shared" si="5"/>
        <v>32-1</v>
      </c>
      <c r="S210" s="98" t="str">
        <f t="shared" si="5"/>
        <v>31-1</v>
      </c>
      <c r="T210" s="98" t="str">
        <f t="shared" si="5"/>
        <v>10-1</v>
      </c>
      <c r="U210" s="98" t="str">
        <f t="shared" si="5"/>
        <v>20-1</v>
      </c>
      <c r="V210" s="98" t="str">
        <f t="shared" si="5"/>
        <v>30-1</v>
      </c>
      <c r="W210" s="98"/>
      <c r="X210" s="4"/>
      <c r="Y210" s="16"/>
      <c r="Z210" s="1"/>
      <c r="AA210" s="1"/>
      <c r="AB210" s="1"/>
    </row>
    <row r="211" spans="1:28" s="144" customFormat="1" outlineLevel="2" x14ac:dyDescent="0.35">
      <c r="A211" s="1"/>
      <c r="B211" s="33"/>
      <c r="C211" s="76">
        <f>INT($C$140)+2</f>
        <v>3</v>
      </c>
      <c r="D211" s="4"/>
      <c r="E211" s="5"/>
      <c r="F211" s="5"/>
      <c r="G211" s="4"/>
      <c r="H211" s="153" t="s">
        <v>327</v>
      </c>
      <c r="I211" s="63"/>
      <c r="J211" s="49"/>
      <c r="K211" s="49">
        <v>2</v>
      </c>
      <c r="L211" s="152" t="str">
        <f t="shared" si="5"/>
        <v>NM-2</v>
      </c>
      <c r="M211" s="152" t="str">
        <f t="shared" si="5"/>
        <v>00-2</v>
      </c>
      <c r="N211" s="98" t="str">
        <f t="shared" si="5"/>
        <v>11-2</v>
      </c>
      <c r="O211" s="98" t="str">
        <f t="shared" si="5"/>
        <v>22-2</v>
      </c>
      <c r="P211" s="98" t="str">
        <f t="shared" si="5"/>
        <v>33-2</v>
      </c>
      <c r="Q211" s="98" t="str">
        <f t="shared" si="5"/>
        <v>21-2</v>
      </c>
      <c r="R211" s="98" t="str">
        <f t="shared" si="5"/>
        <v>32-2</v>
      </c>
      <c r="S211" s="98" t="str">
        <f t="shared" si="5"/>
        <v>31-2</v>
      </c>
      <c r="T211" s="98" t="str">
        <f t="shared" si="5"/>
        <v>10-2</v>
      </c>
      <c r="U211" s="98" t="str">
        <f t="shared" si="5"/>
        <v>20-2</v>
      </c>
      <c r="V211" s="98" t="str">
        <f t="shared" si="5"/>
        <v>30-2</v>
      </c>
      <c r="W211" s="98"/>
      <c r="X211" s="4"/>
      <c r="Y211" s="16"/>
      <c r="Z211" s="1"/>
      <c r="AA211" s="1"/>
      <c r="AB211" s="1"/>
    </row>
    <row r="212" spans="1:28" s="135" customFormat="1" ht="5.15" customHeight="1" outlineLevel="3" x14ac:dyDescent="0.35">
      <c r="A212" s="1"/>
      <c r="B212" s="33"/>
      <c r="C212" s="76">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35" customFormat="1" outlineLevel="2" x14ac:dyDescent="0.35">
      <c r="A213" s="1"/>
      <c r="B213" s="33"/>
      <c r="C213" s="76">
        <f>INT($C$140)+2</f>
        <v>3</v>
      </c>
      <c r="D213" s="4"/>
      <c r="E213" s="5"/>
      <c r="F213" s="5"/>
      <c r="G213" s="4"/>
      <c r="H213" s="129" t="s">
        <v>139</v>
      </c>
      <c r="I213" s="55" t="s">
        <v>434</v>
      </c>
      <c r="J213" s="55" t="s">
        <v>121</v>
      </c>
      <c r="K213" s="55" t="s">
        <v>106</v>
      </c>
      <c r="L213" s="31">
        <v>3</v>
      </c>
      <c r="M213" s="31">
        <f>i_len_l</f>
        <v>4</v>
      </c>
      <c r="N213" s="31">
        <f>i_len_s</f>
        <v>5</v>
      </c>
      <c r="O213" s="115" t="s">
        <v>323</v>
      </c>
      <c r="P213" s="115"/>
      <c r="Q213" s="115"/>
      <c r="R213" s="115"/>
      <c r="S213" s="115"/>
      <c r="T213" s="115"/>
      <c r="U213" s="119"/>
      <c r="V213" s="119"/>
      <c r="W213" s="2"/>
      <c r="X213" s="4"/>
      <c r="Y213" s="16"/>
      <c r="Z213" s="1"/>
      <c r="AA213" s="1"/>
      <c r="AB213" s="1"/>
    </row>
    <row r="214" spans="1:28" s="135" customFormat="1" outlineLevel="3" x14ac:dyDescent="0.35">
      <c r="A214" s="1"/>
      <c r="B214" s="33"/>
      <c r="C214" s="76">
        <f t="shared" ref="C214:C273" si="6">INT($C$140)+3</f>
        <v>4</v>
      </c>
      <c r="D214" s="4"/>
      <c r="E214" s="5"/>
      <c r="F214" s="5"/>
      <c r="G214" s="4"/>
      <c r="H214" s="67" t="s">
        <v>308</v>
      </c>
      <c r="I214" s="59">
        <v>0</v>
      </c>
      <c r="J214" s="59">
        <v>0</v>
      </c>
      <c r="K214" s="64">
        <v>0</v>
      </c>
      <c r="L214" s="64">
        <v>0</v>
      </c>
      <c r="M214" s="64">
        <v>1</v>
      </c>
      <c r="N214" s="64">
        <v>1</v>
      </c>
      <c r="O214" s="64">
        <v>1</v>
      </c>
      <c r="P214" s="64">
        <v>1</v>
      </c>
      <c r="Q214" s="64">
        <v>1</v>
      </c>
      <c r="R214" s="64">
        <v>1</v>
      </c>
      <c r="S214" s="64">
        <v>1</v>
      </c>
      <c r="T214" s="64">
        <v>1</v>
      </c>
      <c r="U214" s="64">
        <v>1</v>
      </c>
      <c r="V214" s="64">
        <v>1</v>
      </c>
      <c r="W214" s="2"/>
      <c r="X214" s="4"/>
      <c r="Y214" s="16"/>
      <c r="Z214" s="1"/>
      <c r="AA214" s="1"/>
      <c r="AB214" s="1"/>
    </row>
    <row r="215" spans="1:28" s="135" customFormat="1" outlineLevel="3" x14ac:dyDescent="0.35">
      <c r="A215" s="1"/>
      <c r="B215" s="33"/>
      <c r="C215" s="76">
        <f t="shared" si="6"/>
        <v>4</v>
      </c>
      <c r="D215" s="4"/>
      <c r="E215" s="5"/>
      <c r="F215" s="5"/>
      <c r="G215" s="4"/>
      <c r="H215" s="67" t="s">
        <v>309</v>
      </c>
      <c r="I215" s="111" t="s">
        <v>348</v>
      </c>
      <c r="J215" s="111" t="s">
        <v>351</v>
      </c>
      <c r="K215" s="58">
        <v>1</v>
      </c>
      <c r="L215" s="58">
        <v>0</v>
      </c>
      <c r="M215" s="58">
        <v>1</v>
      </c>
      <c r="N215" s="58">
        <v>1</v>
      </c>
      <c r="O215" s="58">
        <v>1</v>
      </c>
      <c r="P215" s="58">
        <v>1</v>
      </c>
      <c r="Q215" s="58">
        <v>1</v>
      </c>
      <c r="R215" s="58">
        <v>1</v>
      </c>
      <c r="S215" s="58">
        <v>1</v>
      </c>
      <c r="T215" s="58">
        <v>1</v>
      </c>
      <c r="U215" s="58">
        <v>1</v>
      </c>
      <c r="V215" s="58">
        <v>1</v>
      </c>
      <c r="W215" s="2"/>
      <c r="X215" s="4"/>
      <c r="Y215" s="16"/>
      <c r="Z215" s="1"/>
      <c r="AA215" s="1"/>
      <c r="AB215" s="1"/>
    </row>
    <row r="216" spans="1:28" s="135" customFormat="1" outlineLevel="3" x14ac:dyDescent="0.35">
      <c r="A216" s="1"/>
      <c r="B216" s="33"/>
      <c r="C216" s="76">
        <f t="shared" si="6"/>
        <v>4</v>
      </c>
      <c r="D216" s="4"/>
      <c r="E216" s="5"/>
      <c r="F216" s="5"/>
      <c r="G216" s="4"/>
      <c r="H216" s="67"/>
      <c r="I216" s="111"/>
      <c r="J216" s="111"/>
      <c r="K216" s="58">
        <v>2</v>
      </c>
      <c r="L216" s="58">
        <v>0</v>
      </c>
      <c r="M216" s="58">
        <v>1</v>
      </c>
      <c r="N216" s="58">
        <v>1</v>
      </c>
      <c r="O216" s="58">
        <v>1</v>
      </c>
      <c r="P216" s="58">
        <v>1</v>
      </c>
      <c r="Q216" s="58">
        <v>1</v>
      </c>
      <c r="R216" s="58">
        <v>1</v>
      </c>
      <c r="S216" s="58">
        <v>1</v>
      </c>
      <c r="T216" s="58">
        <v>1</v>
      </c>
      <c r="U216" s="58">
        <v>1</v>
      </c>
      <c r="V216" s="58">
        <v>1</v>
      </c>
      <c r="W216" s="2"/>
      <c r="X216" s="4"/>
      <c r="Y216" s="16"/>
      <c r="Z216" s="1"/>
      <c r="AA216" s="1"/>
      <c r="AB216" s="1"/>
    </row>
    <row r="217" spans="1:28" s="135" customFormat="1" outlineLevel="3" x14ac:dyDescent="0.35">
      <c r="A217" s="1"/>
      <c r="B217" s="33"/>
      <c r="C217" s="76">
        <f t="shared" si="6"/>
        <v>4</v>
      </c>
      <c r="D217" s="4"/>
      <c r="E217" s="5"/>
      <c r="F217" s="5"/>
      <c r="G217" s="4"/>
      <c r="H217" s="67" t="s">
        <v>314</v>
      </c>
      <c r="I217" s="111"/>
      <c r="J217" s="111"/>
      <c r="K217" s="58">
        <v>3</v>
      </c>
      <c r="L217" s="58">
        <v>0</v>
      </c>
      <c r="M217" s="58">
        <v>1</v>
      </c>
      <c r="N217" s="58">
        <v>1</v>
      </c>
      <c r="O217" s="58">
        <v>1</v>
      </c>
      <c r="P217" s="58">
        <v>1</v>
      </c>
      <c r="Q217" s="58">
        <v>1</v>
      </c>
      <c r="R217" s="58">
        <v>1</v>
      </c>
      <c r="S217" s="58">
        <v>1</v>
      </c>
      <c r="T217" s="58">
        <v>1</v>
      </c>
      <c r="U217" s="58">
        <v>1</v>
      </c>
      <c r="V217" s="58">
        <v>1</v>
      </c>
      <c r="W217" s="2"/>
      <c r="X217" s="4"/>
      <c r="Y217" s="16"/>
      <c r="Z217" s="1"/>
      <c r="AA217" s="1"/>
      <c r="AB217" s="1"/>
    </row>
    <row r="218" spans="1:28" s="135" customFormat="1" outlineLevel="3" x14ac:dyDescent="0.35">
      <c r="A218" s="1"/>
      <c r="B218" s="33"/>
      <c r="C218" s="76">
        <f t="shared" si="6"/>
        <v>4</v>
      </c>
      <c r="D218" s="4"/>
      <c r="E218" s="5"/>
      <c r="F218" s="5"/>
      <c r="G218" s="4"/>
      <c r="H218" s="124" t="s">
        <v>316</v>
      </c>
      <c r="I218" s="111"/>
      <c r="J218" s="111"/>
      <c r="K218" s="66">
        <v>4</v>
      </c>
      <c r="L218" s="66">
        <v>0</v>
      </c>
      <c r="M218" s="66">
        <v>1</v>
      </c>
      <c r="N218" s="66">
        <v>1</v>
      </c>
      <c r="O218" s="66">
        <v>1</v>
      </c>
      <c r="P218" s="66">
        <v>1</v>
      </c>
      <c r="Q218" s="66">
        <v>1</v>
      </c>
      <c r="R218" s="66">
        <v>1</v>
      </c>
      <c r="S218" s="66">
        <v>1</v>
      </c>
      <c r="T218" s="66">
        <v>1</v>
      </c>
      <c r="U218" s="66">
        <v>1</v>
      </c>
      <c r="V218" s="66">
        <v>1</v>
      </c>
      <c r="W218" s="2"/>
      <c r="X218" s="4"/>
      <c r="Y218" s="16"/>
      <c r="Z218" s="1"/>
      <c r="AA218" s="1"/>
      <c r="AB218" s="1"/>
    </row>
    <row r="219" spans="1:28" s="135" customFormat="1" outlineLevel="3" x14ac:dyDescent="0.35">
      <c r="A219" s="1"/>
      <c r="B219" s="33"/>
      <c r="C219" s="76">
        <f t="shared" si="6"/>
        <v>4</v>
      </c>
      <c r="D219" s="4"/>
      <c r="E219" s="5"/>
      <c r="F219" s="5"/>
      <c r="G219" s="4"/>
      <c r="H219" s="124" t="s">
        <v>315</v>
      </c>
      <c r="I219" s="83"/>
      <c r="J219" s="64">
        <v>1</v>
      </c>
      <c r="K219" s="64">
        <v>0</v>
      </c>
      <c r="L219" s="64">
        <v>0</v>
      </c>
      <c r="M219" s="64">
        <v>1</v>
      </c>
      <c r="N219" s="64">
        <v>1</v>
      </c>
      <c r="O219" s="64">
        <v>1</v>
      </c>
      <c r="P219" s="64">
        <v>1</v>
      </c>
      <c r="Q219" s="64">
        <v>1</v>
      </c>
      <c r="R219" s="64">
        <v>1</v>
      </c>
      <c r="S219" s="64">
        <v>1</v>
      </c>
      <c r="T219" s="64">
        <v>1</v>
      </c>
      <c r="U219" s="64">
        <v>1</v>
      </c>
      <c r="V219" s="64">
        <v>1</v>
      </c>
      <c r="W219" s="2"/>
      <c r="X219" s="4"/>
      <c r="Y219" s="16"/>
      <c r="Z219" s="1"/>
      <c r="AA219" s="1"/>
      <c r="AB219" s="1"/>
    </row>
    <row r="220" spans="1:28" s="135" customFormat="1" outlineLevel="3" x14ac:dyDescent="0.35">
      <c r="A220" s="1"/>
      <c r="B220" s="33"/>
      <c r="C220" s="76">
        <f t="shared" si="6"/>
        <v>4</v>
      </c>
      <c r="D220" s="4"/>
      <c r="E220" s="5"/>
      <c r="F220" s="5"/>
      <c r="G220" s="4"/>
      <c r="H220" s="124" t="s">
        <v>317</v>
      </c>
      <c r="I220" s="83"/>
      <c r="J220" s="58" t="s">
        <v>352</v>
      </c>
      <c r="K220" s="58">
        <v>1</v>
      </c>
      <c r="L220" s="58">
        <v>0</v>
      </c>
      <c r="M220" s="58">
        <v>1</v>
      </c>
      <c r="N220" s="58">
        <v>1</v>
      </c>
      <c r="O220" s="58">
        <v>1</v>
      </c>
      <c r="P220" s="58">
        <v>1</v>
      </c>
      <c r="Q220" s="58">
        <v>1</v>
      </c>
      <c r="R220" s="58">
        <v>1</v>
      </c>
      <c r="S220" s="58">
        <v>1</v>
      </c>
      <c r="T220" s="58">
        <v>1</v>
      </c>
      <c r="U220" s="58">
        <v>1</v>
      </c>
      <c r="V220" s="58">
        <v>1</v>
      </c>
      <c r="W220" s="2"/>
      <c r="X220" s="4"/>
      <c r="Y220" s="16"/>
      <c r="Z220" s="1"/>
      <c r="AA220" s="1"/>
      <c r="AB220" s="1"/>
    </row>
    <row r="221" spans="1:28" s="135" customFormat="1" outlineLevel="3" x14ac:dyDescent="0.35">
      <c r="A221" s="1"/>
      <c r="B221" s="33"/>
      <c r="C221" s="76">
        <f t="shared" si="6"/>
        <v>4</v>
      </c>
      <c r="D221" s="4"/>
      <c r="E221" s="5"/>
      <c r="F221" s="5"/>
      <c r="G221" s="4"/>
      <c r="H221" s="26"/>
      <c r="I221" s="83"/>
      <c r="J221" s="58"/>
      <c r="K221" s="58">
        <v>2</v>
      </c>
      <c r="L221" s="58">
        <v>0</v>
      </c>
      <c r="M221" s="58">
        <v>1</v>
      </c>
      <c r="N221" s="58">
        <v>1</v>
      </c>
      <c r="O221" s="58">
        <v>1</v>
      </c>
      <c r="P221" s="58">
        <v>1</v>
      </c>
      <c r="Q221" s="58">
        <v>1</v>
      </c>
      <c r="R221" s="58">
        <v>1</v>
      </c>
      <c r="S221" s="58">
        <v>1</v>
      </c>
      <c r="T221" s="58">
        <v>1</v>
      </c>
      <c r="U221" s="58">
        <v>1</v>
      </c>
      <c r="V221" s="58">
        <v>1</v>
      </c>
      <c r="W221" s="2"/>
      <c r="X221" s="4"/>
      <c r="Y221" s="16"/>
      <c r="Z221" s="1"/>
      <c r="AA221" s="1"/>
      <c r="AB221" s="1"/>
    </row>
    <row r="222" spans="1:28" s="135" customFormat="1" outlineLevel="3" x14ac:dyDescent="0.35">
      <c r="A222" s="1"/>
      <c r="B222" s="33"/>
      <c r="C222" s="76">
        <f t="shared" si="6"/>
        <v>4</v>
      </c>
      <c r="D222" s="4"/>
      <c r="E222" s="5"/>
      <c r="F222" s="5"/>
      <c r="G222" s="4"/>
      <c r="H222" s="26"/>
      <c r="I222" s="83"/>
      <c r="J222" s="58"/>
      <c r="K222" s="58">
        <v>3</v>
      </c>
      <c r="L222" s="58">
        <v>0</v>
      </c>
      <c r="M222" s="58">
        <v>1</v>
      </c>
      <c r="N222" s="58">
        <v>1</v>
      </c>
      <c r="O222" s="58">
        <v>1</v>
      </c>
      <c r="P222" s="58">
        <v>1</v>
      </c>
      <c r="Q222" s="58">
        <v>1</v>
      </c>
      <c r="R222" s="58">
        <v>1</v>
      </c>
      <c r="S222" s="58">
        <v>1</v>
      </c>
      <c r="T222" s="58">
        <v>1</v>
      </c>
      <c r="U222" s="58">
        <v>1</v>
      </c>
      <c r="V222" s="58">
        <v>1</v>
      </c>
      <c r="W222" s="2"/>
      <c r="X222" s="4"/>
      <c r="Y222" s="16"/>
      <c r="Z222" s="1"/>
      <c r="AA222" s="1"/>
      <c r="AB222" s="1"/>
    </row>
    <row r="223" spans="1:28" s="135" customFormat="1" outlineLevel="3" x14ac:dyDescent="0.35">
      <c r="A223" s="1"/>
      <c r="B223" s="33"/>
      <c r="C223" s="76">
        <f t="shared" si="6"/>
        <v>4</v>
      </c>
      <c r="D223" s="4"/>
      <c r="E223" s="5"/>
      <c r="F223" s="5"/>
      <c r="G223" s="4"/>
      <c r="H223" s="26"/>
      <c r="I223" s="83"/>
      <c r="J223" s="66"/>
      <c r="K223" s="66">
        <v>4</v>
      </c>
      <c r="L223" s="66">
        <v>0</v>
      </c>
      <c r="M223" s="66">
        <v>1</v>
      </c>
      <c r="N223" s="66">
        <v>1</v>
      </c>
      <c r="O223" s="66">
        <v>1</v>
      </c>
      <c r="P223" s="66">
        <v>1</v>
      </c>
      <c r="Q223" s="66">
        <v>1</v>
      </c>
      <c r="R223" s="66">
        <v>1</v>
      </c>
      <c r="S223" s="66">
        <v>1</v>
      </c>
      <c r="T223" s="66">
        <v>1</v>
      </c>
      <c r="U223" s="66">
        <v>1</v>
      </c>
      <c r="V223" s="66">
        <v>1</v>
      </c>
      <c r="W223" s="2"/>
      <c r="X223" s="4"/>
      <c r="Y223" s="16"/>
      <c r="Z223" s="1"/>
      <c r="AA223" s="1"/>
      <c r="AB223" s="1"/>
    </row>
    <row r="224" spans="1:28" s="135" customFormat="1" outlineLevel="3" x14ac:dyDescent="0.35">
      <c r="A224" s="1"/>
      <c r="B224" s="33"/>
      <c r="C224" s="76">
        <f t="shared" si="6"/>
        <v>4</v>
      </c>
      <c r="D224" s="4"/>
      <c r="E224" s="5"/>
      <c r="F224" s="5"/>
      <c r="G224" s="4"/>
      <c r="H224" s="26"/>
      <c r="I224" s="111"/>
      <c r="J224" s="64">
        <v>2</v>
      </c>
      <c r="K224" s="64">
        <v>0</v>
      </c>
      <c r="L224" s="64">
        <v>0</v>
      </c>
      <c r="M224" s="64">
        <v>1</v>
      </c>
      <c r="N224" s="64">
        <v>1</v>
      </c>
      <c r="O224" s="64">
        <v>1</v>
      </c>
      <c r="P224" s="64">
        <v>1</v>
      </c>
      <c r="Q224" s="64">
        <v>1</v>
      </c>
      <c r="R224" s="64">
        <v>1</v>
      </c>
      <c r="S224" s="64">
        <v>1</v>
      </c>
      <c r="T224" s="64">
        <v>1</v>
      </c>
      <c r="U224" s="64">
        <v>1</v>
      </c>
      <c r="V224" s="64">
        <v>1</v>
      </c>
      <c r="W224" s="2"/>
      <c r="X224" s="4"/>
      <c r="Y224" s="16"/>
      <c r="Z224" s="1"/>
      <c r="AA224" s="1"/>
      <c r="AB224" s="1"/>
    </row>
    <row r="225" spans="1:28" s="135" customFormat="1" outlineLevel="3" x14ac:dyDescent="0.35">
      <c r="A225" s="1"/>
      <c r="B225" s="33"/>
      <c r="C225" s="76">
        <f t="shared" si="6"/>
        <v>4</v>
      </c>
      <c r="D225" s="4"/>
      <c r="E225" s="5"/>
      <c r="F225" s="5"/>
      <c r="G225" s="4"/>
      <c r="H225" s="26"/>
      <c r="I225" s="111"/>
      <c r="J225" s="58" t="s">
        <v>47</v>
      </c>
      <c r="K225" s="58">
        <v>1</v>
      </c>
      <c r="L225" s="58">
        <v>0</v>
      </c>
      <c r="M225" s="58">
        <v>1</v>
      </c>
      <c r="N225" s="58">
        <v>1</v>
      </c>
      <c r="O225" s="58">
        <v>1</v>
      </c>
      <c r="P225" s="58">
        <v>1</v>
      </c>
      <c r="Q225" s="58">
        <v>1</v>
      </c>
      <c r="R225" s="58">
        <v>1</v>
      </c>
      <c r="S225" s="58">
        <v>1</v>
      </c>
      <c r="T225" s="58">
        <v>1</v>
      </c>
      <c r="U225" s="58">
        <v>1</v>
      </c>
      <c r="V225" s="58">
        <v>1</v>
      </c>
      <c r="W225" s="2"/>
      <c r="X225" s="4"/>
      <c r="Y225" s="16"/>
      <c r="Z225" s="1"/>
      <c r="AA225" s="1"/>
      <c r="AB225" s="1"/>
    </row>
    <row r="226" spans="1:28" s="135" customFormat="1" outlineLevel="3" x14ac:dyDescent="0.35">
      <c r="A226" s="1"/>
      <c r="B226" s="33"/>
      <c r="C226" s="76">
        <f t="shared" si="6"/>
        <v>4</v>
      </c>
      <c r="D226" s="4"/>
      <c r="E226" s="5"/>
      <c r="F226" s="5"/>
      <c r="G226" s="4"/>
      <c r="H226" s="26"/>
      <c r="I226" s="111"/>
      <c r="J226" s="58"/>
      <c r="K226" s="58">
        <v>2</v>
      </c>
      <c r="L226" s="58">
        <v>0</v>
      </c>
      <c r="M226" s="58">
        <v>1</v>
      </c>
      <c r="N226" s="58">
        <v>1</v>
      </c>
      <c r="O226" s="58">
        <v>1</v>
      </c>
      <c r="P226" s="58">
        <v>1</v>
      </c>
      <c r="Q226" s="58">
        <v>1</v>
      </c>
      <c r="R226" s="58">
        <v>1</v>
      </c>
      <c r="S226" s="58">
        <v>1</v>
      </c>
      <c r="T226" s="58">
        <v>1</v>
      </c>
      <c r="U226" s="58">
        <v>1</v>
      </c>
      <c r="V226" s="58">
        <v>1</v>
      </c>
      <c r="W226" s="2"/>
      <c r="X226" s="4"/>
      <c r="Y226" s="16"/>
      <c r="Z226" s="1"/>
      <c r="AA226" s="1"/>
      <c r="AB226" s="1"/>
    </row>
    <row r="227" spans="1:28" s="135" customFormat="1" outlineLevel="3" x14ac:dyDescent="0.35">
      <c r="A227" s="1"/>
      <c r="B227" s="33"/>
      <c r="C227" s="76">
        <f t="shared" si="6"/>
        <v>4</v>
      </c>
      <c r="D227" s="4"/>
      <c r="E227" s="5"/>
      <c r="F227" s="5"/>
      <c r="G227" s="4"/>
      <c r="H227" s="26"/>
      <c r="I227" s="111"/>
      <c r="J227" s="58"/>
      <c r="K227" s="58">
        <v>3</v>
      </c>
      <c r="L227" s="58">
        <v>0</v>
      </c>
      <c r="M227" s="58">
        <v>1</v>
      </c>
      <c r="N227" s="58">
        <v>1</v>
      </c>
      <c r="O227" s="58">
        <v>1</v>
      </c>
      <c r="P227" s="58">
        <v>1</v>
      </c>
      <c r="Q227" s="58">
        <v>1</v>
      </c>
      <c r="R227" s="58">
        <v>1</v>
      </c>
      <c r="S227" s="58">
        <v>1</v>
      </c>
      <c r="T227" s="58">
        <v>1</v>
      </c>
      <c r="U227" s="58">
        <v>1</v>
      </c>
      <c r="V227" s="58">
        <v>1</v>
      </c>
      <c r="W227" s="2"/>
      <c r="X227" s="4"/>
      <c r="Y227" s="16"/>
      <c r="Z227" s="1"/>
      <c r="AA227" s="1"/>
      <c r="AB227" s="1"/>
    </row>
    <row r="228" spans="1:28" s="135" customFormat="1" outlineLevel="3" x14ac:dyDescent="0.35">
      <c r="A228" s="1"/>
      <c r="B228" s="33"/>
      <c r="C228" s="76">
        <f t="shared" si="6"/>
        <v>4</v>
      </c>
      <c r="D228" s="4"/>
      <c r="E228" s="5"/>
      <c r="F228" s="5"/>
      <c r="G228" s="4"/>
      <c r="H228" s="26"/>
      <c r="I228" s="111"/>
      <c r="J228" s="66"/>
      <c r="K228" s="66">
        <v>4</v>
      </c>
      <c r="L228" s="66">
        <v>0</v>
      </c>
      <c r="M228" s="66">
        <v>1</v>
      </c>
      <c r="N228" s="66">
        <v>1</v>
      </c>
      <c r="O228" s="66">
        <v>1</v>
      </c>
      <c r="P228" s="66">
        <v>1</v>
      </c>
      <c r="Q228" s="66">
        <v>1</v>
      </c>
      <c r="R228" s="66">
        <v>1</v>
      </c>
      <c r="S228" s="66">
        <v>1</v>
      </c>
      <c r="T228" s="66">
        <v>1</v>
      </c>
      <c r="U228" s="66">
        <v>1</v>
      </c>
      <c r="V228" s="66">
        <v>1</v>
      </c>
      <c r="W228" s="2"/>
      <c r="X228" s="4"/>
      <c r="Y228" s="16"/>
      <c r="Z228" s="1"/>
      <c r="AA228" s="1"/>
      <c r="AB228" s="1"/>
    </row>
    <row r="229" spans="1:28" s="135" customFormat="1" outlineLevel="3" x14ac:dyDescent="0.35">
      <c r="A229" s="1"/>
      <c r="B229" s="33"/>
      <c r="C229" s="76">
        <f t="shared" si="6"/>
        <v>4</v>
      </c>
      <c r="D229" s="4"/>
      <c r="E229" s="5"/>
      <c r="F229" s="5"/>
      <c r="G229" s="4"/>
      <c r="H229" s="26"/>
      <c r="I229" s="83"/>
      <c r="J229" s="64">
        <v>3</v>
      </c>
      <c r="K229" s="64">
        <v>0</v>
      </c>
      <c r="L229" s="64">
        <v>0</v>
      </c>
      <c r="M229" s="64">
        <v>1</v>
      </c>
      <c r="N229" s="64">
        <v>1</v>
      </c>
      <c r="O229" s="64">
        <v>1</v>
      </c>
      <c r="P229" s="64">
        <v>1</v>
      </c>
      <c r="Q229" s="64">
        <v>1</v>
      </c>
      <c r="R229" s="64">
        <v>1</v>
      </c>
      <c r="S229" s="64">
        <v>1</v>
      </c>
      <c r="T229" s="64">
        <v>1</v>
      </c>
      <c r="U229" s="64">
        <v>1</v>
      </c>
      <c r="V229" s="64">
        <v>1</v>
      </c>
      <c r="W229" s="2"/>
      <c r="X229" s="4"/>
      <c r="Y229" s="16"/>
      <c r="Z229" s="1"/>
      <c r="AA229" s="1"/>
      <c r="AB229" s="1"/>
    </row>
    <row r="230" spans="1:28" s="135" customFormat="1" outlineLevel="3" x14ac:dyDescent="0.35">
      <c r="A230" s="1"/>
      <c r="B230" s="33"/>
      <c r="C230" s="76">
        <f t="shared" si="6"/>
        <v>4</v>
      </c>
      <c r="D230" s="4"/>
      <c r="E230" s="5"/>
      <c r="F230" s="5"/>
      <c r="G230" s="4"/>
      <c r="H230" s="26"/>
      <c r="I230" s="83"/>
      <c r="J230" s="58" t="s">
        <v>353</v>
      </c>
      <c r="K230" s="58">
        <v>1</v>
      </c>
      <c r="L230" s="58">
        <v>0</v>
      </c>
      <c r="M230" s="58">
        <v>1</v>
      </c>
      <c r="N230" s="58">
        <v>1</v>
      </c>
      <c r="O230" s="58">
        <v>1</v>
      </c>
      <c r="P230" s="58">
        <v>1</v>
      </c>
      <c r="Q230" s="58">
        <v>1</v>
      </c>
      <c r="R230" s="58">
        <v>1</v>
      </c>
      <c r="S230" s="58">
        <v>1</v>
      </c>
      <c r="T230" s="58">
        <v>1</v>
      </c>
      <c r="U230" s="58">
        <v>1</v>
      </c>
      <c r="V230" s="58">
        <v>1</v>
      </c>
      <c r="W230" s="2"/>
      <c r="X230" s="4"/>
      <c r="Y230" s="16"/>
      <c r="Z230" s="1"/>
      <c r="AA230" s="1"/>
      <c r="AB230" s="1"/>
    </row>
    <row r="231" spans="1:28" s="135" customFormat="1" outlineLevel="3" x14ac:dyDescent="0.35">
      <c r="A231" s="1"/>
      <c r="B231" s="33"/>
      <c r="C231" s="76">
        <f t="shared" si="6"/>
        <v>4</v>
      </c>
      <c r="D231" s="4"/>
      <c r="E231" s="5"/>
      <c r="F231" s="5"/>
      <c r="G231" s="4"/>
      <c r="H231" s="26"/>
      <c r="I231" s="83"/>
      <c r="J231" s="58"/>
      <c r="K231" s="58">
        <v>2</v>
      </c>
      <c r="L231" s="58">
        <v>0</v>
      </c>
      <c r="M231" s="58">
        <v>1</v>
      </c>
      <c r="N231" s="58">
        <v>1</v>
      </c>
      <c r="O231" s="58">
        <v>1</v>
      </c>
      <c r="P231" s="58">
        <v>1</v>
      </c>
      <c r="Q231" s="58">
        <v>1</v>
      </c>
      <c r="R231" s="58">
        <v>1</v>
      </c>
      <c r="S231" s="58">
        <v>1</v>
      </c>
      <c r="T231" s="58">
        <v>1</v>
      </c>
      <c r="U231" s="58">
        <v>1</v>
      </c>
      <c r="V231" s="58">
        <v>1</v>
      </c>
      <c r="W231" s="2"/>
      <c r="X231" s="4"/>
      <c r="Y231" s="16"/>
      <c r="Z231" s="1"/>
      <c r="AA231" s="1"/>
      <c r="AB231" s="1"/>
    </row>
    <row r="232" spans="1:28" s="135" customFormat="1" outlineLevel="3" x14ac:dyDescent="0.35">
      <c r="A232" s="1"/>
      <c r="B232" s="33"/>
      <c r="C232" s="76">
        <f t="shared" si="6"/>
        <v>4</v>
      </c>
      <c r="D232" s="4"/>
      <c r="E232" s="5"/>
      <c r="F232" s="5"/>
      <c r="G232" s="4"/>
      <c r="H232" s="26"/>
      <c r="I232" s="83"/>
      <c r="J232" s="58"/>
      <c r="K232" s="58">
        <v>3</v>
      </c>
      <c r="L232" s="58">
        <v>0</v>
      </c>
      <c r="M232" s="58">
        <v>1</v>
      </c>
      <c r="N232" s="58">
        <v>1</v>
      </c>
      <c r="O232" s="58">
        <v>1</v>
      </c>
      <c r="P232" s="58">
        <v>1</v>
      </c>
      <c r="Q232" s="58">
        <v>1</v>
      </c>
      <c r="R232" s="58">
        <v>1</v>
      </c>
      <c r="S232" s="58">
        <v>1</v>
      </c>
      <c r="T232" s="58">
        <v>1</v>
      </c>
      <c r="U232" s="58">
        <v>1</v>
      </c>
      <c r="V232" s="58">
        <v>1</v>
      </c>
      <c r="W232" s="2"/>
      <c r="X232" s="4"/>
      <c r="Y232" s="16"/>
      <c r="Z232" s="1"/>
      <c r="AA232" s="1"/>
      <c r="AB232" s="1"/>
    </row>
    <row r="233" spans="1:28" s="135" customFormat="1" outlineLevel="3" x14ac:dyDescent="0.35">
      <c r="A233" s="1"/>
      <c r="B233" s="33"/>
      <c r="C233" s="76">
        <f t="shared" si="6"/>
        <v>4</v>
      </c>
      <c r="D233" s="4"/>
      <c r="E233" s="5"/>
      <c r="F233" s="5"/>
      <c r="G233" s="4"/>
      <c r="H233" s="26"/>
      <c r="I233" s="65"/>
      <c r="J233" s="66"/>
      <c r="K233" s="66">
        <v>4</v>
      </c>
      <c r="L233" s="66">
        <v>0</v>
      </c>
      <c r="M233" s="66">
        <v>1</v>
      </c>
      <c r="N233" s="66">
        <v>1</v>
      </c>
      <c r="O233" s="66">
        <v>1</v>
      </c>
      <c r="P233" s="66">
        <v>1</v>
      </c>
      <c r="Q233" s="66">
        <v>1</v>
      </c>
      <c r="R233" s="66">
        <v>1</v>
      </c>
      <c r="S233" s="66">
        <v>1</v>
      </c>
      <c r="T233" s="66">
        <v>1</v>
      </c>
      <c r="U233" s="66">
        <v>1</v>
      </c>
      <c r="V233" s="66">
        <v>1</v>
      </c>
      <c r="W233" s="2"/>
      <c r="X233" s="4"/>
      <c r="Y233" s="16"/>
      <c r="Z233" s="1"/>
      <c r="AA233" s="1"/>
      <c r="AB233" s="1"/>
    </row>
    <row r="234" spans="1:28" s="135" customFormat="1" outlineLevel="3" x14ac:dyDescent="0.35">
      <c r="A234" s="1"/>
      <c r="B234" s="33"/>
      <c r="C234" s="76">
        <f t="shared" si="6"/>
        <v>4</v>
      </c>
      <c r="D234" s="4"/>
      <c r="E234" s="5"/>
      <c r="F234" s="5"/>
      <c r="G234" s="4"/>
      <c r="H234" s="26"/>
      <c r="I234" s="123">
        <v>1</v>
      </c>
      <c r="J234" s="59">
        <v>0</v>
      </c>
      <c r="K234" s="64">
        <v>0</v>
      </c>
      <c r="L234" s="64">
        <v>0</v>
      </c>
      <c r="M234" s="116">
        <v>1</v>
      </c>
      <c r="N234" s="137">
        <f t="shared" ref="N234:V234" si="7">M234</f>
        <v>1</v>
      </c>
      <c r="O234" s="137">
        <f t="shared" si="7"/>
        <v>1</v>
      </c>
      <c r="P234" s="137">
        <f t="shared" si="7"/>
        <v>1</v>
      </c>
      <c r="Q234" s="137">
        <f t="shared" si="7"/>
        <v>1</v>
      </c>
      <c r="R234" s="137">
        <f t="shared" si="7"/>
        <v>1</v>
      </c>
      <c r="S234" s="137">
        <f t="shared" si="7"/>
        <v>1</v>
      </c>
      <c r="T234" s="137">
        <f t="shared" si="7"/>
        <v>1</v>
      </c>
      <c r="U234" s="137">
        <f t="shared" si="7"/>
        <v>1</v>
      </c>
      <c r="V234" s="137">
        <f t="shared" si="7"/>
        <v>1</v>
      </c>
      <c r="W234" s="2"/>
      <c r="X234" s="4"/>
      <c r="Y234" s="16"/>
      <c r="Z234" s="1"/>
      <c r="AA234" s="1"/>
      <c r="AB234" s="1"/>
    </row>
    <row r="235" spans="1:28" s="135" customFormat="1" outlineLevel="3" x14ac:dyDescent="0.35">
      <c r="A235" s="1"/>
      <c r="B235" s="33"/>
      <c r="C235" s="76">
        <f t="shared" si="6"/>
        <v>4</v>
      </c>
      <c r="D235" s="4"/>
      <c r="E235" s="5"/>
      <c r="F235" s="5"/>
      <c r="G235" s="4"/>
      <c r="H235" s="26"/>
      <c r="I235" s="111" t="s">
        <v>349</v>
      </c>
      <c r="J235" s="111"/>
      <c r="K235" s="58">
        <v>1</v>
      </c>
      <c r="L235" s="58">
        <v>0</v>
      </c>
      <c r="M235" s="117">
        <v>1</v>
      </c>
      <c r="N235" s="117">
        <v>2</v>
      </c>
      <c r="O235" s="137">
        <f t="shared" ref="O235:V235" si="8">N235</f>
        <v>2</v>
      </c>
      <c r="P235" s="137">
        <f t="shared" si="8"/>
        <v>2</v>
      </c>
      <c r="Q235" s="137">
        <f t="shared" si="8"/>
        <v>2</v>
      </c>
      <c r="R235" s="137">
        <f t="shared" si="8"/>
        <v>2</v>
      </c>
      <c r="S235" s="137">
        <f t="shared" si="8"/>
        <v>2</v>
      </c>
      <c r="T235" s="137">
        <f t="shared" si="8"/>
        <v>2</v>
      </c>
      <c r="U235" s="137">
        <f t="shared" si="8"/>
        <v>2</v>
      </c>
      <c r="V235" s="137">
        <f t="shared" si="8"/>
        <v>2</v>
      </c>
      <c r="W235" s="2"/>
      <c r="X235" s="4"/>
      <c r="Y235" s="16"/>
      <c r="Z235" s="1"/>
      <c r="AA235" s="1"/>
      <c r="AB235" s="1"/>
    </row>
    <row r="236" spans="1:28" s="135" customFormat="1" outlineLevel="3" x14ac:dyDescent="0.35">
      <c r="A236" s="1"/>
      <c r="B236" s="33"/>
      <c r="C236" s="76">
        <f t="shared" si="6"/>
        <v>4</v>
      </c>
      <c r="D236" s="4"/>
      <c r="E236" s="5"/>
      <c r="F236" s="5"/>
      <c r="G236" s="4"/>
      <c r="H236" s="26"/>
      <c r="I236" s="111"/>
      <c r="J236" s="111"/>
      <c r="K236" s="58">
        <v>2</v>
      </c>
      <c r="L236" s="58">
        <v>0</v>
      </c>
      <c r="M236" s="117">
        <v>1</v>
      </c>
      <c r="N236" s="117">
        <v>2</v>
      </c>
      <c r="O236" s="117">
        <v>3</v>
      </c>
      <c r="P236" s="117">
        <v>3</v>
      </c>
      <c r="Q236" s="138">
        <f>O236</f>
        <v>3</v>
      </c>
      <c r="R236" s="138">
        <f>P236</f>
        <v>3</v>
      </c>
      <c r="S236" s="139">
        <f>P236</f>
        <v>3</v>
      </c>
      <c r="T236" s="140">
        <f t="shared" ref="T236:V237" si="9">N236</f>
        <v>2</v>
      </c>
      <c r="U236" s="140">
        <f t="shared" si="9"/>
        <v>3</v>
      </c>
      <c r="V236" s="140">
        <f t="shared" si="9"/>
        <v>3</v>
      </c>
      <c r="W236" s="2"/>
      <c r="X236" s="4"/>
      <c r="Y236" s="16"/>
      <c r="Z236" s="1"/>
      <c r="AA236" s="1"/>
      <c r="AB236" s="1"/>
    </row>
    <row r="237" spans="1:28" s="135" customFormat="1" outlineLevel="3" x14ac:dyDescent="0.35">
      <c r="A237" s="1"/>
      <c r="B237" s="33"/>
      <c r="C237" s="76">
        <f t="shared" si="6"/>
        <v>4</v>
      </c>
      <c r="D237" s="4"/>
      <c r="E237" s="5"/>
      <c r="F237" s="5"/>
      <c r="G237" s="4"/>
      <c r="H237" s="26"/>
      <c r="I237" s="111"/>
      <c r="J237" s="111"/>
      <c r="K237" s="58">
        <v>3</v>
      </c>
      <c r="L237" s="58">
        <v>0</v>
      </c>
      <c r="M237" s="117">
        <v>1</v>
      </c>
      <c r="N237" s="117">
        <v>2</v>
      </c>
      <c r="O237" s="117">
        <v>3</v>
      </c>
      <c r="P237" s="117">
        <v>4</v>
      </c>
      <c r="Q237" s="138">
        <f>O237</f>
        <v>3</v>
      </c>
      <c r="R237" s="138">
        <f>P237</f>
        <v>4</v>
      </c>
      <c r="S237" s="139">
        <f>P237</f>
        <v>4</v>
      </c>
      <c r="T237" s="140">
        <f t="shared" si="9"/>
        <v>2</v>
      </c>
      <c r="U237" s="140">
        <f t="shared" si="9"/>
        <v>3</v>
      </c>
      <c r="V237" s="140">
        <f t="shared" si="9"/>
        <v>4</v>
      </c>
      <c r="W237" s="2"/>
      <c r="X237" s="4"/>
      <c r="Y237" s="16"/>
      <c r="Z237" s="1"/>
      <c r="AA237" s="1"/>
      <c r="AB237" s="1"/>
    </row>
    <row r="238" spans="1:28" s="135" customFormat="1" outlineLevel="3" x14ac:dyDescent="0.35">
      <c r="A238" s="1"/>
      <c r="B238" s="33"/>
      <c r="C238" s="76">
        <f t="shared" si="6"/>
        <v>4</v>
      </c>
      <c r="D238" s="4"/>
      <c r="E238" s="5"/>
      <c r="F238" s="5"/>
      <c r="G238" s="4"/>
      <c r="H238" s="26"/>
      <c r="I238" s="111"/>
      <c r="J238" s="111"/>
      <c r="K238" s="66">
        <v>4</v>
      </c>
      <c r="L238" s="66">
        <v>0</v>
      </c>
      <c r="M238" s="145">
        <f>M237</f>
        <v>1</v>
      </c>
      <c r="N238" s="145">
        <f t="shared" ref="N238:V238" si="10">N237</f>
        <v>2</v>
      </c>
      <c r="O238" s="145">
        <f t="shared" si="10"/>
        <v>3</v>
      </c>
      <c r="P238" s="145">
        <f t="shared" si="10"/>
        <v>4</v>
      </c>
      <c r="Q238" s="145">
        <f t="shared" si="10"/>
        <v>3</v>
      </c>
      <c r="R238" s="145">
        <f t="shared" si="10"/>
        <v>4</v>
      </c>
      <c r="S238" s="145">
        <f t="shared" si="10"/>
        <v>4</v>
      </c>
      <c r="T238" s="145">
        <f t="shared" si="10"/>
        <v>2</v>
      </c>
      <c r="U238" s="145">
        <f t="shared" si="10"/>
        <v>3</v>
      </c>
      <c r="V238" s="145">
        <f t="shared" si="10"/>
        <v>4</v>
      </c>
      <c r="W238" s="2"/>
      <c r="X238" s="4"/>
      <c r="Y238" s="16"/>
      <c r="Z238" s="1"/>
      <c r="AA238" s="1"/>
      <c r="AB238" s="1"/>
    </row>
    <row r="239" spans="1:28" s="135" customFormat="1" outlineLevel="3" x14ac:dyDescent="0.35">
      <c r="A239" s="1"/>
      <c r="B239" s="33"/>
      <c r="C239" s="76">
        <f t="shared" si="6"/>
        <v>4</v>
      </c>
      <c r="D239" s="4"/>
      <c r="E239" s="5"/>
      <c r="F239" s="5"/>
      <c r="G239" s="4"/>
      <c r="H239" s="26"/>
      <c r="I239" s="83"/>
      <c r="J239" s="122">
        <v>1</v>
      </c>
      <c r="K239" s="122">
        <v>0</v>
      </c>
      <c r="L239" s="122">
        <v>0</v>
      </c>
      <c r="M239" s="141">
        <f>M234</f>
        <v>1</v>
      </c>
      <c r="N239" s="141">
        <f t="shared" ref="N239:V239" si="11">N234</f>
        <v>1</v>
      </c>
      <c r="O239" s="141">
        <f t="shared" si="11"/>
        <v>1</v>
      </c>
      <c r="P239" s="141">
        <f t="shared" si="11"/>
        <v>1</v>
      </c>
      <c r="Q239" s="141">
        <f t="shared" si="11"/>
        <v>1</v>
      </c>
      <c r="R239" s="141">
        <f t="shared" si="11"/>
        <v>1</v>
      </c>
      <c r="S239" s="141">
        <f t="shared" si="11"/>
        <v>1</v>
      </c>
      <c r="T239" s="141">
        <f t="shared" si="11"/>
        <v>1</v>
      </c>
      <c r="U239" s="141">
        <f t="shared" si="11"/>
        <v>1</v>
      </c>
      <c r="V239" s="141">
        <f t="shared" si="11"/>
        <v>1</v>
      </c>
      <c r="W239" s="2"/>
      <c r="X239" s="4"/>
      <c r="Y239" s="16"/>
      <c r="Z239" s="1"/>
      <c r="AA239" s="1"/>
      <c r="AB239" s="1"/>
    </row>
    <row r="240" spans="1:28" s="135" customFormat="1" outlineLevel="3" x14ac:dyDescent="0.35">
      <c r="A240" s="1"/>
      <c r="B240" s="33"/>
      <c r="C240" s="76">
        <f t="shared" si="6"/>
        <v>4</v>
      </c>
      <c r="D240" s="4"/>
      <c r="E240" s="5"/>
      <c r="F240" s="5"/>
      <c r="G240" s="4"/>
      <c r="H240" s="26"/>
      <c r="I240" s="83"/>
      <c r="J240" s="58"/>
      <c r="K240" s="58">
        <v>1</v>
      </c>
      <c r="L240" s="58">
        <v>0</v>
      </c>
      <c r="M240" s="141">
        <f t="shared" ref="M240:V240" si="12">M235</f>
        <v>1</v>
      </c>
      <c r="N240" s="141">
        <f t="shared" si="12"/>
        <v>2</v>
      </c>
      <c r="O240" s="141">
        <f t="shared" si="12"/>
        <v>2</v>
      </c>
      <c r="P240" s="141">
        <f t="shared" si="12"/>
        <v>2</v>
      </c>
      <c r="Q240" s="141">
        <f t="shared" si="12"/>
        <v>2</v>
      </c>
      <c r="R240" s="141">
        <f t="shared" si="12"/>
        <v>2</v>
      </c>
      <c r="S240" s="141">
        <f t="shared" si="12"/>
        <v>2</v>
      </c>
      <c r="T240" s="141">
        <f t="shared" si="12"/>
        <v>2</v>
      </c>
      <c r="U240" s="141">
        <f t="shared" si="12"/>
        <v>2</v>
      </c>
      <c r="V240" s="141">
        <f t="shared" si="12"/>
        <v>2</v>
      </c>
      <c r="W240" s="2"/>
      <c r="X240" s="4"/>
      <c r="Y240" s="16"/>
      <c r="Z240" s="1"/>
      <c r="AA240" s="1"/>
      <c r="AB240" s="1"/>
    </row>
    <row r="241" spans="1:28" s="135" customFormat="1" outlineLevel="3" x14ac:dyDescent="0.35">
      <c r="A241" s="1"/>
      <c r="B241" s="33"/>
      <c r="C241" s="76">
        <f t="shared" si="6"/>
        <v>4</v>
      </c>
      <c r="D241" s="4"/>
      <c r="E241" s="5"/>
      <c r="F241" s="5"/>
      <c r="G241" s="4"/>
      <c r="H241" s="26"/>
      <c r="I241" s="83"/>
      <c r="J241" s="58"/>
      <c r="K241" s="58">
        <v>2</v>
      </c>
      <c r="L241" s="58">
        <v>0</v>
      </c>
      <c r="M241" s="141">
        <f t="shared" ref="M241:V241" si="13">M236</f>
        <v>1</v>
      </c>
      <c r="N241" s="141">
        <f t="shared" si="13"/>
        <v>2</v>
      </c>
      <c r="O241" s="141">
        <f t="shared" si="13"/>
        <v>3</v>
      </c>
      <c r="P241" s="141">
        <f t="shared" si="13"/>
        <v>3</v>
      </c>
      <c r="Q241" s="141">
        <f t="shared" si="13"/>
        <v>3</v>
      </c>
      <c r="R241" s="141">
        <f t="shared" si="13"/>
        <v>3</v>
      </c>
      <c r="S241" s="141">
        <f t="shared" si="13"/>
        <v>3</v>
      </c>
      <c r="T241" s="141">
        <f t="shared" si="13"/>
        <v>2</v>
      </c>
      <c r="U241" s="141">
        <f t="shared" si="13"/>
        <v>3</v>
      </c>
      <c r="V241" s="141">
        <f t="shared" si="13"/>
        <v>3</v>
      </c>
      <c r="W241" s="2"/>
      <c r="X241" s="4"/>
      <c r="Y241" s="16"/>
      <c r="Z241" s="1"/>
      <c r="AA241" s="1"/>
      <c r="AB241" s="1"/>
    </row>
    <row r="242" spans="1:28" s="135" customFormat="1" outlineLevel="3" x14ac:dyDescent="0.35">
      <c r="A242" s="1"/>
      <c r="B242" s="33"/>
      <c r="C242" s="76">
        <f t="shared" si="6"/>
        <v>4</v>
      </c>
      <c r="D242" s="4"/>
      <c r="E242" s="5"/>
      <c r="F242" s="5"/>
      <c r="G242" s="4"/>
      <c r="H242" s="26"/>
      <c r="I242" s="83"/>
      <c r="J242" s="58"/>
      <c r="K242" s="58">
        <v>3</v>
      </c>
      <c r="L242" s="58">
        <v>0</v>
      </c>
      <c r="M242" s="141">
        <f t="shared" ref="M242:V242" si="14">M237</f>
        <v>1</v>
      </c>
      <c r="N242" s="141">
        <f t="shared" si="14"/>
        <v>2</v>
      </c>
      <c r="O242" s="141">
        <f t="shared" si="14"/>
        <v>3</v>
      </c>
      <c r="P242" s="141">
        <f t="shared" si="14"/>
        <v>4</v>
      </c>
      <c r="Q242" s="141">
        <f t="shared" si="14"/>
        <v>3</v>
      </c>
      <c r="R242" s="141">
        <f t="shared" si="14"/>
        <v>4</v>
      </c>
      <c r="S242" s="141">
        <f t="shared" si="14"/>
        <v>4</v>
      </c>
      <c r="T242" s="141">
        <f t="shared" si="14"/>
        <v>2</v>
      </c>
      <c r="U242" s="141">
        <f t="shared" si="14"/>
        <v>3</v>
      </c>
      <c r="V242" s="141">
        <f t="shared" si="14"/>
        <v>4</v>
      </c>
      <c r="W242" s="2"/>
      <c r="X242" s="4"/>
      <c r="Y242" s="16"/>
      <c r="Z242" s="1"/>
      <c r="AA242" s="1"/>
      <c r="AB242" s="1"/>
    </row>
    <row r="243" spans="1:28" s="135" customFormat="1" outlineLevel="3" x14ac:dyDescent="0.35">
      <c r="A243" s="1"/>
      <c r="B243" s="33"/>
      <c r="C243" s="76">
        <f t="shared" si="6"/>
        <v>4</v>
      </c>
      <c r="D243" s="4"/>
      <c r="E243" s="5"/>
      <c r="F243" s="5"/>
      <c r="G243" s="4"/>
      <c r="H243" s="26"/>
      <c r="I243" s="83"/>
      <c r="J243" s="66"/>
      <c r="K243" s="66">
        <v>4</v>
      </c>
      <c r="L243" s="66">
        <v>0</v>
      </c>
      <c r="M243" s="145">
        <f t="shared" ref="M243:V243" si="15">M242</f>
        <v>1</v>
      </c>
      <c r="N243" s="145">
        <f t="shared" si="15"/>
        <v>2</v>
      </c>
      <c r="O243" s="145">
        <f t="shared" si="15"/>
        <v>3</v>
      </c>
      <c r="P243" s="145">
        <f t="shared" si="15"/>
        <v>4</v>
      </c>
      <c r="Q243" s="145">
        <f t="shared" si="15"/>
        <v>3</v>
      </c>
      <c r="R243" s="145">
        <f t="shared" si="15"/>
        <v>4</v>
      </c>
      <c r="S243" s="145">
        <f t="shared" si="15"/>
        <v>4</v>
      </c>
      <c r="T243" s="145">
        <f t="shared" si="15"/>
        <v>2</v>
      </c>
      <c r="U243" s="145">
        <f t="shared" si="15"/>
        <v>3</v>
      </c>
      <c r="V243" s="145">
        <f t="shared" si="15"/>
        <v>4</v>
      </c>
      <c r="W243" s="2"/>
      <c r="X243" s="4"/>
      <c r="Y243" s="16"/>
      <c r="Z243" s="1"/>
      <c r="AA243" s="1"/>
      <c r="AB243" s="1"/>
    </row>
    <row r="244" spans="1:28" s="135" customFormat="1" outlineLevel="3" x14ac:dyDescent="0.35">
      <c r="A244" s="1"/>
      <c r="B244" s="33"/>
      <c r="C244" s="76">
        <f t="shared" si="6"/>
        <v>4</v>
      </c>
      <c r="D244" s="4"/>
      <c r="E244" s="5"/>
      <c r="F244" s="5"/>
      <c r="G244" s="4"/>
      <c r="H244" s="26"/>
      <c r="I244" s="111"/>
      <c r="J244" s="64">
        <v>2</v>
      </c>
      <c r="K244" s="64">
        <v>0</v>
      </c>
      <c r="L244" s="64">
        <v>0</v>
      </c>
      <c r="M244" s="141">
        <f t="shared" ref="M244:V244" si="16">M239</f>
        <v>1</v>
      </c>
      <c r="N244" s="141">
        <f t="shared" si="16"/>
        <v>1</v>
      </c>
      <c r="O244" s="141">
        <f t="shared" si="16"/>
        <v>1</v>
      </c>
      <c r="P244" s="141">
        <f t="shared" si="16"/>
        <v>1</v>
      </c>
      <c r="Q244" s="141">
        <f t="shared" si="16"/>
        <v>1</v>
      </c>
      <c r="R244" s="141">
        <f t="shared" si="16"/>
        <v>1</v>
      </c>
      <c r="S244" s="141">
        <f t="shared" si="16"/>
        <v>1</v>
      </c>
      <c r="T244" s="141">
        <f t="shared" si="16"/>
        <v>1</v>
      </c>
      <c r="U244" s="141">
        <f t="shared" si="16"/>
        <v>1</v>
      </c>
      <c r="V244" s="141">
        <f t="shared" si="16"/>
        <v>1</v>
      </c>
      <c r="W244" s="2"/>
      <c r="X244" s="4"/>
      <c r="Y244" s="16"/>
      <c r="Z244" s="1"/>
      <c r="AA244" s="1"/>
      <c r="AB244" s="1"/>
    </row>
    <row r="245" spans="1:28" s="135" customFormat="1" outlineLevel="3" x14ac:dyDescent="0.35">
      <c r="A245" s="1"/>
      <c r="B245" s="33"/>
      <c r="C245" s="76">
        <f t="shared" si="6"/>
        <v>4</v>
      </c>
      <c r="D245" s="4"/>
      <c r="E245" s="5"/>
      <c r="F245" s="5"/>
      <c r="G245" s="4"/>
      <c r="H245" s="26"/>
      <c r="I245" s="111"/>
      <c r="J245" s="58"/>
      <c r="K245" s="58">
        <v>1</v>
      </c>
      <c r="L245" s="58">
        <v>0</v>
      </c>
      <c r="M245" s="141">
        <f t="shared" ref="M245:V245" si="17">M240</f>
        <v>1</v>
      </c>
      <c r="N245" s="141">
        <f t="shared" si="17"/>
        <v>2</v>
      </c>
      <c r="O245" s="141">
        <f t="shared" si="17"/>
        <v>2</v>
      </c>
      <c r="P245" s="141">
        <f t="shared" si="17"/>
        <v>2</v>
      </c>
      <c r="Q245" s="141">
        <f t="shared" si="17"/>
        <v>2</v>
      </c>
      <c r="R245" s="141">
        <f t="shared" si="17"/>
        <v>2</v>
      </c>
      <c r="S245" s="141">
        <f t="shared" si="17"/>
        <v>2</v>
      </c>
      <c r="T245" s="141">
        <f t="shared" si="17"/>
        <v>2</v>
      </c>
      <c r="U245" s="141">
        <f t="shared" si="17"/>
        <v>2</v>
      </c>
      <c r="V245" s="141">
        <f t="shared" si="17"/>
        <v>2</v>
      </c>
      <c r="W245" s="2"/>
      <c r="X245" s="4"/>
      <c r="Y245" s="16"/>
      <c r="Z245" s="1"/>
      <c r="AA245" s="1"/>
      <c r="AB245" s="1"/>
    </row>
    <row r="246" spans="1:28" s="135" customFormat="1" outlineLevel="3" x14ac:dyDescent="0.35">
      <c r="A246" s="1"/>
      <c r="B246" s="33"/>
      <c r="C246" s="76">
        <f t="shared" si="6"/>
        <v>4</v>
      </c>
      <c r="D246" s="4"/>
      <c r="E246" s="5"/>
      <c r="F246" s="5"/>
      <c r="G246" s="4"/>
      <c r="H246" s="26"/>
      <c r="I246" s="111"/>
      <c r="J246" s="58"/>
      <c r="K246" s="58">
        <v>2</v>
      </c>
      <c r="L246" s="58">
        <v>0</v>
      </c>
      <c r="M246" s="141">
        <f t="shared" ref="M246:V246" si="18">M241</f>
        <v>1</v>
      </c>
      <c r="N246" s="141">
        <f t="shared" si="18"/>
        <v>2</v>
      </c>
      <c r="O246" s="141">
        <f t="shared" si="18"/>
        <v>3</v>
      </c>
      <c r="P246" s="141">
        <f t="shared" si="18"/>
        <v>3</v>
      </c>
      <c r="Q246" s="141">
        <f t="shared" si="18"/>
        <v>3</v>
      </c>
      <c r="R246" s="141">
        <f t="shared" si="18"/>
        <v>3</v>
      </c>
      <c r="S246" s="141">
        <f t="shared" si="18"/>
        <v>3</v>
      </c>
      <c r="T246" s="141">
        <f t="shared" si="18"/>
        <v>2</v>
      </c>
      <c r="U246" s="141">
        <f t="shared" si="18"/>
        <v>3</v>
      </c>
      <c r="V246" s="141">
        <f t="shared" si="18"/>
        <v>3</v>
      </c>
      <c r="W246" s="2"/>
      <c r="X246" s="4"/>
      <c r="Y246" s="16"/>
      <c r="Z246" s="1"/>
      <c r="AA246" s="1"/>
      <c r="AB246" s="1"/>
    </row>
    <row r="247" spans="1:28" s="135" customFormat="1" outlineLevel="3" x14ac:dyDescent="0.35">
      <c r="A247" s="1"/>
      <c r="B247" s="33"/>
      <c r="C247" s="76">
        <f t="shared" si="6"/>
        <v>4</v>
      </c>
      <c r="D247" s="4"/>
      <c r="E247" s="5"/>
      <c r="F247" s="5"/>
      <c r="G247" s="4"/>
      <c r="H247" s="26"/>
      <c r="I247" s="111"/>
      <c r="J247" s="58"/>
      <c r="K247" s="58">
        <v>3</v>
      </c>
      <c r="L247" s="58">
        <v>0</v>
      </c>
      <c r="M247" s="141">
        <f t="shared" ref="M247:V247" si="19">M242</f>
        <v>1</v>
      </c>
      <c r="N247" s="141">
        <f t="shared" si="19"/>
        <v>2</v>
      </c>
      <c r="O247" s="141">
        <f t="shared" si="19"/>
        <v>3</v>
      </c>
      <c r="P247" s="141">
        <f t="shared" si="19"/>
        <v>4</v>
      </c>
      <c r="Q247" s="141">
        <f t="shared" si="19"/>
        <v>3</v>
      </c>
      <c r="R247" s="141">
        <f t="shared" si="19"/>
        <v>4</v>
      </c>
      <c r="S247" s="141">
        <f t="shared" si="19"/>
        <v>4</v>
      </c>
      <c r="T247" s="141">
        <f t="shared" si="19"/>
        <v>2</v>
      </c>
      <c r="U247" s="141">
        <f t="shared" si="19"/>
        <v>3</v>
      </c>
      <c r="V247" s="141">
        <f t="shared" si="19"/>
        <v>4</v>
      </c>
      <c r="W247" s="2"/>
      <c r="X247" s="4"/>
      <c r="Y247" s="16"/>
      <c r="Z247" s="1"/>
      <c r="AA247" s="1"/>
      <c r="AB247" s="1"/>
    </row>
    <row r="248" spans="1:28" s="135" customFormat="1" outlineLevel="3" x14ac:dyDescent="0.35">
      <c r="A248" s="1"/>
      <c r="B248" s="33"/>
      <c r="C248" s="76">
        <f t="shared" si="6"/>
        <v>4</v>
      </c>
      <c r="D248" s="4"/>
      <c r="E248" s="5"/>
      <c r="F248" s="5"/>
      <c r="G248" s="4"/>
      <c r="H248" s="26"/>
      <c r="I248" s="111"/>
      <c r="J248" s="66"/>
      <c r="K248" s="66">
        <v>4</v>
      </c>
      <c r="L248" s="66">
        <v>0</v>
      </c>
      <c r="M248" s="145">
        <f t="shared" ref="M248:V248" si="20">M247</f>
        <v>1</v>
      </c>
      <c r="N248" s="145">
        <f t="shared" si="20"/>
        <v>2</v>
      </c>
      <c r="O248" s="145">
        <f t="shared" si="20"/>
        <v>3</v>
      </c>
      <c r="P248" s="145">
        <f t="shared" si="20"/>
        <v>4</v>
      </c>
      <c r="Q248" s="145">
        <f t="shared" si="20"/>
        <v>3</v>
      </c>
      <c r="R248" s="145">
        <f t="shared" si="20"/>
        <v>4</v>
      </c>
      <c r="S248" s="145">
        <f t="shared" si="20"/>
        <v>4</v>
      </c>
      <c r="T248" s="145">
        <f t="shared" si="20"/>
        <v>2</v>
      </c>
      <c r="U248" s="145">
        <f t="shared" si="20"/>
        <v>3</v>
      </c>
      <c r="V248" s="145">
        <f t="shared" si="20"/>
        <v>4</v>
      </c>
      <c r="W248" s="2"/>
      <c r="X248" s="4"/>
      <c r="Y248" s="16"/>
      <c r="Z248" s="1"/>
      <c r="AA248" s="1"/>
      <c r="AB248" s="1"/>
    </row>
    <row r="249" spans="1:28" s="135" customFormat="1" outlineLevel="3" x14ac:dyDescent="0.35">
      <c r="A249" s="1"/>
      <c r="B249" s="33"/>
      <c r="C249" s="76">
        <f t="shared" si="6"/>
        <v>4</v>
      </c>
      <c r="D249" s="4"/>
      <c r="E249" s="5"/>
      <c r="F249" s="5"/>
      <c r="G249" s="4"/>
      <c r="H249" s="26"/>
      <c r="I249" s="83"/>
      <c r="J249" s="64">
        <v>3</v>
      </c>
      <c r="K249" s="64">
        <v>0</v>
      </c>
      <c r="L249" s="64">
        <v>0</v>
      </c>
      <c r="M249" s="141">
        <f t="shared" ref="M249:V249" si="21">M244</f>
        <v>1</v>
      </c>
      <c r="N249" s="141">
        <f t="shared" si="21"/>
        <v>1</v>
      </c>
      <c r="O249" s="141">
        <f t="shared" si="21"/>
        <v>1</v>
      </c>
      <c r="P249" s="141">
        <f t="shared" si="21"/>
        <v>1</v>
      </c>
      <c r="Q249" s="141">
        <f t="shared" si="21"/>
        <v>1</v>
      </c>
      <c r="R249" s="141">
        <f t="shared" si="21"/>
        <v>1</v>
      </c>
      <c r="S249" s="141">
        <f t="shared" si="21"/>
        <v>1</v>
      </c>
      <c r="T249" s="141">
        <f t="shared" si="21"/>
        <v>1</v>
      </c>
      <c r="U249" s="141">
        <f t="shared" si="21"/>
        <v>1</v>
      </c>
      <c r="V249" s="141">
        <f t="shared" si="21"/>
        <v>1</v>
      </c>
      <c r="W249" s="2"/>
      <c r="X249" s="4"/>
      <c r="Y249" s="16"/>
      <c r="Z249" s="1"/>
      <c r="AA249" s="1"/>
      <c r="AB249" s="1"/>
    </row>
    <row r="250" spans="1:28" s="135" customFormat="1" outlineLevel="3" x14ac:dyDescent="0.35">
      <c r="A250" s="1"/>
      <c r="B250" s="33"/>
      <c r="C250" s="76">
        <f t="shared" si="6"/>
        <v>4</v>
      </c>
      <c r="D250" s="4"/>
      <c r="E250" s="5"/>
      <c r="F250" s="5"/>
      <c r="G250" s="4"/>
      <c r="H250" s="26"/>
      <c r="I250" s="83"/>
      <c r="J250" s="58"/>
      <c r="K250" s="58">
        <v>1</v>
      </c>
      <c r="L250" s="58">
        <v>0</v>
      </c>
      <c r="M250" s="141">
        <f t="shared" ref="M250:V250" si="22">M245</f>
        <v>1</v>
      </c>
      <c r="N250" s="141">
        <f t="shared" si="22"/>
        <v>2</v>
      </c>
      <c r="O250" s="141">
        <f t="shared" si="22"/>
        <v>2</v>
      </c>
      <c r="P250" s="141">
        <f t="shared" si="22"/>
        <v>2</v>
      </c>
      <c r="Q250" s="141">
        <f t="shared" si="22"/>
        <v>2</v>
      </c>
      <c r="R250" s="141">
        <f t="shared" si="22"/>
        <v>2</v>
      </c>
      <c r="S250" s="141">
        <f t="shared" si="22"/>
        <v>2</v>
      </c>
      <c r="T250" s="141">
        <f t="shared" si="22"/>
        <v>2</v>
      </c>
      <c r="U250" s="141">
        <f t="shared" si="22"/>
        <v>2</v>
      </c>
      <c r="V250" s="141">
        <f t="shared" si="22"/>
        <v>2</v>
      </c>
      <c r="W250" s="2"/>
      <c r="X250" s="4"/>
      <c r="Y250" s="16"/>
      <c r="Z250" s="1"/>
      <c r="AA250" s="1"/>
      <c r="AB250" s="1"/>
    </row>
    <row r="251" spans="1:28" s="135" customFormat="1" outlineLevel="3" x14ac:dyDescent="0.35">
      <c r="A251" s="1"/>
      <c r="B251" s="33"/>
      <c r="C251" s="76">
        <f t="shared" si="6"/>
        <v>4</v>
      </c>
      <c r="D251" s="4"/>
      <c r="E251" s="5"/>
      <c r="F251" s="5"/>
      <c r="G251" s="4"/>
      <c r="H251" s="26"/>
      <c r="I251" s="83"/>
      <c r="J251" s="58"/>
      <c r="K251" s="58">
        <v>2</v>
      </c>
      <c r="L251" s="58">
        <v>0</v>
      </c>
      <c r="M251" s="141">
        <f t="shared" ref="M251:V251" si="23">M246</f>
        <v>1</v>
      </c>
      <c r="N251" s="141">
        <f t="shared" si="23"/>
        <v>2</v>
      </c>
      <c r="O251" s="141">
        <f t="shared" si="23"/>
        <v>3</v>
      </c>
      <c r="P251" s="141">
        <f t="shared" si="23"/>
        <v>3</v>
      </c>
      <c r="Q251" s="141">
        <f t="shared" si="23"/>
        <v>3</v>
      </c>
      <c r="R251" s="141">
        <f t="shared" si="23"/>
        <v>3</v>
      </c>
      <c r="S251" s="141">
        <f t="shared" si="23"/>
        <v>3</v>
      </c>
      <c r="T251" s="141">
        <f t="shared" si="23"/>
        <v>2</v>
      </c>
      <c r="U251" s="141">
        <f t="shared" si="23"/>
        <v>3</v>
      </c>
      <c r="V251" s="141">
        <f t="shared" si="23"/>
        <v>3</v>
      </c>
      <c r="W251" s="2"/>
      <c r="X251" s="4"/>
      <c r="Y251" s="16"/>
      <c r="Z251" s="1"/>
      <c r="AA251" s="1"/>
      <c r="AB251" s="1"/>
    </row>
    <row r="252" spans="1:28" s="135" customFormat="1" outlineLevel="3" x14ac:dyDescent="0.35">
      <c r="A252" s="1"/>
      <c r="B252" s="33"/>
      <c r="C252" s="76">
        <f t="shared" si="6"/>
        <v>4</v>
      </c>
      <c r="D252" s="4"/>
      <c r="E252" s="5"/>
      <c r="F252" s="5"/>
      <c r="G252" s="4"/>
      <c r="H252" s="26"/>
      <c r="I252" s="83"/>
      <c r="J252" s="58"/>
      <c r="K252" s="58">
        <v>3</v>
      </c>
      <c r="L252" s="58">
        <v>0</v>
      </c>
      <c r="M252" s="141">
        <f t="shared" ref="M252:V252" si="24">M247</f>
        <v>1</v>
      </c>
      <c r="N252" s="141">
        <f t="shared" si="24"/>
        <v>2</v>
      </c>
      <c r="O252" s="141">
        <f t="shared" si="24"/>
        <v>3</v>
      </c>
      <c r="P252" s="141">
        <f t="shared" si="24"/>
        <v>4</v>
      </c>
      <c r="Q252" s="141">
        <f t="shared" si="24"/>
        <v>3</v>
      </c>
      <c r="R252" s="141">
        <f t="shared" si="24"/>
        <v>4</v>
      </c>
      <c r="S252" s="141">
        <f t="shared" si="24"/>
        <v>4</v>
      </c>
      <c r="T252" s="141">
        <f t="shared" si="24"/>
        <v>2</v>
      </c>
      <c r="U252" s="141">
        <f t="shared" si="24"/>
        <v>3</v>
      </c>
      <c r="V252" s="141">
        <f t="shared" si="24"/>
        <v>4</v>
      </c>
      <c r="W252" s="2"/>
      <c r="X252" s="4"/>
      <c r="Y252" s="16"/>
      <c r="Z252" s="1"/>
      <c r="AA252" s="1"/>
      <c r="AB252" s="1"/>
    </row>
    <row r="253" spans="1:28" s="135" customFormat="1" outlineLevel="3" x14ac:dyDescent="0.35">
      <c r="A253" s="1"/>
      <c r="B253" s="33"/>
      <c r="C253" s="76">
        <f t="shared" si="6"/>
        <v>4</v>
      </c>
      <c r="D253" s="4"/>
      <c r="E253" s="5"/>
      <c r="F253" s="5"/>
      <c r="G253" s="4"/>
      <c r="H253" s="26"/>
      <c r="I253" s="65"/>
      <c r="J253" s="66"/>
      <c r="K253" s="66">
        <v>4</v>
      </c>
      <c r="L253" s="66">
        <v>0</v>
      </c>
      <c r="M253" s="145">
        <f t="shared" ref="M253:V253" si="25">M252</f>
        <v>1</v>
      </c>
      <c r="N253" s="145">
        <f t="shared" si="25"/>
        <v>2</v>
      </c>
      <c r="O253" s="145">
        <f t="shared" si="25"/>
        <v>3</v>
      </c>
      <c r="P253" s="145">
        <f t="shared" si="25"/>
        <v>4</v>
      </c>
      <c r="Q253" s="145">
        <f t="shared" si="25"/>
        <v>3</v>
      </c>
      <c r="R253" s="145">
        <f t="shared" si="25"/>
        <v>4</v>
      </c>
      <c r="S253" s="145">
        <f t="shared" si="25"/>
        <v>4</v>
      </c>
      <c r="T253" s="145">
        <f t="shared" si="25"/>
        <v>2</v>
      </c>
      <c r="U253" s="145">
        <f t="shared" si="25"/>
        <v>3</v>
      </c>
      <c r="V253" s="145">
        <f t="shared" si="25"/>
        <v>4</v>
      </c>
      <c r="W253" s="2"/>
      <c r="X253" s="4"/>
      <c r="Y253" s="16"/>
      <c r="Z253" s="1"/>
      <c r="AA253" s="1"/>
      <c r="AB253" s="1"/>
    </row>
    <row r="254" spans="1:28" s="135" customFormat="1" outlineLevel="3" x14ac:dyDescent="0.35">
      <c r="A254" s="1"/>
      <c r="B254" s="33"/>
      <c r="C254" s="76">
        <f t="shared" si="6"/>
        <v>4</v>
      </c>
      <c r="D254" s="4"/>
      <c r="E254" s="5"/>
      <c r="F254" s="5"/>
      <c r="G254" s="4"/>
      <c r="H254" s="26"/>
      <c r="I254" s="136">
        <v>2</v>
      </c>
      <c r="J254" s="59">
        <v>0</v>
      </c>
      <c r="K254" s="64">
        <v>0</v>
      </c>
      <c r="L254" s="64">
        <v>0</v>
      </c>
      <c r="M254" s="116">
        <v>1</v>
      </c>
      <c r="N254" s="116">
        <v>1</v>
      </c>
      <c r="O254" s="116">
        <v>1</v>
      </c>
      <c r="P254" s="116">
        <v>1</v>
      </c>
      <c r="Q254" s="116">
        <v>1</v>
      </c>
      <c r="R254" s="116">
        <v>1</v>
      </c>
      <c r="S254" s="116">
        <v>1</v>
      </c>
      <c r="T254" s="116">
        <v>1</v>
      </c>
      <c r="U254" s="116">
        <v>1</v>
      </c>
      <c r="V254" s="116">
        <v>1</v>
      </c>
      <c r="W254" s="2"/>
      <c r="X254" s="4"/>
      <c r="Y254" s="16"/>
      <c r="Z254" s="1"/>
      <c r="AA254" s="1"/>
      <c r="AB254" s="1"/>
    </row>
    <row r="255" spans="1:28" s="135" customFormat="1" outlineLevel="3" x14ac:dyDescent="0.35">
      <c r="A255" s="1"/>
      <c r="B255" s="33"/>
      <c r="C255" s="76">
        <f t="shared" si="6"/>
        <v>4</v>
      </c>
      <c r="D255" s="4"/>
      <c r="E255" s="5"/>
      <c r="F255" s="5"/>
      <c r="G255" s="4"/>
      <c r="H255" s="26"/>
      <c r="I255" s="111"/>
      <c r="J255" s="111"/>
      <c r="K255" s="58">
        <v>1</v>
      </c>
      <c r="L255" s="58">
        <v>0</v>
      </c>
      <c r="M255" s="117">
        <v>1</v>
      </c>
      <c r="N255" s="117">
        <v>1</v>
      </c>
      <c r="O255" s="117">
        <v>1</v>
      </c>
      <c r="P255" s="117">
        <v>1</v>
      </c>
      <c r="Q255" s="117">
        <v>1</v>
      </c>
      <c r="R255" s="117">
        <v>1</v>
      </c>
      <c r="S255" s="117">
        <v>1</v>
      </c>
      <c r="T255" s="117">
        <v>1</v>
      </c>
      <c r="U255" s="117">
        <v>1</v>
      </c>
      <c r="V255" s="117">
        <v>1</v>
      </c>
      <c r="W255" s="2"/>
      <c r="X255" s="4"/>
      <c r="Y255" s="16"/>
      <c r="Z255" s="1"/>
      <c r="AA255" s="1"/>
      <c r="AB255" s="1"/>
    </row>
    <row r="256" spans="1:28" s="135" customFormat="1" outlineLevel="3" x14ac:dyDescent="0.35">
      <c r="A256" s="1"/>
      <c r="B256" s="33"/>
      <c r="C256" s="76">
        <f t="shared" si="6"/>
        <v>4</v>
      </c>
      <c r="D256" s="4"/>
      <c r="E256" s="5"/>
      <c r="F256" s="5"/>
      <c r="G256" s="4"/>
      <c r="H256" s="26"/>
      <c r="I256" s="111"/>
      <c r="J256" s="111"/>
      <c r="K256" s="58">
        <v>2</v>
      </c>
      <c r="L256" s="58">
        <v>0</v>
      </c>
      <c r="M256" s="117">
        <v>1</v>
      </c>
      <c r="N256" s="117">
        <v>1</v>
      </c>
      <c r="O256" s="117">
        <v>1</v>
      </c>
      <c r="P256" s="117">
        <v>1</v>
      </c>
      <c r="Q256" s="117">
        <v>1</v>
      </c>
      <c r="R256" s="117">
        <v>1</v>
      </c>
      <c r="S256" s="117">
        <v>1</v>
      </c>
      <c r="T256" s="117">
        <v>1</v>
      </c>
      <c r="U256" s="117">
        <v>1</v>
      </c>
      <c r="V256" s="117">
        <v>1</v>
      </c>
      <c r="W256" s="2"/>
      <c r="X256" s="4"/>
      <c r="Y256" s="16"/>
      <c r="Z256" s="1"/>
      <c r="AA256" s="1"/>
      <c r="AB256" s="1"/>
    </row>
    <row r="257" spans="1:28" s="135" customFormat="1" outlineLevel="3" x14ac:dyDescent="0.35">
      <c r="A257" s="1"/>
      <c r="B257" s="33"/>
      <c r="C257" s="76">
        <f t="shared" si="6"/>
        <v>4</v>
      </c>
      <c r="D257" s="4"/>
      <c r="E257" s="5"/>
      <c r="F257" s="5"/>
      <c r="G257" s="4"/>
      <c r="H257" s="26"/>
      <c r="I257" s="111"/>
      <c r="J257" s="111"/>
      <c r="K257" s="58">
        <v>3</v>
      </c>
      <c r="L257" s="58">
        <v>0</v>
      </c>
      <c r="M257" s="117">
        <v>1</v>
      </c>
      <c r="N257" s="117">
        <v>1</v>
      </c>
      <c r="O257" s="117">
        <v>1</v>
      </c>
      <c r="P257" s="117">
        <v>1</v>
      </c>
      <c r="Q257" s="117">
        <v>1</v>
      </c>
      <c r="R257" s="117">
        <v>1</v>
      </c>
      <c r="S257" s="117">
        <v>1</v>
      </c>
      <c r="T257" s="117">
        <v>1</v>
      </c>
      <c r="U257" s="117">
        <v>1</v>
      </c>
      <c r="V257" s="117">
        <v>1</v>
      </c>
      <c r="W257" s="2"/>
      <c r="X257" s="4"/>
      <c r="Y257" s="16"/>
      <c r="Z257" s="1"/>
      <c r="AA257" s="1"/>
      <c r="AB257" s="1"/>
    </row>
    <row r="258" spans="1:28" s="135" customFormat="1" outlineLevel="3" x14ac:dyDescent="0.35">
      <c r="A258" s="1"/>
      <c r="B258" s="33"/>
      <c r="C258" s="76">
        <f t="shared" si="6"/>
        <v>4</v>
      </c>
      <c r="D258" s="4"/>
      <c r="E258" s="5"/>
      <c r="F258" s="5"/>
      <c r="G258" s="4"/>
      <c r="H258" s="26"/>
      <c r="I258" s="111"/>
      <c r="J258" s="111"/>
      <c r="K258" s="66">
        <v>4</v>
      </c>
      <c r="L258" s="66">
        <v>0</v>
      </c>
      <c r="M258" s="118">
        <v>1</v>
      </c>
      <c r="N258" s="118">
        <v>1</v>
      </c>
      <c r="O258" s="118">
        <v>1</v>
      </c>
      <c r="P258" s="118">
        <v>1</v>
      </c>
      <c r="Q258" s="118">
        <v>1</v>
      </c>
      <c r="R258" s="118">
        <v>1</v>
      </c>
      <c r="S258" s="118">
        <v>1</v>
      </c>
      <c r="T258" s="118">
        <v>1</v>
      </c>
      <c r="U258" s="118">
        <v>1</v>
      </c>
      <c r="V258" s="118">
        <v>1</v>
      </c>
      <c r="W258" s="2"/>
      <c r="X258" s="4"/>
      <c r="Y258" s="16"/>
      <c r="Z258" s="1"/>
      <c r="AA258" s="1"/>
      <c r="AB258" s="1"/>
    </row>
    <row r="259" spans="1:28" s="135" customFormat="1" outlineLevel="3" x14ac:dyDescent="0.35">
      <c r="A259" s="1"/>
      <c r="B259" s="33"/>
      <c r="C259" s="76">
        <f t="shared" si="6"/>
        <v>4</v>
      </c>
      <c r="D259" s="4"/>
      <c r="E259" s="5"/>
      <c r="F259" s="5"/>
      <c r="G259" s="4"/>
      <c r="H259" s="26"/>
      <c r="I259" s="83"/>
      <c r="J259" s="122">
        <v>1</v>
      </c>
      <c r="K259" s="122">
        <v>0</v>
      </c>
      <c r="L259" s="122">
        <v>0</v>
      </c>
      <c r="M259" s="141">
        <f>M234</f>
        <v>1</v>
      </c>
      <c r="N259" s="141">
        <f t="shared" ref="N259:V259" si="26">N234</f>
        <v>1</v>
      </c>
      <c r="O259" s="141">
        <f t="shared" si="26"/>
        <v>1</v>
      </c>
      <c r="P259" s="141">
        <f t="shared" si="26"/>
        <v>1</v>
      </c>
      <c r="Q259" s="141">
        <f t="shared" si="26"/>
        <v>1</v>
      </c>
      <c r="R259" s="141">
        <f t="shared" si="26"/>
        <v>1</v>
      </c>
      <c r="S259" s="141">
        <f t="shared" si="26"/>
        <v>1</v>
      </c>
      <c r="T259" s="141">
        <f t="shared" si="26"/>
        <v>1</v>
      </c>
      <c r="U259" s="141">
        <f t="shared" si="26"/>
        <v>1</v>
      </c>
      <c r="V259" s="141">
        <f t="shared" si="26"/>
        <v>1</v>
      </c>
      <c r="W259" s="2"/>
      <c r="X259" s="4"/>
      <c r="Y259" s="16"/>
      <c r="Z259" s="1"/>
      <c r="AA259" s="1"/>
      <c r="AB259" s="1"/>
    </row>
    <row r="260" spans="1:28" s="135" customFormat="1" outlineLevel="3" x14ac:dyDescent="0.35">
      <c r="A260" s="1"/>
      <c r="B260" s="33"/>
      <c r="C260" s="76">
        <f t="shared" si="6"/>
        <v>4</v>
      </c>
      <c r="D260" s="4"/>
      <c r="E260" s="5"/>
      <c r="F260" s="5"/>
      <c r="G260" s="4"/>
      <c r="H260" s="26"/>
      <c r="I260" s="83"/>
      <c r="J260" s="58"/>
      <c r="K260" s="58">
        <v>1</v>
      </c>
      <c r="L260" s="58">
        <v>0</v>
      </c>
      <c r="M260" s="141">
        <f t="shared" ref="M260:V260" si="27">M235</f>
        <v>1</v>
      </c>
      <c r="N260" s="141">
        <f t="shared" si="27"/>
        <v>2</v>
      </c>
      <c r="O260" s="141">
        <f t="shared" si="27"/>
        <v>2</v>
      </c>
      <c r="P260" s="141">
        <f t="shared" si="27"/>
        <v>2</v>
      </c>
      <c r="Q260" s="141">
        <f t="shared" si="27"/>
        <v>2</v>
      </c>
      <c r="R260" s="141">
        <f t="shared" si="27"/>
        <v>2</v>
      </c>
      <c r="S260" s="141">
        <f t="shared" si="27"/>
        <v>2</v>
      </c>
      <c r="T260" s="141">
        <f t="shared" si="27"/>
        <v>2</v>
      </c>
      <c r="U260" s="141">
        <f t="shared" si="27"/>
        <v>2</v>
      </c>
      <c r="V260" s="141">
        <f t="shared" si="27"/>
        <v>2</v>
      </c>
      <c r="W260" s="2"/>
      <c r="X260" s="4"/>
      <c r="Y260" s="16"/>
      <c r="Z260" s="1"/>
      <c r="AA260" s="1"/>
      <c r="AB260" s="1"/>
    </row>
    <row r="261" spans="1:28" s="135" customFormat="1" outlineLevel="3" x14ac:dyDescent="0.35">
      <c r="A261" s="1"/>
      <c r="B261" s="33"/>
      <c r="C261" s="76">
        <f t="shared" si="6"/>
        <v>4</v>
      </c>
      <c r="D261" s="4"/>
      <c r="E261" s="5"/>
      <c r="F261" s="5"/>
      <c r="G261" s="4"/>
      <c r="H261" s="26"/>
      <c r="I261" s="83"/>
      <c r="J261" s="58"/>
      <c r="K261" s="58">
        <v>2</v>
      </c>
      <c r="L261" s="58">
        <v>0</v>
      </c>
      <c r="M261" s="141">
        <f t="shared" ref="M261:V261" si="28">M236</f>
        <v>1</v>
      </c>
      <c r="N261" s="141">
        <f t="shared" si="28"/>
        <v>2</v>
      </c>
      <c r="O261" s="141">
        <f t="shared" si="28"/>
        <v>3</v>
      </c>
      <c r="P261" s="141">
        <f t="shared" si="28"/>
        <v>3</v>
      </c>
      <c r="Q261" s="141">
        <f t="shared" si="28"/>
        <v>3</v>
      </c>
      <c r="R261" s="141">
        <f t="shared" si="28"/>
        <v>3</v>
      </c>
      <c r="S261" s="141">
        <f t="shared" si="28"/>
        <v>3</v>
      </c>
      <c r="T261" s="141">
        <f t="shared" si="28"/>
        <v>2</v>
      </c>
      <c r="U261" s="141">
        <f t="shared" si="28"/>
        <v>3</v>
      </c>
      <c r="V261" s="141">
        <f t="shared" si="28"/>
        <v>3</v>
      </c>
      <c r="W261" s="2"/>
      <c r="X261" s="4"/>
      <c r="Y261" s="16"/>
      <c r="Z261" s="1"/>
      <c r="AA261" s="1"/>
      <c r="AB261" s="1"/>
    </row>
    <row r="262" spans="1:28" s="135" customFormat="1" outlineLevel="3" x14ac:dyDescent="0.35">
      <c r="A262" s="1"/>
      <c r="B262" s="33"/>
      <c r="C262" s="76">
        <f t="shared" si="6"/>
        <v>4</v>
      </c>
      <c r="D262" s="4"/>
      <c r="E262" s="5"/>
      <c r="F262" s="5"/>
      <c r="G262" s="4"/>
      <c r="H262" s="26"/>
      <c r="I262" s="83"/>
      <c r="J262" s="58"/>
      <c r="K262" s="58">
        <v>3</v>
      </c>
      <c r="L262" s="58">
        <v>0</v>
      </c>
      <c r="M262" s="141">
        <f t="shared" ref="M262:V262" si="29">M237</f>
        <v>1</v>
      </c>
      <c r="N262" s="141">
        <f t="shared" si="29"/>
        <v>2</v>
      </c>
      <c r="O262" s="141">
        <f t="shared" si="29"/>
        <v>3</v>
      </c>
      <c r="P262" s="141">
        <f t="shared" si="29"/>
        <v>4</v>
      </c>
      <c r="Q262" s="141">
        <f t="shared" si="29"/>
        <v>3</v>
      </c>
      <c r="R262" s="141">
        <f t="shared" si="29"/>
        <v>4</v>
      </c>
      <c r="S262" s="141">
        <f t="shared" si="29"/>
        <v>4</v>
      </c>
      <c r="T262" s="141">
        <f t="shared" si="29"/>
        <v>2</v>
      </c>
      <c r="U262" s="141">
        <f t="shared" si="29"/>
        <v>3</v>
      </c>
      <c r="V262" s="141">
        <f t="shared" si="29"/>
        <v>4</v>
      </c>
      <c r="W262" s="2"/>
      <c r="X262" s="4"/>
      <c r="Y262" s="16"/>
      <c r="Z262" s="1"/>
      <c r="AA262" s="1"/>
      <c r="AB262" s="1"/>
    </row>
    <row r="263" spans="1:28" s="135" customFormat="1" outlineLevel="3" x14ac:dyDescent="0.35">
      <c r="A263" s="1"/>
      <c r="B263" s="33"/>
      <c r="C263" s="76">
        <f t="shared" si="6"/>
        <v>4</v>
      </c>
      <c r="D263" s="4"/>
      <c r="E263" s="5"/>
      <c r="F263" s="5"/>
      <c r="G263" s="4"/>
      <c r="H263" s="26"/>
      <c r="I263" s="83"/>
      <c r="J263" s="66"/>
      <c r="K263" s="66">
        <v>4</v>
      </c>
      <c r="L263" s="66">
        <v>0</v>
      </c>
      <c r="M263" s="145">
        <f t="shared" ref="M263:V263" si="30">M262</f>
        <v>1</v>
      </c>
      <c r="N263" s="145">
        <f t="shared" si="30"/>
        <v>2</v>
      </c>
      <c r="O263" s="145">
        <f t="shared" si="30"/>
        <v>3</v>
      </c>
      <c r="P263" s="145">
        <f t="shared" si="30"/>
        <v>4</v>
      </c>
      <c r="Q263" s="145">
        <f t="shared" si="30"/>
        <v>3</v>
      </c>
      <c r="R263" s="145">
        <f t="shared" si="30"/>
        <v>4</v>
      </c>
      <c r="S263" s="145">
        <f t="shared" si="30"/>
        <v>4</v>
      </c>
      <c r="T263" s="145">
        <f t="shared" si="30"/>
        <v>2</v>
      </c>
      <c r="U263" s="145">
        <f t="shared" si="30"/>
        <v>3</v>
      </c>
      <c r="V263" s="145">
        <f t="shared" si="30"/>
        <v>4</v>
      </c>
      <c r="W263" s="2"/>
      <c r="X263" s="4"/>
      <c r="Y263" s="16"/>
      <c r="Z263" s="1"/>
      <c r="AA263" s="1"/>
      <c r="AB263" s="1"/>
    </row>
    <row r="264" spans="1:28" s="135" customFormat="1" outlineLevel="3" x14ac:dyDescent="0.35">
      <c r="A264" s="1"/>
      <c r="B264" s="33"/>
      <c r="C264" s="76">
        <f t="shared" si="6"/>
        <v>4</v>
      </c>
      <c r="D264" s="4"/>
      <c r="E264" s="5"/>
      <c r="F264" s="5"/>
      <c r="G264" s="4"/>
      <c r="H264" s="26"/>
      <c r="I264" s="111"/>
      <c r="J264" s="64">
        <v>2</v>
      </c>
      <c r="K264" s="64">
        <v>0</v>
      </c>
      <c r="L264" s="64">
        <v>0</v>
      </c>
      <c r="M264" s="116">
        <v>1</v>
      </c>
      <c r="N264" s="116">
        <v>2</v>
      </c>
      <c r="O264" s="116">
        <v>2</v>
      </c>
      <c r="P264" s="116">
        <v>2</v>
      </c>
      <c r="Q264" s="116">
        <v>2</v>
      </c>
      <c r="R264" s="116">
        <v>2</v>
      </c>
      <c r="S264" s="116">
        <v>2</v>
      </c>
      <c r="T264" s="116">
        <v>1</v>
      </c>
      <c r="U264" s="116">
        <v>1</v>
      </c>
      <c r="V264" s="116">
        <v>1</v>
      </c>
      <c r="W264" s="2"/>
      <c r="X264" s="4"/>
      <c r="Y264" s="16"/>
      <c r="Z264" s="1"/>
      <c r="AA264" s="1"/>
      <c r="AB264" s="1"/>
    </row>
    <row r="265" spans="1:28" s="135" customFormat="1" outlineLevel="3" x14ac:dyDescent="0.35">
      <c r="A265" s="1"/>
      <c r="B265" s="33"/>
      <c r="C265" s="76">
        <f t="shared" si="6"/>
        <v>4</v>
      </c>
      <c r="D265" s="4"/>
      <c r="E265" s="5"/>
      <c r="F265" s="5"/>
      <c r="G265" s="4"/>
      <c r="H265" s="26"/>
      <c r="I265" s="111"/>
      <c r="J265" s="58"/>
      <c r="K265" s="58">
        <v>1</v>
      </c>
      <c r="L265" s="58">
        <v>0</v>
      </c>
      <c r="M265" s="117">
        <v>1</v>
      </c>
      <c r="N265" s="117">
        <v>2</v>
      </c>
      <c r="O265" s="137">
        <f>N265</f>
        <v>2</v>
      </c>
      <c r="P265" s="137">
        <f>O265</f>
        <v>2</v>
      </c>
      <c r="Q265" s="137">
        <f>P265</f>
        <v>2</v>
      </c>
      <c r="R265" s="137">
        <f>Q265</f>
        <v>2</v>
      </c>
      <c r="S265" s="137">
        <f>R265</f>
        <v>2</v>
      </c>
      <c r="T265" s="31">
        <v>8</v>
      </c>
      <c r="U265" s="31">
        <v>8</v>
      </c>
      <c r="V265" s="31">
        <v>8</v>
      </c>
      <c r="W265" s="2"/>
      <c r="X265" s="4"/>
      <c r="Y265" s="16"/>
      <c r="Z265" s="1"/>
      <c r="AA265" s="1"/>
      <c r="AB265" s="1"/>
    </row>
    <row r="266" spans="1:28" s="135" customFormat="1" outlineLevel="3" x14ac:dyDescent="0.35">
      <c r="A266" s="1"/>
      <c r="B266" s="33"/>
      <c r="C266" s="76">
        <f t="shared" si="6"/>
        <v>4</v>
      </c>
      <c r="D266" s="4"/>
      <c r="E266" s="5"/>
      <c r="F266" s="5"/>
      <c r="G266" s="4"/>
      <c r="H266" s="26"/>
      <c r="I266" s="111"/>
      <c r="J266" s="58"/>
      <c r="K266" s="58">
        <v>2</v>
      </c>
      <c r="L266" s="58">
        <v>0</v>
      </c>
      <c r="M266" s="117">
        <v>1</v>
      </c>
      <c r="N266" s="117">
        <v>2</v>
      </c>
      <c r="O266" s="117">
        <v>3</v>
      </c>
      <c r="P266" s="117">
        <v>3</v>
      </c>
      <c r="Q266" s="138">
        <f>O266</f>
        <v>3</v>
      </c>
      <c r="R266" s="138">
        <f>P266</f>
        <v>3</v>
      </c>
      <c r="S266" s="139">
        <f>P266</f>
        <v>3</v>
      </c>
      <c r="T266" s="31">
        <v>8</v>
      </c>
      <c r="U266" s="31">
        <v>9</v>
      </c>
      <c r="V266" s="137">
        <f>U266</f>
        <v>9</v>
      </c>
      <c r="W266" s="2"/>
      <c r="X266" s="4"/>
      <c r="Y266" s="16"/>
      <c r="Z266" s="1"/>
      <c r="AA266" s="1"/>
      <c r="AB266" s="1"/>
    </row>
    <row r="267" spans="1:28" s="135" customFormat="1" outlineLevel="3" x14ac:dyDescent="0.35">
      <c r="A267" s="1"/>
      <c r="B267" s="33"/>
      <c r="C267" s="76">
        <f t="shared" si="6"/>
        <v>4</v>
      </c>
      <c r="D267" s="4"/>
      <c r="E267" s="5"/>
      <c r="F267" s="5"/>
      <c r="G267" s="4"/>
      <c r="H267" s="26"/>
      <c r="I267" s="111"/>
      <c r="J267" s="58"/>
      <c r="K267" s="58">
        <v>3</v>
      </c>
      <c r="L267" s="58">
        <v>0</v>
      </c>
      <c r="M267" s="117">
        <v>1</v>
      </c>
      <c r="N267" s="117">
        <v>2</v>
      </c>
      <c r="O267" s="117">
        <v>3</v>
      </c>
      <c r="P267" s="117">
        <v>4</v>
      </c>
      <c r="Q267" s="138">
        <f>O267</f>
        <v>3</v>
      </c>
      <c r="R267" s="138">
        <f>P267</f>
        <v>4</v>
      </c>
      <c r="S267" s="139">
        <f>P267</f>
        <v>4</v>
      </c>
      <c r="T267" s="31">
        <v>8</v>
      </c>
      <c r="U267" s="31">
        <v>9</v>
      </c>
      <c r="V267" s="31">
        <v>10</v>
      </c>
      <c r="W267" s="2"/>
      <c r="X267" s="4"/>
      <c r="Y267" s="16"/>
      <c r="Z267" s="1"/>
      <c r="AA267" s="1"/>
      <c r="AB267" s="1"/>
    </row>
    <row r="268" spans="1:28" s="135" customFormat="1" outlineLevel="3" x14ac:dyDescent="0.35">
      <c r="A268" s="1"/>
      <c r="B268" s="33"/>
      <c r="C268" s="76">
        <f t="shared" si="6"/>
        <v>4</v>
      </c>
      <c r="D268" s="4"/>
      <c r="E268" s="5"/>
      <c r="F268" s="5"/>
      <c r="G268" s="4"/>
      <c r="H268" s="26"/>
      <c r="I268" s="111"/>
      <c r="J268" s="66"/>
      <c r="K268" s="66">
        <v>4</v>
      </c>
      <c r="L268" s="66">
        <v>0</v>
      </c>
      <c r="M268" s="145">
        <f t="shared" ref="M268:V268" si="31">M267</f>
        <v>1</v>
      </c>
      <c r="N268" s="145">
        <f t="shared" si="31"/>
        <v>2</v>
      </c>
      <c r="O268" s="145">
        <f t="shared" si="31"/>
        <v>3</v>
      </c>
      <c r="P268" s="145">
        <f t="shared" si="31"/>
        <v>4</v>
      </c>
      <c r="Q268" s="145">
        <f t="shared" si="31"/>
        <v>3</v>
      </c>
      <c r="R268" s="145">
        <f t="shared" si="31"/>
        <v>4</v>
      </c>
      <c r="S268" s="145">
        <f t="shared" si="31"/>
        <v>4</v>
      </c>
      <c r="T268" s="145">
        <f t="shared" si="31"/>
        <v>8</v>
      </c>
      <c r="U268" s="145">
        <f t="shared" si="31"/>
        <v>9</v>
      </c>
      <c r="V268" s="145">
        <f t="shared" si="31"/>
        <v>10</v>
      </c>
      <c r="W268" s="2"/>
      <c r="X268" s="4"/>
      <c r="Y268" s="16"/>
      <c r="Z268" s="1"/>
      <c r="AA268" s="1"/>
      <c r="AB268" s="1"/>
    </row>
    <row r="269" spans="1:28" s="135" customFormat="1" outlineLevel="3" x14ac:dyDescent="0.35">
      <c r="A269" s="1"/>
      <c r="B269" s="33"/>
      <c r="C269" s="76">
        <f t="shared" si="6"/>
        <v>4</v>
      </c>
      <c r="D269" s="4"/>
      <c r="E269" s="5"/>
      <c r="F269" s="5"/>
      <c r="G269" s="4"/>
      <c r="H269" s="26"/>
      <c r="I269" s="83"/>
      <c r="J269" s="64">
        <v>3</v>
      </c>
      <c r="K269" s="64">
        <v>0</v>
      </c>
      <c r="L269" s="64">
        <v>0</v>
      </c>
      <c r="M269" s="116">
        <v>1</v>
      </c>
      <c r="N269" s="31">
        <v>2</v>
      </c>
      <c r="O269" s="31">
        <v>3</v>
      </c>
      <c r="P269" s="31">
        <v>4</v>
      </c>
      <c r="Q269" s="139">
        <f>N269</f>
        <v>2</v>
      </c>
      <c r="R269" s="139">
        <f>O269</f>
        <v>3</v>
      </c>
      <c r="S269" s="142">
        <f>N269</f>
        <v>2</v>
      </c>
      <c r="T269" s="143">
        <f>M269</f>
        <v>1</v>
      </c>
      <c r="U269" s="137">
        <f>T269</f>
        <v>1</v>
      </c>
      <c r="V269" s="137">
        <f>U269</f>
        <v>1</v>
      </c>
      <c r="W269" s="2"/>
      <c r="X269" s="4"/>
      <c r="Y269" s="16"/>
      <c r="Z269" s="1"/>
      <c r="AA269" s="1"/>
      <c r="AB269" s="1"/>
    </row>
    <row r="270" spans="1:28" s="135" customFormat="1" outlineLevel="3" x14ac:dyDescent="0.35">
      <c r="A270" s="1"/>
      <c r="B270" s="33"/>
      <c r="C270" s="76">
        <f t="shared" si="6"/>
        <v>4</v>
      </c>
      <c r="D270" s="4"/>
      <c r="E270" s="5"/>
      <c r="F270" s="5"/>
      <c r="G270" s="4"/>
      <c r="H270" s="26"/>
      <c r="I270" s="83"/>
      <c r="J270" s="58"/>
      <c r="K270" s="58">
        <v>1</v>
      </c>
      <c r="L270" s="58">
        <v>0</v>
      </c>
      <c r="M270" s="117">
        <v>1</v>
      </c>
      <c r="N270" s="117">
        <v>2</v>
      </c>
      <c r="O270" s="31">
        <v>3</v>
      </c>
      <c r="P270" s="31">
        <v>4</v>
      </c>
      <c r="Q270" s="139">
        <f>N270</f>
        <v>2</v>
      </c>
      <c r="R270" s="139">
        <f>O270</f>
        <v>3</v>
      </c>
      <c r="S270" s="142">
        <f>N270</f>
        <v>2</v>
      </c>
      <c r="T270" s="31">
        <v>8</v>
      </c>
      <c r="U270" s="137">
        <f>T270</f>
        <v>8</v>
      </c>
      <c r="V270" s="137">
        <f>U270</f>
        <v>8</v>
      </c>
      <c r="W270" s="2"/>
      <c r="X270" s="4"/>
      <c r="Y270" s="16"/>
      <c r="Z270" s="1"/>
      <c r="AA270" s="1"/>
      <c r="AB270" s="1"/>
    </row>
    <row r="271" spans="1:28" s="135" customFormat="1" outlineLevel="3" x14ac:dyDescent="0.35">
      <c r="A271" s="1"/>
      <c r="B271" s="33"/>
      <c r="C271" s="76">
        <f t="shared" si="6"/>
        <v>4</v>
      </c>
      <c r="D271" s="4"/>
      <c r="E271" s="5"/>
      <c r="F271" s="5"/>
      <c r="G271" s="4"/>
      <c r="H271" s="26"/>
      <c r="I271" s="83"/>
      <c r="J271" s="58"/>
      <c r="K271" s="58">
        <v>2</v>
      </c>
      <c r="L271" s="58">
        <v>0</v>
      </c>
      <c r="M271" s="117">
        <v>1</v>
      </c>
      <c r="N271" s="117">
        <v>2</v>
      </c>
      <c r="O271" s="117">
        <v>3</v>
      </c>
      <c r="P271" s="117">
        <v>4</v>
      </c>
      <c r="Q271" s="31">
        <v>5</v>
      </c>
      <c r="R271" s="139">
        <f>O271</f>
        <v>3</v>
      </c>
      <c r="S271" s="138">
        <f>Q271</f>
        <v>5</v>
      </c>
      <c r="T271" s="31">
        <v>8</v>
      </c>
      <c r="U271" s="31">
        <v>9</v>
      </c>
      <c r="V271" s="137">
        <f>U271</f>
        <v>9</v>
      </c>
      <c r="W271" s="2"/>
      <c r="X271" s="4"/>
      <c r="Y271" s="16"/>
      <c r="Z271" s="1"/>
      <c r="AA271" s="1"/>
      <c r="AB271" s="1"/>
    </row>
    <row r="272" spans="1:28" s="135" customFormat="1" outlineLevel="3" x14ac:dyDescent="0.35">
      <c r="A272" s="1"/>
      <c r="B272" s="33"/>
      <c r="C272" s="76">
        <f t="shared" si="6"/>
        <v>4</v>
      </c>
      <c r="D272" s="4"/>
      <c r="E272" s="5"/>
      <c r="F272" s="5"/>
      <c r="G272" s="4"/>
      <c r="H272" s="26"/>
      <c r="I272" s="83"/>
      <c r="J272" s="58"/>
      <c r="K272" s="58">
        <v>3</v>
      </c>
      <c r="L272" s="58">
        <v>0</v>
      </c>
      <c r="M272" s="117">
        <v>1</v>
      </c>
      <c r="N272" s="117">
        <v>2</v>
      </c>
      <c r="O272" s="117">
        <v>3</v>
      </c>
      <c r="P272" s="117">
        <v>4</v>
      </c>
      <c r="Q272" s="31">
        <v>5</v>
      </c>
      <c r="R272" s="31">
        <v>6</v>
      </c>
      <c r="S272" s="31">
        <v>7</v>
      </c>
      <c r="T272" s="31">
        <v>8</v>
      </c>
      <c r="U272" s="31">
        <v>9</v>
      </c>
      <c r="V272" s="31">
        <v>10</v>
      </c>
      <c r="W272" s="2"/>
      <c r="X272" s="4"/>
      <c r="Y272" s="16"/>
      <c r="Z272" s="1"/>
      <c r="AA272" s="1"/>
      <c r="AB272" s="1"/>
    </row>
    <row r="273" spans="1:28" s="135" customFormat="1" outlineLevel="3" x14ac:dyDescent="0.35">
      <c r="A273" s="1"/>
      <c r="B273" s="33"/>
      <c r="C273" s="76">
        <f t="shared" si="6"/>
        <v>4</v>
      </c>
      <c r="D273" s="4"/>
      <c r="E273" s="5"/>
      <c r="F273" s="5"/>
      <c r="G273" s="4"/>
      <c r="H273" s="26"/>
      <c r="I273" s="65"/>
      <c r="J273" s="66"/>
      <c r="K273" s="66">
        <v>4</v>
      </c>
      <c r="L273" s="66">
        <v>0</v>
      </c>
      <c r="M273" s="145">
        <f t="shared" ref="M273:V273" si="32">M272</f>
        <v>1</v>
      </c>
      <c r="N273" s="145">
        <f t="shared" si="32"/>
        <v>2</v>
      </c>
      <c r="O273" s="145">
        <f t="shared" si="32"/>
        <v>3</v>
      </c>
      <c r="P273" s="145">
        <f t="shared" si="32"/>
        <v>4</v>
      </c>
      <c r="Q273" s="145">
        <f t="shared" si="32"/>
        <v>5</v>
      </c>
      <c r="R273" s="145">
        <f t="shared" si="32"/>
        <v>6</v>
      </c>
      <c r="S273" s="145">
        <f t="shared" si="32"/>
        <v>7</v>
      </c>
      <c r="T273" s="145">
        <f t="shared" si="32"/>
        <v>8</v>
      </c>
      <c r="U273" s="145">
        <f t="shared" si="32"/>
        <v>9</v>
      </c>
      <c r="V273" s="145">
        <f t="shared" si="32"/>
        <v>10</v>
      </c>
      <c r="W273" s="2"/>
      <c r="X273" s="4"/>
      <c r="Y273" s="16"/>
      <c r="Z273" s="1"/>
      <c r="AA273" s="1"/>
      <c r="AB273" s="1"/>
    </row>
    <row r="274" spans="1:28" s="135" customFormat="1" ht="5.15" customHeight="1" outlineLevel="2" x14ac:dyDescent="0.35">
      <c r="A274" s="1"/>
      <c r="B274" s="33"/>
      <c r="C274" s="76">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35" customFormat="1" outlineLevel="1" x14ac:dyDescent="0.35">
      <c r="A275" s="1"/>
      <c r="B275" s="33"/>
      <c r="C275" s="76">
        <f>INT(C$140)+1</f>
        <v>2</v>
      </c>
      <c r="D275" s="4"/>
      <c r="E275" s="5"/>
      <c r="F275" s="5"/>
      <c r="G275" s="4"/>
      <c r="H275" s="62" t="s">
        <v>312</v>
      </c>
      <c r="I275" s="63" t="str">
        <f>"("&amp;ROWS(ia_ppk5_lsb0)-2&amp;","&amp;COLUMNS(ia_ppk5_lsb0)-1&amp;"): ia_ppk5g3_lsb0(pointers) = input"</f>
        <v>(18,5): ia_ppk5g3_lsb0(pointers) = input</v>
      </c>
      <c r="J275" s="49"/>
      <c r="K275" s="49"/>
      <c r="L275" s="98">
        <f t="shared" ref="L275:Q275" si="33">N209</f>
        <v>11</v>
      </c>
      <c r="M275" s="98">
        <f t="shared" si="33"/>
        <v>22</v>
      </c>
      <c r="N275" s="98">
        <f t="shared" si="33"/>
        <v>33</v>
      </c>
      <c r="O275" s="98">
        <f t="shared" si="33"/>
        <v>21</v>
      </c>
      <c r="P275" s="98">
        <f t="shared" si="33"/>
        <v>32</v>
      </c>
      <c r="Q275" s="98">
        <f t="shared" si="33"/>
        <v>31</v>
      </c>
      <c r="R275" s="98"/>
      <c r="S275" s="98"/>
      <c r="T275" s="98"/>
      <c r="U275" s="98"/>
      <c r="V275" s="98"/>
      <c r="W275" s="49"/>
      <c r="X275" s="4"/>
      <c r="Y275" s="16"/>
      <c r="Z275" s="1"/>
      <c r="AA275" s="1"/>
      <c r="AB275" s="1"/>
    </row>
    <row r="276" spans="1:28" s="144" customFormat="1" outlineLevel="2" x14ac:dyDescent="0.35">
      <c r="A276" s="1"/>
      <c r="B276" s="33"/>
      <c r="C276" s="76">
        <f>INT($C$140)+2</f>
        <v>3</v>
      </c>
      <c r="D276" s="4"/>
      <c r="E276" s="5"/>
      <c r="F276" s="5"/>
      <c r="G276" s="4"/>
      <c r="H276" s="62"/>
      <c r="I276" s="63"/>
      <c r="J276" s="49"/>
      <c r="K276" s="49">
        <v>1</v>
      </c>
      <c r="L276" s="98" t="str">
        <f t="shared" ref="L276:Q276" si="34">N210</f>
        <v>11-1</v>
      </c>
      <c r="M276" s="98" t="str">
        <f t="shared" si="34"/>
        <v>22-1</v>
      </c>
      <c r="N276" s="98" t="str">
        <f t="shared" si="34"/>
        <v>33-1</v>
      </c>
      <c r="O276" s="98" t="str">
        <f t="shared" si="34"/>
        <v>21-1</v>
      </c>
      <c r="P276" s="98" t="str">
        <f t="shared" si="34"/>
        <v>32-1</v>
      </c>
      <c r="Q276" s="98" t="str">
        <f t="shared" si="34"/>
        <v>31-1</v>
      </c>
      <c r="R276" s="98"/>
      <c r="S276" s="98"/>
      <c r="T276" s="98"/>
      <c r="U276" s="98"/>
      <c r="V276" s="98"/>
      <c r="W276" s="49"/>
      <c r="X276" s="4"/>
      <c r="Y276" s="16"/>
      <c r="Z276" s="1"/>
      <c r="AA276" s="1"/>
      <c r="AB276" s="1"/>
    </row>
    <row r="277" spans="1:28" s="144" customFormat="1" outlineLevel="2" x14ac:dyDescent="0.35">
      <c r="A277" s="1"/>
      <c r="B277" s="33"/>
      <c r="C277" s="76">
        <f>INT($C$140)+2</f>
        <v>3</v>
      </c>
      <c r="D277" s="4"/>
      <c r="E277" s="5"/>
      <c r="F277" s="5"/>
      <c r="G277" s="4"/>
      <c r="H277" s="62"/>
      <c r="I277" s="63"/>
      <c r="J277" s="49"/>
      <c r="K277" s="49">
        <v>2</v>
      </c>
      <c r="L277" s="98" t="str">
        <f t="shared" ref="L277:Q277" si="35">N211</f>
        <v>11-2</v>
      </c>
      <c r="M277" s="98" t="str">
        <f t="shared" si="35"/>
        <v>22-2</v>
      </c>
      <c r="N277" s="98" t="str">
        <f t="shared" si="35"/>
        <v>33-2</v>
      </c>
      <c r="O277" s="98" t="str">
        <f t="shared" si="35"/>
        <v>21-2</v>
      </c>
      <c r="P277" s="98" t="str">
        <f t="shared" si="35"/>
        <v>32-2</v>
      </c>
      <c r="Q277" s="98" t="str">
        <f t="shared" si="35"/>
        <v>31-2</v>
      </c>
      <c r="R277" s="98"/>
      <c r="S277" s="98"/>
      <c r="T277" s="98"/>
      <c r="U277" s="98"/>
      <c r="V277" s="98"/>
      <c r="W277" s="49"/>
      <c r="X277" s="4"/>
      <c r="Y277" s="16"/>
      <c r="Z277" s="1"/>
      <c r="AA277" s="1"/>
      <c r="AB277" s="1"/>
    </row>
    <row r="278" spans="1:28" s="135" customFormat="1" ht="5.15" customHeight="1" outlineLevel="3" x14ac:dyDescent="0.35">
      <c r="A278" s="1"/>
      <c r="B278" s="33"/>
      <c r="C278" s="76">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35" customFormat="1" outlineLevel="2" x14ac:dyDescent="0.35">
      <c r="A279" s="1"/>
      <c r="B279" s="33"/>
      <c r="C279" s="76">
        <f>INT($C$140)+2</f>
        <v>3</v>
      </c>
      <c r="D279" s="4"/>
      <c r="E279" s="5"/>
      <c r="F279" s="5"/>
      <c r="G279" s="4"/>
      <c r="H279" s="129" t="s">
        <v>139</v>
      </c>
      <c r="I279" s="55"/>
      <c r="J279" s="55" t="s">
        <v>121</v>
      </c>
      <c r="K279" s="55" t="s">
        <v>106</v>
      </c>
      <c r="L279" s="31">
        <f>i_len_l</f>
        <v>4</v>
      </c>
      <c r="M279" s="31">
        <f>i_len_s</f>
        <v>5</v>
      </c>
      <c r="N279" s="31">
        <f>i_b0_pos</f>
        <v>-4</v>
      </c>
      <c r="O279" s="119" t="s">
        <v>313</v>
      </c>
      <c r="P279" s="115"/>
      <c r="Q279" s="115"/>
      <c r="R279" s="115"/>
      <c r="S279" s="115"/>
      <c r="T279" s="115"/>
      <c r="U279" s="119"/>
      <c r="V279" s="119"/>
      <c r="W279" s="2"/>
      <c r="X279" s="4"/>
      <c r="Y279" s="16"/>
      <c r="Z279" s="1"/>
      <c r="AA279" s="1"/>
      <c r="AB279" s="1"/>
    </row>
    <row r="280" spans="1:28" s="135" customFormat="1" outlineLevel="3" x14ac:dyDescent="0.35">
      <c r="A280" s="1"/>
      <c r="B280" s="33"/>
      <c r="C280" s="76">
        <f t="shared" ref="C280:C299" si="36">INT($C$140)+3</f>
        <v>4</v>
      </c>
      <c r="D280" s="4"/>
      <c r="E280" s="5"/>
      <c r="F280" s="5"/>
      <c r="G280" s="4"/>
      <c r="H280" s="67" t="s">
        <v>310</v>
      </c>
      <c r="I280" s="136" t="s">
        <v>344</v>
      </c>
      <c r="J280" s="59">
        <v>0</v>
      </c>
      <c r="K280" s="64">
        <v>0</v>
      </c>
      <c r="L280" s="116">
        <v>0</v>
      </c>
      <c r="M280" s="137">
        <f>L280</f>
        <v>0</v>
      </c>
      <c r="N280" s="137">
        <f>M280</f>
        <v>0</v>
      </c>
      <c r="O280" s="138">
        <f>$M280</f>
        <v>0</v>
      </c>
      <c r="P280" s="139">
        <f t="shared" ref="P280:Q283" si="37">$N280</f>
        <v>0</v>
      </c>
      <c r="Q280" s="139">
        <f t="shared" si="37"/>
        <v>0</v>
      </c>
      <c r="R280" s="57"/>
      <c r="S280" s="57"/>
      <c r="T280" s="57"/>
      <c r="U280" s="57"/>
      <c r="V280" s="57"/>
      <c r="W280" s="57"/>
      <c r="X280" s="4"/>
      <c r="Y280" s="16"/>
      <c r="Z280" s="1"/>
      <c r="AA280" s="1"/>
      <c r="AB280" s="1"/>
    </row>
    <row r="281" spans="1:28" s="135" customFormat="1" outlineLevel="3" x14ac:dyDescent="0.35">
      <c r="A281" s="1"/>
      <c r="B281" s="33"/>
      <c r="C281" s="76">
        <f t="shared" si="36"/>
        <v>4</v>
      </c>
      <c r="D281" s="4"/>
      <c r="E281" s="5"/>
      <c r="F281" s="5"/>
      <c r="G281" s="4"/>
      <c r="H281" s="67" t="s">
        <v>311</v>
      </c>
      <c r="I281" s="111" t="s">
        <v>345</v>
      </c>
      <c r="J281" s="111" t="s">
        <v>351</v>
      </c>
      <c r="K281" s="58">
        <v>1</v>
      </c>
      <c r="L281" s="117">
        <v>0</v>
      </c>
      <c r="M281" s="137">
        <f>L281</f>
        <v>0</v>
      </c>
      <c r="N281" s="137">
        <f>M281</f>
        <v>0</v>
      </c>
      <c r="O281" s="138">
        <f>$M281</f>
        <v>0</v>
      </c>
      <c r="P281" s="139">
        <f t="shared" si="37"/>
        <v>0</v>
      </c>
      <c r="Q281" s="139">
        <f t="shared" si="37"/>
        <v>0</v>
      </c>
      <c r="R281" s="57"/>
      <c r="S281" s="57"/>
      <c r="T281" s="57"/>
      <c r="U281" s="57"/>
      <c r="V281" s="57"/>
      <c r="W281" s="57"/>
      <c r="X281" s="4"/>
      <c r="Y281" s="16"/>
      <c r="Z281" s="1"/>
      <c r="AA281" s="1"/>
      <c r="AB281" s="1"/>
    </row>
    <row r="282" spans="1:28" s="135" customFormat="1" outlineLevel="3" x14ac:dyDescent="0.35">
      <c r="A282" s="1"/>
      <c r="B282" s="33"/>
      <c r="C282" s="76">
        <f t="shared" si="36"/>
        <v>4</v>
      </c>
      <c r="D282" s="4"/>
      <c r="E282" s="5"/>
      <c r="F282" s="5"/>
      <c r="G282" s="4"/>
      <c r="H282" s="67"/>
      <c r="I282" s="111" t="s">
        <v>346</v>
      </c>
      <c r="J282" s="111"/>
      <c r="K282" s="58">
        <v>2</v>
      </c>
      <c r="L282" s="117">
        <v>0</v>
      </c>
      <c r="M282" s="117">
        <v>0</v>
      </c>
      <c r="N282" s="137">
        <f>M282</f>
        <v>0</v>
      </c>
      <c r="O282" s="138">
        <f>$M282</f>
        <v>0</v>
      </c>
      <c r="P282" s="139">
        <f t="shared" si="37"/>
        <v>0</v>
      </c>
      <c r="Q282" s="139">
        <f t="shared" si="37"/>
        <v>0</v>
      </c>
      <c r="R282" s="57"/>
      <c r="S282" s="57"/>
      <c r="T282" s="57"/>
      <c r="U282" s="57"/>
      <c r="V282" s="57"/>
      <c r="W282" s="57"/>
      <c r="X282" s="4"/>
      <c r="Y282" s="16"/>
      <c r="Z282" s="1"/>
      <c r="AA282" s="1"/>
      <c r="AB282" s="1"/>
    </row>
    <row r="283" spans="1:28" s="135" customFormat="1" outlineLevel="3" x14ac:dyDescent="0.35">
      <c r="A283" s="1"/>
      <c r="B283" s="33"/>
      <c r="C283" s="76">
        <f t="shared" si="36"/>
        <v>4</v>
      </c>
      <c r="D283" s="4"/>
      <c r="E283" s="5"/>
      <c r="F283" s="5"/>
      <c r="G283" s="4"/>
      <c r="H283" s="67"/>
      <c r="I283" s="111" t="s">
        <v>347</v>
      </c>
      <c r="J283" s="111"/>
      <c r="K283" s="58">
        <v>3</v>
      </c>
      <c r="L283" s="117">
        <v>0</v>
      </c>
      <c r="M283" s="117">
        <v>0</v>
      </c>
      <c r="N283" s="117">
        <v>0</v>
      </c>
      <c r="O283" s="138">
        <f>$M283</f>
        <v>0</v>
      </c>
      <c r="P283" s="139">
        <f t="shared" si="37"/>
        <v>0</v>
      </c>
      <c r="Q283" s="139">
        <f t="shared" si="37"/>
        <v>0</v>
      </c>
      <c r="R283" s="57"/>
      <c r="S283" s="57"/>
      <c r="T283" s="57"/>
      <c r="U283" s="57"/>
      <c r="V283" s="57"/>
      <c r="W283" s="57"/>
      <c r="X283" s="4"/>
      <c r="Y283" s="16"/>
      <c r="Z283" s="1"/>
      <c r="AA283" s="1"/>
      <c r="AB283" s="1"/>
    </row>
    <row r="284" spans="1:28" s="135" customFormat="1" outlineLevel="3" x14ac:dyDescent="0.35">
      <c r="A284" s="1"/>
      <c r="B284" s="33"/>
      <c r="C284" s="76">
        <f t="shared" si="36"/>
        <v>4</v>
      </c>
      <c r="D284" s="4"/>
      <c r="E284" s="5"/>
      <c r="F284" s="5"/>
      <c r="G284" s="4"/>
      <c r="H284" s="67"/>
      <c r="I284" s="111" t="s">
        <v>350</v>
      </c>
      <c r="J284" s="111"/>
      <c r="K284" s="66">
        <v>4</v>
      </c>
      <c r="L284" s="145">
        <f t="shared" ref="L284:Q284" si="38">L283</f>
        <v>0</v>
      </c>
      <c r="M284" s="145">
        <f t="shared" si="38"/>
        <v>0</v>
      </c>
      <c r="N284" s="145">
        <f t="shared" si="38"/>
        <v>0</v>
      </c>
      <c r="O284" s="145">
        <f t="shared" si="38"/>
        <v>0</v>
      </c>
      <c r="P284" s="145">
        <f t="shared" si="38"/>
        <v>0</v>
      </c>
      <c r="Q284" s="145">
        <f t="shared" si="38"/>
        <v>0</v>
      </c>
      <c r="R284" s="57"/>
      <c r="S284" s="57"/>
      <c r="T284" s="57"/>
      <c r="U284" s="57"/>
      <c r="V284" s="57"/>
      <c r="W284" s="57"/>
      <c r="X284" s="4"/>
      <c r="Y284" s="16"/>
      <c r="Z284" s="1"/>
      <c r="AA284" s="1"/>
      <c r="AB284" s="1"/>
    </row>
    <row r="285" spans="1:28" s="135" customFormat="1" outlineLevel="3" x14ac:dyDescent="0.35">
      <c r="A285" s="1"/>
      <c r="B285" s="33"/>
      <c r="C285" s="76">
        <f t="shared" si="36"/>
        <v>4</v>
      </c>
      <c r="D285" s="4"/>
      <c r="E285" s="5"/>
      <c r="F285" s="5"/>
      <c r="G285" s="4"/>
      <c r="H285" s="124"/>
      <c r="I285" s="83"/>
      <c r="J285" s="122">
        <v>1</v>
      </c>
      <c r="K285" s="122">
        <v>0</v>
      </c>
      <c r="L285" s="31">
        <v>0</v>
      </c>
      <c r="M285" s="137">
        <f>L285</f>
        <v>0</v>
      </c>
      <c r="N285" s="137">
        <f>M285</f>
        <v>0</v>
      </c>
      <c r="O285" s="138">
        <f>$M285</f>
        <v>0</v>
      </c>
      <c r="P285" s="139">
        <f t="shared" ref="P285:Q293" si="39">$N285</f>
        <v>0</v>
      </c>
      <c r="Q285" s="139">
        <f t="shared" si="39"/>
        <v>0</v>
      </c>
      <c r="R285" s="2"/>
      <c r="S285" s="2"/>
      <c r="T285" s="2"/>
      <c r="U285" s="2"/>
      <c r="V285" s="2"/>
      <c r="W285" s="2"/>
      <c r="X285" s="4"/>
      <c r="Y285" s="16"/>
      <c r="Z285" s="1"/>
      <c r="AA285" s="1"/>
      <c r="AB285" s="1"/>
    </row>
    <row r="286" spans="1:28" s="135" customFormat="1" outlineLevel="3" x14ac:dyDescent="0.35">
      <c r="A286" s="1"/>
      <c r="B286" s="33"/>
      <c r="C286" s="76">
        <f t="shared" si="36"/>
        <v>4</v>
      </c>
      <c r="D286" s="4"/>
      <c r="E286" s="5"/>
      <c r="F286" s="5"/>
      <c r="G286" s="4"/>
      <c r="H286" s="124"/>
      <c r="I286" s="83"/>
      <c r="J286" s="58" t="s">
        <v>352</v>
      </c>
      <c r="K286" s="58">
        <v>1</v>
      </c>
      <c r="L286" s="117">
        <v>0</v>
      </c>
      <c r="M286" s="137">
        <f>L286</f>
        <v>0</v>
      </c>
      <c r="N286" s="137">
        <f>M286</f>
        <v>0</v>
      </c>
      <c r="O286" s="138">
        <f>$M286</f>
        <v>0</v>
      </c>
      <c r="P286" s="139">
        <f t="shared" si="39"/>
        <v>0</v>
      </c>
      <c r="Q286" s="139">
        <f t="shared" si="39"/>
        <v>0</v>
      </c>
      <c r="R286" s="2"/>
      <c r="S286" s="2"/>
      <c r="T286" s="2"/>
      <c r="U286" s="2"/>
      <c r="V286" s="2"/>
      <c r="W286" s="2"/>
      <c r="X286" s="4"/>
      <c r="Y286" s="16"/>
      <c r="Z286" s="1"/>
      <c r="AA286" s="1"/>
      <c r="AB286" s="1"/>
    </row>
    <row r="287" spans="1:28" s="135" customFormat="1" outlineLevel="3" x14ac:dyDescent="0.35">
      <c r="A287" s="1"/>
      <c r="B287" s="33"/>
      <c r="C287" s="76">
        <f t="shared" si="36"/>
        <v>4</v>
      </c>
      <c r="D287" s="4"/>
      <c r="E287" s="5"/>
      <c r="F287" s="5"/>
      <c r="G287" s="4"/>
      <c r="H287" s="124"/>
      <c r="I287" s="83"/>
      <c r="J287" s="58"/>
      <c r="K287" s="58">
        <v>2</v>
      </c>
      <c r="L287" s="117">
        <v>0</v>
      </c>
      <c r="M287" s="117">
        <v>1</v>
      </c>
      <c r="N287" s="117">
        <v>1</v>
      </c>
      <c r="O287" s="138">
        <f>$M287</f>
        <v>1</v>
      </c>
      <c r="P287" s="139">
        <f t="shared" si="39"/>
        <v>1</v>
      </c>
      <c r="Q287" s="139">
        <f t="shared" si="39"/>
        <v>1</v>
      </c>
      <c r="R287" s="2"/>
      <c r="S287" s="2"/>
      <c r="T287" s="2"/>
      <c r="U287" s="2"/>
      <c r="V287" s="2"/>
      <c r="W287" s="2"/>
      <c r="X287" s="4"/>
      <c r="Y287" s="16"/>
      <c r="Z287" s="1"/>
      <c r="AA287" s="1"/>
      <c r="AB287" s="1"/>
    </row>
    <row r="288" spans="1:28" s="135" customFormat="1" outlineLevel="3" x14ac:dyDescent="0.35">
      <c r="A288" s="1"/>
      <c r="B288" s="33"/>
      <c r="C288" s="76">
        <f t="shared" si="36"/>
        <v>4</v>
      </c>
      <c r="D288" s="4"/>
      <c r="E288" s="5"/>
      <c r="F288" s="5"/>
      <c r="G288" s="4"/>
      <c r="H288" s="67"/>
      <c r="I288" s="83"/>
      <c r="J288" s="58"/>
      <c r="K288" s="58">
        <v>3</v>
      </c>
      <c r="L288" s="117">
        <v>0</v>
      </c>
      <c r="M288" s="117">
        <v>1</v>
      </c>
      <c r="N288" s="117">
        <v>2</v>
      </c>
      <c r="O288" s="138">
        <f>$M288</f>
        <v>1</v>
      </c>
      <c r="P288" s="139">
        <f t="shared" si="39"/>
        <v>2</v>
      </c>
      <c r="Q288" s="139">
        <f t="shared" si="39"/>
        <v>2</v>
      </c>
      <c r="R288" s="2"/>
      <c r="S288" s="2"/>
      <c r="T288" s="2"/>
      <c r="U288" s="2"/>
      <c r="V288" s="2"/>
      <c r="W288" s="2"/>
      <c r="X288" s="4"/>
      <c r="Y288" s="16"/>
      <c r="Z288" s="1"/>
      <c r="AA288" s="1"/>
      <c r="AB288" s="1"/>
    </row>
    <row r="289" spans="1:28" s="135" customFormat="1" outlineLevel="3" x14ac:dyDescent="0.35">
      <c r="A289" s="1"/>
      <c r="B289" s="33"/>
      <c r="C289" s="76">
        <f t="shared" si="36"/>
        <v>4</v>
      </c>
      <c r="D289" s="4"/>
      <c r="E289" s="5"/>
      <c r="F289" s="5"/>
      <c r="G289" s="4"/>
      <c r="H289" s="124"/>
      <c r="I289" s="83"/>
      <c r="J289" s="66"/>
      <c r="K289" s="66">
        <v>4</v>
      </c>
      <c r="L289" s="145">
        <f t="shared" ref="L289:Q289" si="40">L288</f>
        <v>0</v>
      </c>
      <c r="M289" s="145">
        <f t="shared" si="40"/>
        <v>1</v>
      </c>
      <c r="N289" s="145">
        <f t="shared" si="40"/>
        <v>2</v>
      </c>
      <c r="O289" s="145">
        <f t="shared" si="40"/>
        <v>1</v>
      </c>
      <c r="P289" s="145">
        <f t="shared" si="40"/>
        <v>2</v>
      </c>
      <c r="Q289" s="145">
        <f t="shared" si="40"/>
        <v>2</v>
      </c>
      <c r="R289" s="2"/>
      <c r="S289" s="2"/>
      <c r="T289" s="2"/>
      <c r="U289" s="2"/>
      <c r="V289" s="2"/>
      <c r="W289" s="2"/>
      <c r="X289" s="4"/>
      <c r="Y289" s="16"/>
      <c r="Z289" s="1"/>
      <c r="AA289" s="1"/>
      <c r="AB289" s="1"/>
    </row>
    <row r="290" spans="1:28" s="135" customFormat="1" outlineLevel="3" x14ac:dyDescent="0.35">
      <c r="A290" s="1"/>
      <c r="B290" s="33"/>
      <c r="C290" s="76">
        <f t="shared" si="36"/>
        <v>4</v>
      </c>
      <c r="D290" s="4"/>
      <c r="E290" s="5"/>
      <c r="F290" s="5"/>
      <c r="G290" s="4"/>
      <c r="H290" s="124"/>
      <c r="I290" s="111"/>
      <c r="J290" s="64">
        <v>2</v>
      </c>
      <c r="K290" s="64">
        <v>0</v>
      </c>
      <c r="L290" s="116">
        <v>0</v>
      </c>
      <c r="M290" s="137">
        <f>L290</f>
        <v>0</v>
      </c>
      <c r="N290" s="137">
        <f>M290</f>
        <v>0</v>
      </c>
      <c r="O290" s="138">
        <f>$M290</f>
        <v>0</v>
      </c>
      <c r="P290" s="139">
        <f t="shared" si="39"/>
        <v>0</v>
      </c>
      <c r="Q290" s="139">
        <f t="shared" si="39"/>
        <v>0</v>
      </c>
      <c r="R290" s="57"/>
      <c r="S290" s="57"/>
      <c r="T290" s="57"/>
      <c r="U290" s="57"/>
      <c r="V290" s="57"/>
      <c r="W290" s="57"/>
      <c r="X290" s="4"/>
      <c r="Y290" s="16"/>
      <c r="Z290" s="1"/>
      <c r="AA290" s="1"/>
      <c r="AB290" s="1"/>
    </row>
    <row r="291" spans="1:28" s="135" customFormat="1" outlineLevel="3" x14ac:dyDescent="0.35">
      <c r="A291" s="1"/>
      <c r="B291" s="33"/>
      <c r="C291" s="76">
        <f t="shared" si="36"/>
        <v>4</v>
      </c>
      <c r="D291" s="4"/>
      <c r="E291" s="5"/>
      <c r="F291" s="5"/>
      <c r="G291" s="4"/>
      <c r="H291" s="124"/>
      <c r="I291" s="111"/>
      <c r="J291" s="58" t="s">
        <v>47</v>
      </c>
      <c r="K291" s="58">
        <v>1</v>
      </c>
      <c r="L291" s="117">
        <v>0</v>
      </c>
      <c r="M291" s="137">
        <f>L291</f>
        <v>0</v>
      </c>
      <c r="N291" s="137">
        <f>M291</f>
        <v>0</v>
      </c>
      <c r="O291" s="138">
        <f>$M291</f>
        <v>0</v>
      </c>
      <c r="P291" s="139">
        <f t="shared" si="39"/>
        <v>0</v>
      </c>
      <c r="Q291" s="139">
        <f t="shared" si="39"/>
        <v>0</v>
      </c>
      <c r="R291" s="57"/>
      <c r="S291" s="57"/>
      <c r="T291" s="57"/>
      <c r="U291" s="57"/>
      <c r="V291" s="57"/>
      <c r="W291" s="57"/>
      <c r="X291" s="4"/>
      <c r="Y291" s="16"/>
      <c r="Z291" s="1"/>
      <c r="AA291" s="1"/>
      <c r="AB291" s="1"/>
    </row>
    <row r="292" spans="1:28" s="135" customFormat="1" outlineLevel="3" x14ac:dyDescent="0.35">
      <c r="A292" s="1"/>
      <c r="B292" s="33"/>
      <c r="C292" s="76">
        <f t="shared" si="36"/>
        <v>4</v>
      </c>
      <c r="D292" s="4"/>
      <c r="E292" s="5"/>
      <c r="F292" s="5"/>
      <c r="G292" s="4"/>
      <c r="H292" s="124"/>
      <c r="I292" s="111"/>
      <c r="J292" s="58"/>
      <c r="K292" s="58">
        <v>2</v>
      </c>
      <c r="L292" s="117">
        <v>0</v>
      </c>
      <c r="M292" s="117">
        <v>1</v>
      </c>
      <c r="N292" s="117">
        <v>1</v>
      </c>
      <c r="O292" s="138">
        <f>$M292</f>
        <v>1</v>
      </c>
      <c r="P292" s="139">
        <f t="shared" si="39"/>
        <v>1</v>
      </c>
      <c r="Q292" s="139">
        <f t="shared" si="39"/>
        <v>1</v>
      </c>
      <c r="R292" s="57"/>
      <c r="S292" s="57"/>
      <c r="T292" s="57"/>
      <c r="U292" s="57"/>
      <c r="V292" s="57"/>
      <c r="W292" s="57"/>
      <c r="X292" s="4"/>
      <c r="Y292" s="16"/>
      <c r="Z292" s="1"/>
      <c r="AA292" s="1"/>
      <c r="AB292" s="1"/>
    </row>
    <row r="293" spans="1:28" s="135" customFormat="1" outlineLevel="3" x14ac:dyDescent="0.35">
      <c r="A293" s="1"/>
      <c r="B293" s="33"/>
      <c r="C293" s="76">
        <f t="shared" si="36"/>
        <v>4</v>
      </c>
      <c r="D293" s="4"/>
      <c r="E293" s="5"/>
      <c r="F293" s="5"/>
      <c r="G293" s="4"/>
      <c r="H293" s="67"/>
      <c r="I293" s="111"/>
      <c r="J293" s="58"/>
      <c r="K293" s="58">
        <v>3</v>
      </c>
      <c r="L293" s="117">
        <v>0</v>
      </c>
      <c r="M293" s="117">
        <v>1</v>
      </c>
      <c r="N293" s="117">
        <v>2</v>
      </c>
      <c r="O293" s="138">
        <f>$M293</f>
        <v>1</v>
      </c>
      <c r="P293" s="139">
        <f t="shared" si="39"/>
        <v>2</v>
      </c>
      <c r="Q293" s="139">
        <f t="shared" si="39"/>
        <v>2</v>
      </c>
      <c r="R293" s="57"/>
      <c r="S293" s="57"/>
      <c r="T293" s="57"/>
      <c r="U293" s="57"/>
      <c r="V293" s="57"/>
      <c r="W293" s="57"/>
      <c r="X293" s="4"/>
      <c r="Y293" s="16"/>
      <c r="Z293" s="1"/>
      <c r="AA293" s="1"/>
      <c r="AB293" s="1"/>
    </row>
    <row r="294" spans="1:28" s="135" customFormat="1" outlineLevel="3" x14ac:dyDescent="0.35">
      <c r="A294" s="1"/>
      <c r="B294" s="33"/>
      <c r="C294" s="76">
        <f t="shared" si="36"/>
        <v>4</v>
      </c>
      <c r="D294" s="4"/>
      <c r="E294" s="5"/>
      <c r="F294" s="5"/>
      <c r="G294" s="4"/>
      <c r="H294" s="67"/>
      <c r="I294" s="111"/>
      <c r="J294" s="66"/>
      <c r="K294" s="66">
        <v>4</v>
      </c>
      <c r="L294" s="145">
        <f t="shared" ref="L294:Q294" si="41">L293</f>
        <v>0</v>
      </c>
      <c r="M294" s="145">
        <f t="shared" si="41"/>
        <v>1</v>
      </c>
      <c r="N294" s="145">
        <f t="shared" si="41"/>
        <v>2</v>
      </c>
      <c r="O294" s="145">
        <f t="shared" si="41"/>
        <v>1</v>
      </c>
      <c r="P294" s="145">
        <f t="shared" si="41"/>
        <v>2</v>
      </c>
      <c r="Q294" s="145">
        <f t="shared" si="41"/>
        <v>2</v>
      </c>
      <c r="R294" s="57"/>
      <c r="S294" s="57"/>
      <c r="T294" s="57"/>
      <c r="U294" s="57"/>
      <c r="V294" s="57"/>
      <c r="W294" s="57"/>
      <c r="X294" s="4"/>
      <c r="Y294" s="16"/>
      <c r="Z294" s="1"/>
      <c r="AA294" s="1"/>
      <c r="AB294" s="1"/>
    </row>
    <row r="295" spans="1:28" s="135" customFormat="1" outlineLevel="3" x14ac:dyDescent="0.35">
      <c r="A295" s="1"/>
      <c r="B295" s="33"/>
      <c r="C295" s="76">
        <f t="shared" si="36"/>
        <v>4</v>
      </c>
      <c r="D295" s="4"/>
      <c r="E295" s="5"/>
      <c r="F295" s="5"/>
      <c r="G295" s="4"/>
      <c r="H295" s="124"/>
      <c r="I295" s="83"/>
      <c r="J295" s="64">
        <v>3</v>
      </c>
      <c r="K295" s="64">
        <v>0</v>
      </c>
      <c r="L295" s="31">
        <v>0</v>
      </c>
      <c r="M295" s="31">
        <v>1</v>
      </c>
      <c r="N295" s="31">
        <v>2</v>
      </c>
      <c r="O295" s="142">
        <f>$L295</f>
        <v>0</v>
      </c>
      <c r="P295" s="138">
        <f>$M295</f>
        <v>1</v>
      </c>
      <c r="Q295" s="142">
        <f>$L295</f>
        <v>0</v>
      </c>
      <c r="R295" s="2"/>
      <c r="S295" s="2"/>
      <c r="T295" s="2"/>
      <c r="U295" s="2"/>
      <c r="V295" s="2"/>
      <c r="W295" s="2"/>
      <c r="X295" s="4"/>
      <c r="Y295" s="16"/>
      <c r="Z295" s="1"/>
      <c r="AA295" s="1"/>
      <c r="AB295" s="1"/>
    </row>
    <row r="296" spans="1:28" s="135" customFormat="1" outlineLevel="3" x14ac:dyDescent="0.35">
      <c r="A296" s="1"/>
      <c r="B296" s="33"/>
      <c r="C296" s="76">
        <f t="shared" si="36"/>
        <v>4</v>
      </c>
      <c r="D296" s="4"/>
      <c r="E296" s="5"/>
      <c r="F296" s="5"/>
      <c r="G296" s="4"/>
      <c r="H296" s="124"/>
      <c r="I296" s="83"/>
      <c r="J296" s="58" t="s">
        <v>353</v>
      </c>
      <c r="K296" s="58">
        <v>1</v>
      </c>
      <c r="L296" s="117">
        <v>0</v>
      </c>
      <c r="M296" s="31">
        <v>1</v>
      </c>
      <c r="N296" s="31">
        <v>2</v>
      </c>
      <c r="O296" s="142">
        <f>$L296</f>
        <v>0</v>
      </c>
      <c r="P296" s="138">
        <f>$M296</f>
        <v>1</v>
      </c>
      <c r="Q296" s="142">
        <f>$L296</f>
        <v>0</v>
      </c>
      <c r="R296" s="2"/>
      <c r="S296" s="2"/>
      <c r="T296" s="2"/>
      <c r="U296" s="2"/>
      <c r="V296" s="2"/>
      <c r="W296" s="2"/>
      <c r="X296" s="4"/>
      <c r="Y296" s="16"/>
      <c r="Z296" s="1"/>
      <c r="AA296" s="1"/>
      <c r="AB296" s="1"/>
    </row>
    <row r="297" spans="1:28" s="135" customFormat="1" outlineLevel="3" x14ac:dyDescent="0.35">
      <c r="A297" s="1"/>
      <c r="B297" s="33"/>
      <c r="C297" s="76">
        <f t="shared" si="36"/>
        <v>4</v>
      </c>
      <c r="D297" s="4"/>
      <c r="E297" s="5"/>
      <c r="F297" s="5"/>
      <c r="G297" s="4"/>
      <c r="H297" s="124"/>
      <c r="I297" s="83"/>
      <c r="J297" s="58"/>
      <c r="K297" s="58">
        <v>2</v>
      </c>
      <c r="L297" s="117">
        <v>0</v>
      </c>
      <c r="M297" s="117">
        <v>1</v>
      </c>
      <c r="N297" s="117">
        <v>2</v>
      </c>
      <c r="O297" s="31">
        <v>3</v>
      </c>
      <c r="P297" s="139">
        <f>M297</f>
        <v>1</v>
      </c>
      <c r="Q297" s="138">
        <f>O297</f>
        <v>3</v>
      </c>
      <c r="R297" s="2"/>
      <c r="S297" s="2"/>
      <c r="T297" s="2"/>
      <c r="U297" s="2"/>
      <c r="V297" s="2"/>
      <c r="W297" s="2"/>
      <c r="X297" s="4"/>
      <c r="Y297" s="16"/>
      <c r="Z297" s="1"/>
      <c r="AA297" s="1"/>
      <c r="AB297" s="1"/>
    </row>
    <row r="298" spans="1:28" s="135" customFormat="1" outlineLevel="3" x14ac:dyDescent="0.35">
      <c r="A298" s="1"/>
      <c r="B298" s="33"/>
      <c r="C298" s="76">
        <f t="shared" si="36"/>
        <v>4</v>
      </c>
      <c r="D298" s="4"/>
      <c r="E298" s="5"/>
      <c r="F298" s="5"/>
      <c r="G298" s="4"/>
      <c r="H298" s="124"/>
      <c r="I298" s="83"/>
      <c r="J298" s="58"/>
      <c r="K298" s="58">
        <v>3</v>
      </c>
      <c r="L298" s="117">
        <v>0</v>
      </c>
      <c r="M298" s="117">
        <v>1</v>
      </c>
      <c r="N298" s="117">
        <v>2</v>
      </c>
      <c r="O298" s="31">
        <v>3</v>
      </c>
      <c r="P298" s="31">
        <v>4</v>
      </c>
      <c r="Q298" s="31">
        <v>5</v>
      </c>
      <c r="R298" s="2"/>
      <c r="S298" s="2"/>
      <c r="T298" s="2"/>
      <c r="U298" s="2"/>
      <c r="V298" s="2"/>
      <c r="W298" s="2"/>
      <c r="X298" s="4"/>
      <c r="Y298" s="16"/>
      <c r="Z298" s="1"/>
      <c r="AA298" s="1"/>
      <c r="AB298" s="1"/>
    </row>
    <row r="299" spans="1:28" s="135" customFormat="1" outlineLevel="3" x14ac:dyDescent="0.35">
      <c r="A299" s="1"/>
      <c r="B299" s="33"/>
      <c r="C299" s="76">
        <f t="shared" si="36"/>
        <v>4</v>
      </c>
      <c r="D299" s="4"/>
      <c r="E299" s="5"/>
      <c r="F299" s="5"/>
      <c r="G299" s="4"/>
      <c r="H299" s="124"/>
      <c r="I299" s="65"/>
      <c r="J299" s="66"/>
      <c r="K299" s="66">
        <v>4</v>
      </c>
      <c r="L299" s="145">
        <f t="shared" ref="L299:Q299" si="42">L298</f>
        <v>0</v>
      </c>
      <c r="M299" s="145">
        <f t="shared" si="42"/>
        <v>1</v>
      </c>
      <c r="N299" s="145">
        <f t="shared" si="42"/>
        <v>2</v>
      </c>
      <c r="O299" s="145">
        <f t="shared" si="42"/>
        <v>3</v>
      </c>
      <c r="P299" s="145">
        <f t="shared" si="42"/>
        <v>4</v>
      </c>
      <c r="Q299" s="145">
        <f t="shared" si="42"/>
        <v>5</v>
      </c>
      <c r="R299" s="2"/>
      <c r="S299" s="2"/>
      <c r="T299" s="2"/>
      <c r="U299" s="2"/>
      <c r="V299" s="2"/>
      <c r="W299" s="2"/>
      <c r="X299" s="4"/>
      <c r="Y299" s="16"/>
      <c r="Z299" s="1"/>
      <c r="AA299" s="1"/>
      <c r="AB299" s="1"/>
    </row>
    <row r="300" spans="1:28" s="135" customFormat="1" ht="5.15" customHeight="1" outlineLevel="2" x14ac:dyDescent="0.35">
      <c r="A300" s="1"/>
      <c r="B300" s="33"/>
      <c r="C300" s="76">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100" customFormat="1" ht="5.15" customHeight="1" outlineLevel="2" x14ac:dyDescent="0.35">
      <c r="A301" s="1"/>
      <c r="B301" s="33"/>
      <c r="C301" s="76">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100" customFormat="1" ht="5.15" customHeight="1" outlineLevel="1" x14ac:dyDescent="0.35">
      <c r="A302" s="1"/>
      <c r="B302" s="35"/>
      <c r="C302" s="79">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100" customFormat="1" ht="5.15" customHeight="1" x14ac:dyDescent="0.35">
      <c r="A303" s="1"/>
      <c r="B303" s="19"/>
      <c r="C303" s="80">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100" customFormat="1" outlineLevel="2" x14ac:dyDescent="0.35">
      <c r="A304" s="1"/>
      <c r="B304" s="1"/>
      <c r="C304" s="76">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102" customFormat="1" outlineLevel="2" x14ac:dyDescent="0.35">
      <c r="A305" s="1"/>
      <c r="B305" s="1"/>
      <c r="C305" s="76">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102" customFormat="1" ht="5.15" customHeight="1" thickBot="1" x14ac:dyDescent="0.4">
      <c r="A306" s="1"/>
      <c r="B306" s="20"/>
      <c r="C306" s="77">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02" customFormat="1" ht="5.15" customHeight="1" outlineLevel="1" x14ac:dyDescent="0.35">
      <c r="A307" s="1"/>
      <c r="B307" s="34" t="s">
        <v>21</v>
      </c>
      <c r="C307" s="78">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02" customFormat="1" outlineLevel="4" x14ac:dyDescent="0.35">
      <c r="A308" s="1"/>
      <c r="B308" s="33"/>
      <c r="C308" s="76">
        <f>INT(MAX($C$319:$D$682))+1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02" customFormat="1" ht="20.149999999999999" customHeight="1" x14ac:dyDescent="0.35">
      <c r="A309" s="1"/>
      <c r="B309" s="33"/>
      <c r="C309" s="76">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102" customFormat="1" ht="20.149999999999999" customHeight="1" outlineLevel="1" x14ac:dyDescent="0.35">
      <c r="A310" s="1"/>
      <c r="B310" s="33"/>
      <c r="C310" s="76">
        <f>INT($C$309)+1.02</f>
        <v>2.02</v>
      </c>
      <c r="D310" s="21"/>
      <c r="E310" s="24" t="s">
        <v>10</v>
      </c>
      <c r="F310" s="28">
        <v>1</v>
      </c>
      <c r="G310" s="13"/>
      <c r="H310" s="8" t="s">
        <v>112</v>
      </c>
      <c r="I310" s="7"/>
      <c r="J310" s="7"/>
      <c r="K310" s="7"/>
      <c r="L310" s="7"/>
      <c r="M310" s="7"/>
      <c r="N310" s="7"/>
      <c r="O310" s="7"/>
      <c r="P310" s="7"/>
      <c r="Q310" s="7"/>
      <c r="R310" s="7"/>
      <c r="S310" s="7"/>
      <c r="T310" s="7"/>
      <c r="U310" s="7"/>
      <c r="V310" s="7"/>
      <c r="W310" s="7"/>
      <c r="X310" s="11"/>
      <c r="Y310" s="16"/>
      <c r="Z310" s="1"/>
      <c r="AA310" s="1"/>
      <c r="AB310" s="1"/>
    </row>
    <row r="311" spans="1:28" s="102" customFormat="1" ht="5.15" customHeight="1" outlineLevel="2" x14ac:dyDescent="0.35">
      <c r="A311" s="1"/>
      <c r="B311" s="33"/>
      <c r="C311" s="76">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02" customFormat="1" outlineLevel="2" x14ac:dyDescent="0.35">
      <c r="A312" s="1"/>
      <c r="B312" s="33"/>
      <c r="C312" s="76">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02" customFormat="1" outlineLevel="2" x14ac:dyDescent="0.35">
      <c r="A313" s="1"/>
      <c r="B313" s="33"/>
      <c r="C313" s="76">
        <f>INT($C$309)+2</f>
        <v>3</v>
      </c>
      <c r="D313" s="3"/>
      <c r="E313" s="5"/>
      <c r="F313" s="5"/>
      <c r="G313" s="3"/>
      <c r="H313" s="29"/>
      <c r="I313" s="29"/>
      <c r="J313" s="29"/>
      <c r="K313" s="29"/>
      <c r="L313" s="29"/>
      <c r="M313" s="29"/>
      <c r="N313" s="29"/>
      <c r="O313" s="29"/>
      <c r="P313" s="29"/>
      <c r="Q313" s="29"/>
      <c r="R313" s="29"/>
      <c r="S313" s="29"/>
      <c r="T313" s="29"/>
      <c r="U313" s="29"/>
      <c r="V313" s="29"/>
      <c r="W313" s="29"/>
      <c r="X313" s="3"/>
      <c r="Y313" s="16"/>
      <c r="Z313" s="1"/>
      <c r="AA313" s="1"/>
      <c r="AB313" s="1"/>
    </row>
    <row r="314" spans="1:28" s="102" customFormat="1" outlineLevel="2" x14ac:dyDescent="0.35">
      <c r="A314" s="1"/>
      <c r="B314" s="33"/>
      <c r="C314" s="76">
        <f>INT($C$309)+2</f>
        <v>3</v>
      </c>
      <c r="D314" s="3"/>
      <c r="E314" s="5"/>
      <c r="F314" s="5"/>
      <c r="G314" s="3"/>
      <c r="H314" s="29"/>
      <c r="I314" s="29"/>
      <c r="J314" s="29"/>
      <c r="K314" s="29"/>
      <c r="L314" s="29"/>
      <c r="M314" s="29"/>
      <c r="N314" s="29"/>
      <c r="O314" s="29"/>
      <c r="P314" s="29"/>
      <c r="Q314" s="29"/>
      <c r="R314" s="29"/>
      <c r="S314" s="29"/>
      <c r="T314" s="29"/>
      <c r="U314" s="29"/>
      <c r="V314" s="29"/>
      <c r="W314" s="29"/>
      <c r="X314" s="3"/>
      <c r="Y314" s="16"/>
      <c r="Z314" s="1"/>
      <c r="AA314" s="1"/>
      <c r="AB314" s="1"/>
    </row>
    <row r="315" spans="1:28" s="102" customFormat="1" ht="28" outlineLevel="2" x14ac:dyDescent="0.35">
      <c r="A315" s="1"/>
      <c r="B315" s="33"/>
      <c r="C315" s="76">
        <f>INT($C$309)+2</f>
        <v>3</v>
      </c>
      <c r="D315" s="3"/>
      <c r="E315" s="5"/>
      <c r="F315" s="5"/>
      <c r="G315" s="3"/>
      <c r="H315" s="29"/>
      <c r="I315" s="29"/>
      <c r="J315" s="29" t="s">
        <v>75</v>
      </c>
      <c r="K315" s="29"/>
      <c r="L315" s="29" t="s">
        <v>76</v>
      </c>
      <c r="M315" s="29"/>
      <c r="N315" s="29" t="s">
        <v>117</v>
      </c>
      <c r="O315" s="29" t="s">
        <v>334</v>
      </c>
      <c r="P315" s="29" t="s">
        <v>78</v>
      </c>
      <c r="Q315" s="29"/>
      <c r="R315" s="29"/>
      <c r="S315" s="29"/>
      <c r="T315" s="29"/>
      <c r="U315" s="29"/>
      <c r="V315" s="29"/>
      <c r="W315" s="29"/>
      <c r="X315" s="3"/>
      <c r="Y315" s="16"/>
      <c r="Z315" s="1"/>
      <c r="AA315" s="1"/>
      <c r="AB315" s="1"/>
    </row>
    <row r="316" spans="1:28" s="102" customFormat="1" ht="11.5" customHeight="1" outlineLevel="2" x14ac:dyDescent="0.35">
      <c r="A316" s="1"/>
      <c r="B316" s="33" t="s">
        <v>20</v>
      </c>
      <c r="C316" s="76">
        <f>INT($C$309)+2.01</f>
        <v>3.01</v>
      </c>
      <c r="D316" s="3"/>
      <c r="E316" s="3"/>
      <c r="F316" s="3"/>
      <c r="G316" s="3"/>
      <c r="H316" s="29"/>
      <c r="I316" s="29"/>
      <c r="J316" s="29"/>
      <c r="K316" s="29"/>
      <c r="L316" s="29"/>
      <c r="M316" s="29"/>
      <c r="N316" s="29"/>
      <c r="O316" s="29"/>
      <c r="P316" s="29"/>
      <c r="Q316" s="29"/>
      <c r="R316" s="29"/>
      <c r="S316" s="29"/>
      <c r="T316" s="29"/>
      <c r="U316" s="29"/>
      <c r="V316" s="29"/>
      <c r="W316" s="29"/>
      <c r="X316" s="3"/>
      <c r="Y316" s="16"/>
      <c r="Z316" s="1"/>
      <c r="AA316" s="1"/>
      <c r="AB316" s="1"/>
    </row>
    <row r="317" spans="1:28" s="102" customFormat="1" ht="13" customHeight="1" outlineLevel="4" x14ac:dyDescent="0.35">
      <c r="A317" s="1"/>
      <c r="B317" s="33"/>
      <c r="C317" s="76">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02" customFormat="1" ht="8.5" customHeight="1" outlineLevel="4" x14ac:dyDescent="0.35">
      <c r="A318" s="1"/>
      <c r="B318" s="33" t="s">
        <v>19</v>
      </c>
      <c r="C318" s="76">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02" customFormat="1" ht="5.15" customHeight="1" outlineLevel="2" x14ac:dyDescent="0.35">
      <c r="A319" s="1"/>
      <c r="B319" s="33"/>
      <c r="C319" s="76">
        <f>INT($C$309)+2.005</f>
        <v>3.0049999999999999</v>
      </c>
      <c r="D319" s="4" t="s">
        <v>2</v>
      </c>
      <c r="E319" s="4"/>
      <c r="F319" s="4"/>
      <c r="G319" s="4"/>
      <c r="H319" s="60"/>
      <c r="I319" s="60"/>
      <c r="J319" s="60"/>
      <c r="K319" s="60"/>
      <c r="L319" s="60"/>
      <c r="M319" s="60"/>
      <c r="N319" s="60"/>
      <c r="O319" s="60"/>
      <c r="P319" s="60"/>
      <c r="Q319" s="60"/>
      <c r="R319" s="60"/>
      <c r="S319" s="60"/>
      <c r="T319" s="60"/>
      <c r="U319" s="60"/>
      <c r="V319" s="60"/>
      <c r="W319" s="60"/>
      <c r="X319" s="4"/>
      <c r="Y319" s="16"/>
      <c r="Z319" s="1"/>
      <c r="AA319" s="1"/>
      <c r="AB319" s="1"/>
    </row>
    <row r="320" spans="1:28" s="102" customFormat="1" outlineLevel="2" x14ac:dyDescent="0.35">
      <c r="A320" s="1"/>
      <c r="B320" s="33"/>
      <c r="C320" s="76">
        <f>INT($C$309)+2</f>
        <v>3</v>
      </c>
      <c r="D320" s="4"/>
      <c r="E320" s="5"/>
      <c r="F320" s="5"/>
      <c r="G320" s="4"/>
      <c r="H320" s="2" t="s">
        <v>300</v>
      </c>
      <c r="I320" s="2"/>
      <c r="J320" s="36">
        <v>1</v>
      </c>
      <c r="K320" s="2"/>
      <c r="L320" s="134">
        <f>i_w_start_len1*i_n1_len^L323</f>
        <v>243</v>
      </c>
      <c r="M320" s="2"/>
      <c r="N320" s="128" t="s">
        <v>335</v>
      </c>
      <c r="O320" s="31">
        <v>10</v>
      </c>
      <c r="P320" s="31">
        <v>81</v>
      </c>
      <c r="Q320" s="2"/>
      <c r="R320" s="2"/>
      <c r="S320" s="2"/>
      <c r="T320" s="2"/>
      <c r="U320" s="2"/>
      <c r="V320" s="2"/>
      <c r="W320" s="2"/>
      <c r="X320" s="4"/>
      <c r="Y320" s="16"/>
      <c r="Z320" s="1"/>
      <c r="AA320" s="1"/>
      <c r="AB320" s="1"/>
    </row>
    <row r="321" spans="1:31" s="160" customFormat="1" outlineLevel="2" x14ac:dyDescent="0.35">
      <c r="A321" s="1"/>
      <c r="B321" s="33"/>
      <c r="C321" s="76"/>
      <c r="D321" s="4"/>
      <c r="E321" s="5"/>
      <c r="F321" s="5"/>
      <c r="G321" s="4"/>
      <c r="H321" s="2" t="s">
        <v>301</v>
      </c>
      <c r="I321" s="2"/>
      <c r="J321" s="134">
        <f>J$320/(J$322^J$323)</f>
        <v>1</v>
      </c>
      <c r="K321" s="2"/>
      <c r="L321" s="31">
        <v>3</v>
      </c>
      <c r="M321" s="2"/>
      <c r="N321" s="2"/>
      <c r="O321" s="2"/>
      <c r="P321" s="134">
        <f>P$320/(P$322^P$323)</f>
        <v>3</v>
      </c>
      <c r="Q321" s="2"/>
      <c r="R321" s="2"/>
      <c r="S321" s="2"/>
      <c r="T321" s="2"/>
      <c r="U321" s="2"/>
      <c r="V321" s="2"/>
      <c r="W321" s="2"/>
      <c r="X321" s="4"/>
      <c r="Y321" s="16"/>
      <c r="Z321" s="1"/>
      <c r="AA321" s="1"/>
      <c r="AB321" s="1"/>
    </row>
    <row r="322" spans="1:31" s="102" customFormat="1" outlineLevel="3" x14ac:dyDescent="0.35">
      <c r="A322" s="1"/>
      <c r="B322" s="33"/>
      <c r="C322" s="76">
        <f t="shared" ref="C322:C335" si="43">INT($C$309)+3</f>
        <v>4</v>
      </c>
      <c r="D322" s="4"/>
      <c r="E322" s="5"/>
      <c r="F322" s="5"/>
      <c r="G322" s="4"/>
      <c r="H322" s="2" t="s">
        <v>302</v>
      </c>
      <c r="I322" s="2"/>
      <c r="J322" s="36">
        <v>1</v>
      </c>
      <c r="K322" s="127"/>
      <c r="L322" s="31">
        <v>3</v>
      </c>
      <c r="M322" s="127"/>
      <c r="N322" s="2"/>
      <c r="O322" s="2"/>
      <c r="P322" s="31">
        <v>3</v>
      </c>
      <c r="Q322" s="127"/>
      <c r="R322" s="127"/>
      <c r="S322" s="127"/>
      <c r="T322" s="127"/>
      <c r="U322" s="127"/>
      <c r="V322" s="127"/>
      <c r="W322" s="127"/>
      <c r="X322" s="4"/>
      <c r="Y322" s="16"/>
      <c r="Z322" s="1"/>
      <c r="AA322" s="1"/>
      <c r="AB322" s="1"/>
    </row>
    <row r="323" spans="1:31" s="160" customFormat="1" outlineLevel="3" x14ac:dyDescent="0.35">
      <c r="A323" s="1"/>
      <c r="B323" s="33"/>
      <c r="C323" s="76"/>
      <c r="D323" s="4"/>
      <c r="E323" s="5"/>
      <c r="F323" s="5"/>
      <c r="G323" s="4"/>
      <c r="H323" s="2" t="s">
        <v>305</v>
      </c>
      <c r="I323" s="2"/>
      <c r="J323" s="31">
        <v>1</v>
      </c>
      <c r="K323" s="2"/>
      <c r="L323" s="134">
        <f>COUNTIF(J341:O341,TRUE)</f>
        <v>4</v>
      </c>
      <c r="M323" s="2"/>
      <c r="N323" s="2"/>
      <c r="O323" s="2"/>
      <c r="P323" s="31">
        <v>3</v>
      </c>
      <c r="Q323" s="127"/>
      <c r="R323" s="173" t="s">
        <v>319</v>
      </c>
      <c r="S323" s="179"/>
      <c r="T323" s="179"/>
      <c r="U323" s="179"/>
      <c r="V323" s="179"/>
      <c r="W323" s="180"/>
      <c r="X323" s="4"/>
      <c r="Y323" s="16"/>
      <c r="Z323" s="1"/>
      <c r="AA323" s="1"/>
      <c r="AB323" s="1"/>
    </row>
    <row r="324" spans="1:31" s="102" customFormat="1" outlineLevel="3" x14ac:dyDescent="0.35">
      <c r="A324" s="1"/>
      <c r="B324" s="33"/>
      <c r="C324" s="76">
        <f t="shared" si="43"/>
        <v>4</v>
      </c>
      <c r="D324" s="4"/>
      <c r="E324" s="5"/>
      <c r="F324" s="5"/>
      <c r="G324" s="4"/>
      <c r="H324" s="105" t="s">
        <v>91</v>
      </c>
      <c r="I324" s="121" t="s">
        <v>67</v>
      </c>
      <c r="J324" s="120" t="b">
        <v>0</v>
      </c>
      <c r="K324" s="2"/>
      <c r="L324" s="120" t="b">
        <v>1</v>
      </c>
      <c r="M324" s="2"/>
      <c r="N324" s="2"/>
      <c r="O324" s="2"/>
      <c r="P324" s="120" t="b">
        <v>1</v>
      </c>
      <c r="Q324" s="2"/>
      <c r="R324" s="181"/>
      <c r="S324" s="182"/>
      <c r="T324" s="182"/>
      <c r="U324" s="182"/>
      <c r="V324" s="182"/>
      <c r="W324" s="183"/>
      <c r="X324" s="4"/>
      <c r="Y324" s="16"/>
      <c r="Z324" s="1"/>
      <c r="AA324" s="1"/>
      <c r="AB324" s="1"/>
    </row>
    <row r="325" spans="1:31" s="112" customFormat="1" outlineLevel="3" x14ac:dyDescent="0.35">
      <c r="A325" s="1"/>
      <c r="B325" s="33"/>
      <c r="C325" s="76">
        <f t="shared" si="43"/>
        <v>4</v>
      </c>
      <c r="D325" s="4"/>
      <c r="E325" s="5"/>
      <c r="F325" s="5"/>
      <c r="G325" s="4"/>
      <c r="H325" s="105" t="s">
        <v>105</v>
      </c>
      <c r="I325" s="121" t="s">
        <v>67</v>
      </c>
      <c r="J325" s="120" t="b">
        <v>0</v>
      </c>
      <c r="K325" s="2"/>
      <c r="L325" s="120" t="b">
        <v>0</v>
      </c>
      <c r="M325" s="2"/>
      <c r="N325" s="2"/>
      <c r="O325" s="2"/>
      <c r="P325" s="120" t="b">
        <v>1</v>
      </c>
      <c r="Q325" s="2"/>
      <c r="R325" s="181"/>
      <c r="S325" s="182"/>
      <c r="T325" s="182"/>
      <c r="U325" s="182"/>
      <c r="V325" s="182"/>
      <c r="W325" s="183"/>
      <c r="X325" s="4"/>
      <c r="Y325" s="16"/>
      <c r="Z325" s="1"/>
      <c r="AA325" s="1"/>
      <c r="AB325" s="1"/>
    </row>
    <row r="326" spans="1:31" s="133" customFormat="1" outlineLevel="3" x14ac:dyDescent="0.35">
      <c r="A326" s="1"/>
      <c r="B326" s="33"/>
      <c r="C326" s="76">
        <f>INT(C$309+3)</f>
        <v>4</v>
      </c>
      <c r="D326" s="4"/>
      <c r="E326" s="5"/>
      <c r="F326" s="5"/>
      <c r="G326" s="4"/>
      <c r="H326" s="2" t="s">
        <v>304</v>
      </c>
      <c r="I326" s="2"/>
      <c r="J326" s="31">
        <v>1</v>
      </c>
      <c r="K326" s="2"/>
      <c r="L326" s="31">
        <v>1</v>
      </c>
      <c r="M326" s="2"/>
      <c r="N326" s="2"/>
      <c r="O326" s="2"/>
      <c r="P326" s="31">
        <v>1</v>
      </c>
      <c r="Q326" s="2"/>
      <c r="R326" s="176"/>
      <c r="S326" s="177"/>
      <c r="T326" s="177"/>
      <c r="U326" s="177"/>
      <c r="V326" s="177"/>
      <c r="W326" s="178"/>
      <c r="X326" s="4"/>
      <c r="Y326" s="16"/>
      <c r="Z326" s="1"/>
      <c r="AA326" s="1"/>
      <c r="AB326" s="1"/>
    </row>
    <row r="327" spans="1:31" s="126" customFormat="1" outlineLevel="3" x14ac:dyDescent="0.35">
      <c r="A327" s="1"/>
      <c r="B327" s="33"/>
      <c r="C327" s="76">
        <f>INT(C$309+3)</f>
        <v>4</v>
      </c>
      <c r="D327" s="4"/>
      <c r="E327" s="5"/>
      <c r="F327" s="5"/>
      <c r="G327" s="4"/>
      <c r="H327" s="2"/>
      <c r="I327" s="56"/>
      <c r="J327" s="2"/>
      <c r="K327" s="2" t="s">
        <v>120</v>
      </c>
      <c r="L327" s="2"/>
      <c r="M327" s="2" t="s">
        <v>120</v>
      </c>
      <c r="N327" s="2"/>
      <c r="O327" s="2"/>
      <c r="P327" s="2"/>
      <c r="Q327" s="2" t="s">
        <v>120</v>
      </c>
      <c r="R327" s="2"/>
      <c r="S327" s="2"/>
      <c r="T327" s="2"/>
      <c r="U327" s="2"/>
      <c r="V327" s="2"/>
      <c r="W327" s="2"/>
      <c r="X327" s="4"/>
      <c r="Y327" s="16"/>
      <c r="Z327" s="1"/>
      <c r="AA327" s="1"/>
      <c r="AB327" s="1"/>
      <c r="AC327" s="131"/>
      <c r="AD327" s="131"/>
      <c r="AE327" s="131"/>
    </row>
    <row r="328" spans="1:31" s="112" customFormat="1" outlineLevel="3" x14ac:dyDescent="0.35">
      <c r="A328" s="1"/>
      <c r="B328" s="33"/>
      <c r="C328" s="76">
        <f t="shared" si="43"/>
        <v>4</v>
      </c>
      <c r="D328" s="4"/>
      <c r="E328" s="5">
        <v>0</v>
      </c>
      <c r="F328" s="5"/>
      <c r="G328" s="4"/>
      <c r="H328" s="54" t="s">
        <v>119</v>
      </c>
      <c r="I328" s="147" t="s">
        <v>123</v>
      </c>
      <c r="J328" s="154">
        <v>0</v>
      </c>
      <c r="K328" s="31">
        <v>1</v>
      </c>
      <c r="L328" s="31">
        <v>0</v>
      </c>
      <c r="M328" s="31">
        <v>1</v>
      </c>
      <c r="N328" s="2"/>
      <c r="O328" s="2"/>
      <c r="P328" s="31">
        <v>0</v>
      </c>
      <c r="Q328" s="31">
        <v>1</v>
      </c>
      <c r="R328" s="2"/>
      <c r="S328" s="2"/>
      <c r="T328" s="2"/>
      <c r="U328" s="2"/>
      <c r="V328" s="2"/>
      <c r="W328" s="2"/>
      <c r="X328" s="4"/>
      <c r="Y328" s="16"/>
      <c r="Z328" s="1"/>
      <c r="AA328" s="1"/>
      <c r="AB328" s="1"/>
    </row>
    <row r="329" spans="1:31" s="112" customFormat="1" outlineLevel="3" x14ac:dyDescent="0.35">
      <c r="A329" s="1"/>
      <c r="B329" s="33"/>
      <c r="C329" s="76">
        <f t="shared" si="43"/>
        <v>4</v>
      </c>
      <c r="D329" s="4"/>
      <c r="E329" s="5">
        <v>1</v>
      </c>
      <c r="F329" s="5"/>
      <c r="G329" s="4"/>
      <c r="H329" s="54"/>
      <c r="I329" s="148" t="s">
        <v>124</v>
      </c>
      <c r="J329" s="154"/>
      <c r="K329" s="31"/>
      <c r="L329" s="31">
        <v>1</v>
      </c>
      <c r="M329" s="31">
        <v>0.5</v>
      </c>
      <c r="N329" s="2"/>
      <c r="O329" s="2"/>
      <c r="P329" s="31">
        <v>1</v>
      </c>
      <c r="Q329" s="31">
        <v>0.5</v>
      </c>
      <c r="R329" s="2"/>
      <c r="S329" s="2"/>
      <c r="T329" s="2"/>
      <c r="U329" s="2"/>
      <c r="V329" s="2"/>
      <c r="W329" s="2"/>
      <c r="X329" s="4"/>
      <c r="Y329" s="16"/>
      <c r="Z329" s="1"/>
      <c r="AA329" s="1"/>
      <c r="AB329" s="1"/>
    </row>
    <row r="330" spans="1:31" s="112" customFormat="1" outlineLevel="3" x14ac:dyDescent="0.35">
      <c r="A330" s="1"/>
      <c r="B330" s="33"/>
      <c r="C330" s="76">
        <f t="shared" si="43"/>
        <v>4</v>
      </c>
      <c r="D330" s="4"/>
      <c r="E330" s="5">
        <v>2</v>
      </c>
      <c r="F330" s="5"/>
      <c r="G330" s="4"/>
      <c r="H330" s="54"/>
      <c r="I330" s="148" t="s">
        <v>125</v>
      </c>
      <c r="J330" s="154"/>
      <c r="K330" s="31"/>
      <c r="L330" s="31">
        <v>-1</v>
      </c>
      <c r="M330" s="31">
        <v>1.5</v>
      </c>
      <c r="N330" s="2"/>
      <c r="O330" s="2"/>
      <c r="P330" s="31">
        <v>-1</v>
      </c>
      <c r="Q330" s="31">
        <v>1.5</v>
      </c>
      <c r="R330" s="2"/>
      <c r="S330" s="2"/>
      <c r="T330" s="2"/>
      <c r="U330" s="2"/>
      <c r="V330" s="2"/>
      <c r="W330" s="2"/>
      <c r="X330" s="4"/>
      <c r="Y330" s="16"/>
      <c r="Z330" s="1"/>
      <c r="AA330" s="1"/>
      <c r="AB330" s="1"/>
    </row>
    <row r="331" spans="1:31" s="112" customFormat="1" outlineLevel="3" x14ac:dyDescent="0.35">
      <c r="A331" s="1"/>
      <c r="B331" s="33"/>
      <c r="C331" s="76">
        <f t="shared" si="43"/>
        <v>4</v>
      </c>
      <c r="D331" s="4"/>
      <c r="E331" s="5">
        <v>3</v>
      </c>
      <c r="F331" s="5"/>
      <c r="G331" s="4"/>
      <c r="H331" s="54"/>
      <c r="I331" s="148" t="s">
        <v>126</v>
      </c>
      <c r="J331" s="154"/>
      <c r="K331" s="31"/>
      <c r="L331" s="31">
        <v>1</v>
      </c>
      <c r="M331" s="31">
        <v>0.5</v>
      </c>
      <c r="N331" s="2"/>
      <c r="O331" s="2"/>
      <c r="P331" s="31">
        <v>4</v>
      </c>
      <c r="Q331" s="31">
        <v>300</v>
      </c>
      <c r="R331" s="2"/>
      <c r="S331" s="2"/>
      <c r="T331" s="2"/>
      <c r="U331" s="2"/>
      <c r="V331" s="2"/>
      <c r="W331" s="2"/>
      <c r="X331" s="4"/>
      <c r="Y331" s="16"/>
      <c r="Z331" s="1"/>
      <c r="AA331" s="1"/>
      <c r="AB331" s="1"/>
    </row>
    <row r="332" spans="1:31" s="112" customFormat="1" outlineLevel="3" x14ac:dyDescent="0.35">
      <c r="A332" s="1"/>
      <c r="B332" s="33"/>
      <c r="C332" s="76">
        <f t="shared" si="43"/>
        <v>4</v>
      </c>
      <c r="D332" s="4"/>
      <c r="E332" s="5">
        <v>4</v>
      </c>
      <c r="F332" s="5"/>
      <c r="G332" s="4"/>
      <c r="H332" s="54"/>
      <c r="I332" s="148" t="s">
        <v>127</v>
      </c>
      <c r="J332" s="154"/>
      <c r="K332" s="31"/>
      <c r="L332" s="31">
        <v>-1</v>
      </c>
      <c r="M332" s="31">
        <v>1.5</v>
      </c>
      <c r="N332" s="2"/>
      <c r="O332" s="2"/>
      <c r="P332" s="31">
        <v>-0.5</v>
      </c>
      <c r="Q332" s="31">
        <v>1.25</v>
      </c>
      <c r="R332" s="2"/>
      <c r="S332" s="2"/>
      <c r="T332" s="2"/>
      <c r="U332" s="2"/>
      <c r="V332" s="2"/>
      <c r="W332" s="2"/>
      <c r="X332" s="4"/>
      <c r="Y332" s="16"/>
      <c r="Z332" s="1"/>
      <c r="AA332" s="1"/>
      <c r="AB332" s="1"/>
    </row>
    <row r="333" spans="1:31" s="112" customFormat="1" outlineLevel="3" x14ac:dyDescent="0.35">
      <c r="A333" s="1"/>
      <c r="B333" s="33"/>
      <c r="C333" s="76">
        <f t="shared" si="43"/>
        <v>4</v>
      </c>
      <c r="D333" s="4"/>
      <c r="E333" s="5">
        <v>5</v>
      </c>
      <c r="F333" s="5"/>
      <c r="G333" s="4"/>
      <c r="H333" s="54"/>
      <c r="I333" s="148" t="s">
        <v>128</v>
      </c>
      <c r="J333" s="154"/>
      <c r="K333" s="31"/>
      <c r="L333" s="31">
        <v>3.5</v>
      </c>
      <c r="M333" s="31">
        <v>100</v>
      </c>
      <c r="N333" s="2"/>
      <c r="O333" s="2"/>
      <c r="P333" s="31">
        <v>-1</v>
      </c>
      <c r="Q333" s="31">
        <v>1.5</v>
      </c>
      <c r="R333" s="2"/>
      <c r="S333" s="2"/>
      <c r="T333" s="2"/>
      <c r="U333" s="2"/>
      <c r="V333" s="2"/>
      <c r="W333" s="2"/>
      <c r="X333" s="4"/>
      <c r="Y333" s="16"/>
      <c r="Z333" s="1"/>
      <c r="AA333" s="1"/>
      <c r="AB333" s="1"/>
    </row>
    <row r="334" spans="1:31" s="112" customFormat="1" outlineLevel="3" x14ac:dyDescent="0.35">
      <c r="A334" s="1"/>
      <c r="B334" s="33"/>
      <c r="C334" s="76">
        <f t="shared" si="43"/>
        <v>4</v>
      </c>
      <c r="D334" s="4"/>
      <c r="E334" s="5">
        <v>6</v>
      </c>
      <c r="F334" s="5"/>
      <c r="G334" s="4"/>
      <c r="H334" s="54"/>
      <c r="I334" s="148" t="s">
        <v>129</v>
      </c>
      <c r="J334" s="154"/>
      <c r="K334" s="31"/>
      <c r="L334" s="31"/>
      <c r="M334" s="31"/>
      <c r="N334" s="2"/>
      <c r="O334" s="2"/>
      <c r="P334" s="31">
        <v>4</v>
      </c>
      <c r="Q334" s="31">
        <v>300</v>
      </c>
      <c r="R334" s="2"/>
      <c r="S334" s="2"/>
      <c r="T334" s="2"/>
      <c r="U334" s="2"/>
      <c r="V334" s="2"/>
      <c r="W334" s="2"/>
      <c r="X334" s="4"/>
      <c r="Y334" s="16"/>
      <c r="Z334" s="1"/>
      <c r="AA334" s="1"/>
      <c r="AB334" s="1"/>
    </row>
    <row r="335" spans="1:31" s="112" customFormat="1" outlineLevel="3" x14ac:dyDescent="0.35">
      <c r="A335" s="1"/>
      <c r="B335" s="33"/>
      <c r="C335" s="76">
        <f t="shared" si="43"/>
        <v>4</v>
      </c>
      <c r="D335" s="4"/>
      <c r="E335" s="5">
        <v>7</v>
      </c>
      <c r="F335" s="5"/>
      <c r="G335" s="4"/>
      <c r="H335" s="54"/>
      <c r="I335" s="149" t="s">
        <v>130</v>
      </c>
      <c r="J335" s="154"/>
      <c r="K335" s="31"/>
      <c r="L335" s="31"/>
      <c r="M335" s="31"/>
      <c r="N335" s="2"/>
      <c r="O335" s="2"/>
      <c r="P335" s="31">
        <v>3.5</v>
      </c>
      <c r="Q335" s="31">
        <v>100</v>
      </c>
      <c r="R335" s="2"/>
      <c r="S335" s="2"/>
      <c r="T335" s="2"/>
      <c r="U335" s="2"/>
      <c r="V335" s="2"/>
      <c r="W335" s="2"/>
      <c r="X335" s="4"/>
      <c r="Y335" s="16"/>
      <c r="Z335" s="1"/>
      <c r="AA335" s="1"/>
      <c r="AB335" s="1"/>
    </row>
    <row r="336" spans="1:31" s="102" customFormat="1" ht="5.15" customHeight="1" outlineLevel="3" x14ac:dyDescent="0.35">
      <c r="A336" s="1"/>
      <c r="B336" s="33"/>
      <c r="C336" s="76">
        <f>INT($C$309)+3.005</f>
        <v>4.0049999999999999</v>
      </c>
      <c r="D336" s="4"/>
      <c r="E336" s="4"/>
      <c r="F336" s="4"/>
      <c r="G336" s="4"/>
      <c r="H336" s="87"/>
      <c r="I336" s="87"/>
      <c r="J336" s="87"/>
      <c r="K336" s="87"/>
      <c r="L336" s="87"/>
      <c r="M336" s="87"/>
      <c r="N336" s="87"/>
      <c r="O336" s="87"/>
      <c r="P336" s="87"/>
      <c r="Q336" s="87"/>
      <c r="R336" s="87"/>
      <c r="S336" s="87"/>
      <c r="T336" s="87"/>
      <c r="U336" s="87"/>
      <c r="V336" s="87"/>
      <c r="W336" s="87"/>
      <c r="X336" s="4" t="s">
        <v>3</v>
      </c>
      <c r="Y336" s="16"/>
      <c r="Z336" s="1"/>
      <c r="AA336" s="1"/>
      <c r="AB336" s="1"/>
    </row>
    <row r="337" spans="1:28" s="160" customFormat="1" ht="5.15" customHeight="1" outlineLevel="2" x14ac:dyDescent="0.35">
      <c r="A337" s="1"/>
      <c r="B337" s="33"/>
      <c r="C337" s="76">
        <f>INT($C$309)+2.005</f>
        <v>3.0049999999999999</v>
      </c>
      <c r="D337" s="4" t="s">
        <v>2</v>
      </c>
      <c r="E337" s="4"/>
      <c r="F337" s="4"/>
      <c r="G337" s="4"/>
      <c r="H337" s="60"/>
      <c r="I337" s="60"/>
      <c r="J337" s="60"/>
      <c r="K337" s="60"/>
      <c r="L337" s="60"/>
      <c r="M337" s="60"/>
      <c r="N337" s="60"/>
      <c r="O337" s="60"/>
      <c r="P337" s="60"/>
      <c r="Q337" s="60"/>
      <c r="R337" s="60"/>
      <c r="S337" s="60"/>
      <c r="T337" s="60"/>
      <c r="U337" s="60"/>
      <c r="V337" s="60"/>
      <c r="W337" s="60"/>
      <c r="X337" s="4"/>
      <c r="Y337" s="16"/>
      <c r="Z337" s="1"/>
      <c r="AA337" s="1"/>
      <c r="AB337" s="1"/>
    </row>
    <row r="338" spans="1:28" s="160" customFormat="1" outlineLevel="2" x14ac:dyDescent="0.35">
      <c r="A338" s="1"/>
      <c r="B338" s="33"/>
      <c r="C338" s="76">
        <f>INT($C$309)+2</f>
        <v>3</v>
      </c>
      <c r="D338" s="4"/>
      <c r="E338" s="5"/>
      <c r="F338" s="5"/>
      <c r="G338" s="4"/>
      <c r="H338" s="108" t="s">
        <v>441</v>
      </c>
      <c r="I338" s="2"/>
      <c r="J338" s="2"/>
      <c r="K338" s="2"/>
      <c r="L338" s="2"/>
      <c r="M338" s="2"/>
      <c r="N338" s="2"/>
      <c r="O338" s="2"/>
      <c r="P338" s="2"/>
      <c r="Q338" s="2"/>
      <c r="R338" s="2"/>
      <c r="S338" s="2"/>
      <c r="T338" s="2"/>
      <c r="U338" s="2"/>
      <c r="V338" s="2"/>
      <c r="W338" s="2"/>
      <c r="X338" s="4"/>
      <c r="Y338" s="16"/>
      <c r="Z338" s="1"/>
      <c r="AA338" s="1"/>
      <c r="AB338" s="1"/>
    </row>
    <row r="339" spans="1:28" s="160" customFormat="1" outlineLevel="3" x14ac:dyDescent="0.35">
      <c r="A339" s="1"/>
      <c r="B339" s="33"/>
      <c r="C339" s="76">
        <f t="shared" ref="C339:C353" si="44">INT($C$309)+3</f>
        <v>4</v>
      </c>
      <c r="D339" s="4"/>
      <c r="E339" s="5"/>
      <c r="F339" s="5"/>
      <c r="G339" s="4"/>
      <c r="H339" s="2"/>
      <c r="I339" s="2"/>
      <c r="J339" s="2" t="s">
        <v>428</v>
      </c>
      <c r="K339" s="2" t="s">
        <v>429</v>
      </c>
      <c r="L339" s="2" t="s">
        <v>106</v>
      </c>
      <c r="M339" s="2" t="s">
        <v>430</v>
      </c>
      <c r="N339" s="2" t="s">
        <v>107</v>
      </c>
      <c r="O339" s="2" t="s">
        <v>431</v>
      </c>
      <c r="P339" s="2"/>
      <c r="Q339" s="2"/>
      <c r="R339" s="2"/>
      <c r="S339" s="2"/>
      <c r="T339" s="2"/>
      <c r="U339" s="2"/>
      <c r="V339" s="2"/>
      <c r="W339" s="2"/>
      <c r="X339" s="4"/>
      <c r="Y339" s="16"/>
      <c r="Z339" s="1"/>
      <c r="AA339" s="1"/>
      <c r="AB339" s="1"/>
    </row>
    <row r="340" spans="1:28" s="160" customFormat="1" outlineLevel="3" x14ac:dyDescent="0.35">
      <c r="A340" s="1"/>
      <c r="B340" s="33"/>
      <c r="C340" s="76">
        <f t="shared" si="44"/>
        <v>4</v>
      </c>
      <c r="D340" s="4"/>
      <c r="E340" s="5"/>
      <c r="F340" s="5"/>
      <c r="G340" s="4"/>
      <c r="H340" s="2"/>
      <c r="I340" s="2"/>
      <c r="J340" s="2" t="s">
        <v>417</v>
      </c>
      <c r="K340" s="2" t="s">
        <v>418</v>
      </c>
      <c r="L340" s="2" t="s">
        <v>419</v>
      </c>
      <c r="M340" s="2" t="s">
        <v>420</v>
      </c>
      <c r="N340" s="2" t="s">
        <v>421</v>
      </c>
      <c r="O340" s="2" t="s">
        <v>427</v>
      </c>
      <c r="P340" s="2"/>
      <c r="Q340" s="2"/>
      <c r="R340" s="2"/>
      <c r="S340" s="2"/>
      <c r="T340" s="2"/>
      <c r="U340" s="2"/>
      <c r="V340" s="2"/>
      <c r="W340" s="2"/>
      <c r="X340" s="4"/>
      <c r="Y340" s="16"/>
      <c r="Z340" s="1"/>
      <c r="AA340" s="1"/>
      <c r="AB340" s="1"/>
    </row>
    <row r="341" spans="1:28" s="160" customFormat="1" outlineLevel="3" x14ac:dyDescent="0.35">
      <c r="A341" s="1"/>
      <c r="B341" s="33"/>
      <c r="C341" s="76">
        <f t="shared" si="44"/>
        <v>4</v>
      </c>
      <c r="D341" s="4"/>
      <c r="E341" s="5"/>
      <c r="F341" s="5"/>
      <c r="G341" s="4"/>
      <c r="H341" s="2" t="s">
        <v>424</v>
      </c>
      <c r="I341" s="2" t="s">
        <v>426</v>
      </c>
      <c r="J341" s="31" t="b">
        <v>1</v>
      </c>
      <c r="K341" s="31" t="b">
        <v>1</v>
      </c>
      <c r="L341" s="31" t="b">
        <v>1</v>
      </c>
      <c r="M341" s="31" t="b">
        <v>1</v>
      </c>
      <c r="N341" s="31" t="b">
        <v>0</v>
      </c>
      <c r="O341" s="31" t="b">
        <v>0</v>
      </c>
      <c r="P341" s="2"/>
      <c r="Q341" s="2"/>
      <c r="R341" s="2"/>
      <c r="S341" s="2"/>
      <c r="T341" s="2"/>
      <c r="U341" s="2"/>
      <c r="V341" s="2"/>
      <c r="W341" s="2"/>
      <c r="X341" s="4"/>
      <c r="Y341" s="16"/>
      <c r="Z341" s="1"/>
      <c r="AA341" s="1"/>
      <c r="AB341" s="1"/>
    </row>
    <row r="342" spans="1:28" s="160" customFormat="1" outlineLevel="3" x14ac:dyDescent="0.35">
      <c r="A342" s="1"/>
      <c r="B342" s="33"/>
      <c r="C342" s="76">
        <f>INT(C$309+3)</f>
        <v>4</v>
      </c>
      <c r="D342" s="4"/>
      <c r="E342" s="5"/>
      <c r="F342" s="5"/>
      <c r="G342" s="4"/>
      <c r="H342" s="2" t="s">
        <v>425</v>
      </c>
      <c r="I342" s="2" t="s">
        <v>426</v>
      </c>
      <c r="J342" s="31" t="b">
        <v>1</v>
      </c>
      <c r="K342" s="31" t="b">
        <v>1</v>
      </c>
      <c r="L342" s="31" t="b">
        <v>1</v>
      </c>
      <c r="M342" s="31" t="b">
        <v>1</v>
      </c>
      <c r="N342" s="31" t="b">
        <v>0</v>
      </c>
      <c r="O342" s="31" t="b">
        <v>0</v>
      </c>
      <c r="P342" s="2"/>
      <c r="Q342" s="2"/>
      <c r="R342" s="2"/>
      <c r="S342" s="2"/>
      <c r="T342" s="2"/>
      <c r="U342" s="2"/>
      <c r="V342" s="2"/>
      <c r="W342" s="2"/>
      <c r="X342" s="4"/>
      <c r="Y342" s="16"/>
      <c r="Z342" s="1"/>
      <c r="AA342" s="1"/>
      <c r="AB342" s="1"/>
    </row>
    <row r="343" spans="1:28" s="160" customFormat="1" outlineLevel="3" x14ac:dyDescent="0.35">
      <c r="A343" s="1"/>
      <c r="B343" s="33"/>
      <c r="C343" s="76">
        <f>INT(C$309+3)</f>
        <v>4</v>
      </c>
      <c r="D343" s="4"/>
      <c r="E343" s="5"/>
      <c r="F343" s="5"/>
      <c r="G343" s="4"/>
      <c r="H343" s="2" t="s">
        <v>432</v>
      </c>
      <c r="I343" s="2" t="s">
        <v>423</v>
      </c>
      <c r="J343" s="31"/>
      <c r="K343" s="31">
        <v>0</v>
      </c>
      <c r="L343" s="31">
        <v>1</v>
      </c>
      <c r="M343" s="31">
        <v>2</v>
      </c>
      <c r="N343" s="31">
        <v>2</v>
      </c>
      <c r="O343" s="31">
        <v>2</v>
      </c>
      <c r="P343" s="2"/>
      <c r="Q343" s="2"/>
      <c r="R343" s="2"/>
      <c r="S343" s="2"/>
      <c r="T343" s="2"/>
      <c r="U343" s="2"/>
      <c r="V343" s="2"/>
      <c r="W343" s="2"/>
      <c r="X343" s="4"/>
      <c r="Y343" s="16"/>
      <c r="Z343" s="1"/>
      <c r="AA343" s="1"/>
      <c r="AB343" s="1"/>
    </row>
    <row r="344" spans="1:28" s="160" customFormat="1" outlineLevel="3" x14ac:dyDescent="0.35">
      <c r="A344" s="1"/>
      <c r="B344" s="33"/>
      <c r="C344" s="76">
        <f>INT(C$309+3)</f>
        <v>4</v>
      </c>
      <c r="D344" s="4"/>
      <c r="E344" s="5"/>
      <c r="F344" s="5"/>
      <c r="G344" s="4"/>
      <c r="H344" s="2"/>
      <c r="I344" s="2" t="s">
        <v>422</v>
      </c>
      <c r="J344" s="31"/>
      <c r="K344" s="31">
        <v>0</v>
      </c>
      <c r="L344" s="31">
        <v>1</v>
      </c>
      <c r="M344" s="31">
        <v>2</v>
      </c>
      <c r="N344" s="31">
        <v>2</v>
      </c>
      <c r="O344" s="31">
        <v>2</v>
      </c>
      <c r="P344" s="2"/>
      <c r="Q344" s="2"/>
      <c r="R344" s="2"/>
      <c r="S344" s="2"/>
      <c r="T344" s="2"/>
      <c r="U344" s="2"/>
      <c r="V344" s="2"/>
      <c r="W344" s="2"/>
      <c r="X344" s="4"/>
      <c r="Y344" s="16"/>
      <c r="Z344" s="1"/>
      <c r="AA344" s="1"/>
      <c r="AB344" s="1"/>
    </row>
    <row r="345" spans="1:28" s="160" customFormat="1" outlineLevel="3" x14ac:dyDescent="0.35">
      <c r="A345" s="1"/>
      <c r="B345" s="33"/>
      <c r="C345" s="76">
        <f>INT(C$309+3)</f>
        <v>4</v>
      </c>
      <c r="D345" s="4"/>
      <c r="E345" s="5"/>
      <c r="F345" s="5"/>
      <c r="G345" s="4"/>
      <c r="H345" s="2" t="s">
        <v>433</v>
      </c>
      <c r="I345" s="2" t="s">
        <v>423</v>
      </c>
      <c r="J345" s="2"/>
      <c r="K345" s="2"/>
      <c r="L345" s="2"/>
      <c r="M345" s="2"/>
      <c r="N345" s="2"/>
      <c r="O345" s="184">
        <v>43784</v>
      </c>
      <c r="P345" s="2"/>
      <c r="Q345" s="2"/>
      <c r="R345" s="2"/>
      <c r="S345" s="2"/>
      <c r="T345" s="2"/>
      <c r="U345" s="2"/>
      <c r="V345" s="2"/>
      <c r="W345" s="2"/>
      <c r="X345" s="4"/>
      <c r="Y345" s="16"/>
      <c r="Z345" s="1"/>
      <c r="AA345" s="1"/>
      <c r="AB345" s="1"/>
    </row>
    <row r="346" spans="1:28" s="160" customFormat="1" outlineLevel="3" x14ac:dyDescent="0.35">
      <c r="A346" s="1"/>
      <c r="B346" s="33"/>
      <c r="C346" s="76">
        <f t="shared" si="44"/>
        <v>4</v>
      </c>
      <c r="D346" s="4"/>
      <c r="E346" s="5">
        <v>0</v>
      </c>
      <c r="F346" s="5"/>
      <c r="G346" s="4"/>
      <c r="H346" s="2"/>
      <c r="I346" s="2" t="s">
        <v>422</v>
      </c>
      <c r="J346" s="2"/>
      <c r="K346" s="2"/>
      <c r="L346" s="2"/>
      <c r="M346" s="2"/>
      <c r="N346" s="2"/>
      <c r="O346" s="184">
        <v>43480</v>
      </c>
      <c r="P346" s="2"/>
      <c r="Q346" s="2"/>
      <c r="R346" s="2"/>
      <c r="S346" s="2"/>
      <c r="T346" s="2"/>
      <c r="U346" s="2"/>
      <c r="V346" s="2"/>
      <c r="W346" s="2"/>
      <c r="X346" s="4"/>
      <c r="Y346" s="16"/>
      <c r="Z346" s="1"/>
      <c r="AA346" s="1"/>
      <c r="AB346" s="1"/>
    </row>
    <row r="347" spans="1:28" s="160" customFormat="1" outlineLevel="3" x14ac:dyDescent="0.35">
      <c r="A347" s="1"/>
      <c r="B347" s="33"/>
      <c r="C347" s="76">
        <f t="shared" si="44"/>
        <v>4</v>
      </c>
      <c r="D347" s="4"/>
      <c r="E347" s="5">
        <v>1</v>
      </c>
      <c r="F347" s="5"/>
      <c r="G347" s="4"/>
      <c r="H347" s="2"/>
      <c r="I347" s="2"/>
      <c r="J347" s="2" t="s">
        <v>436</v>
      </c>
      <c r="K347" s="2" t="s">
        <v>437</v>
      </c>
      <c r="L347" s="2" t="s">
        <v>438</v>
      </c>
      <c r="M347" s="2" t="s">
        <v>439</v>
      </c>
      <c r="N347" s="2"/>
      <c r="O347" s="2"/>
      <c r="P347" s="2"/>
      <c r="Q347" s="2"/>
      <c r="R347" s="2"/>
      <c r="S347" s="2"/>
      <c r="T347" s="2"/>
      <c r="U347" s="2"/>
      <c r="V347" s="2"/>
      <c r="W347" s="2"/>
      <c r="X347" s="4"/>
      <c r="Y347" s="16"/>
      <c r="Z347" s="1"/>
      <c r="AA347" s="1"/>
      <c r="AB347" s="1"/>
    </row>
    <row r="348" spans="1:28" s="160" customFormat="1" outlineLevel="3" x14ac:dyDescent="0.35">
      <c r="A348" s="1"/>
      <c r="B348" s="33"/>
      <c r="C348" s="76">
        <f t="shared" si="44"/>
        <v>4</v>
      </c>
      <c r="D348" s="4"/>
      <c r="E348" s="5">
        <v>2</v>
      </c>
      <c r="F348" s="5"/>
      <c r="G348" s="4"/>
      <c r="H348" s="2" t="s">
        <v>435</v>
      </c>
      <c r="I348" s="2" t="s">
        <v>423</v>
      </c>
      <c r="J348" s="31">
        <v>1</v>
      </c>
      <c r="K348" s="31">
        <v>1</v>
      </c>
      <c r="L348" s="31">
        <v>1</v>
      </c>
      <c r="M348" s="31">
        <v>2</v>
      </c>
      <c r="N348" s="2"/>
      <c r="O348" s="2"/>
      <c r="P348" s="2"/>
      <c r="Q348" s="2"/>
      <c r="R348" s="2"/>
      <c r="S348" s="2"/>
      <c r="T348" s="2"/>
      <c r="U348" s="2"/>
      <c r="V348" s="2"/>
      <c r="W348" s="2"/>
      <c r="X348" s="4"/>
      <c r="Y348" s="16"/>
      <c r="Z348" s="1"/>
      <c r="AA348" s="1"/>
      <c r="AB348" s="1"/>
    </row>
    <row r="349" spans="1:28" s="160" customFormat="1" outlineLevel="3" x14ac:dyDescent="0.35">
      <c r="A349" s="1"/>
      <c r="B349" s="33"/>
      <c r="C349" s="76">
        <f t="shared" si="44"/>
        <v>4</v>
      </c>
      <c r="D349" s="4"/>
      <c r="E349" s="5">
        <v>3</v>
      </c>
      <c r="F349" s="5"/>
      <c r="G349" s="4"/>
      <c r="H349" s="2"/>
      <c r="I349" s="2" t="s">
        <v>422</v>
      </c>
      <c r="J349" s="31">
        <v>1</v>
      </c>
      <c r="K349" s="31">
        <v>1</v>
      </c>
      <c r="L349" s="31">
        <v>1</v>
      </c>
      <c r="M349" s="31">
        <v>2</v>
      </c>
      <c r="N349" s="2"/>
      <c r="O349" s="2"/>
      <c r="P349" s="2"/>
      <c r="Q349" s="185" t="s">
        <v>440</v>
      </c>
      <c r="R349" s="186"/>
      <c r="S349" s="186"/>
      <c r="T349" s="186"/>
      <c r="U349" s="186"/>
      <c r="V349" s="186"/>
      <c r="W349" s="187"/>
      <c r="X349" s="4"/>
      <c r="Y349" s="16"/>
      <c r="Z349" s="1"/>
      <c r="AA349" s="1"/>
      <c r="AB349" s="1"/>
    </row>
    <row r="350" spans="1:28" s="160" customFormat="1" outlineLevel="3" x14ac:dyDescent="0.35">
      <c r="A350" s="1"/>
      <c r="B350" s="33"/>
      <c r="C350" s="76">
        <f t="shared" si="44"/>
        <v>4</v>
      </c>
      <c r="D350" s="4"/>
      <c r="E350" s="5">
        <v>4</v>
      </c>
      <c r="F350" s="5"/>
      <c r="G350" s="4"/>
      <c r="H350" s="2" t="s">
        <v>442</v>
      </c>
      <c r="I350" s="2" t="s">
        <v>423</v>
      </c>
      <c r="J350" s="31">
        <v>0</v>
      </c>
      <c r="K350" s="31">
        <v>1</v>
      </c>
      <c r="L350" s="31">
        <v>2</v>
      </c>
      <c r="M350" s="31">
        <v>2</v>
      </c>
      <c r="N350" s="2"/>
      <c r="O350" s="2"/>
      <c r="P350" s="2"/>
      <c r="Q350" s="188"/>
      <c r="R350" s="189"/>
      <c r="S350" s="189"/>
      <c r="T350" s="189"/>
      <c r="U350" s="189"/>
      <c r="V350" s="189"/>
      <c r="W350" s="190"/>
      <c r="X350" s="4"/>
      <c r="Y350" s="16"/>
      <c r="Z350" s="1"/>
      <c r="AA350" s="1"/>
      <c r="AB350" s="1"/>
    </row>
    <row r="351" spans="1:28" s="160" customFormat="1" outlineLevel="3" x14ac:dyDescent="0.35">
      <c r="A351" s="1"/>
      <c r="B351" s="33"/>
      <c r="C351" s="76">
        <f t="shared" si="44"/>
        <v>4</v>
      </c>
      <c r="D351" s="4"/>
      <c r="E351" s="5">
        <v>5</v>
      </c>
      <c r="F351" s="5"/>
      <c r="G351" s="4"/>
      <c r="H351" s="2"/>
      <c r="I351" s="2" t="s">
        <v>422</v>
      </c>
      <c r="J351" s="31">
        <v>0</v>
      </c>
      <c r="K351" s="31">
        <v>1</v>
      </c>
      <c r="L351" s="31">
        <v>2</v>
      </c>
      <c r="M351" s="31">
        <v>2</v>
      </c>
      <c r="N351" s="2"/>
      <c r="O351" s="2"/>
      <c r="P351" s="2"/>
      <c r="Q351" s="188"/>
      <c r="R351" s="189"/>
      <c r="S351" s="189"/>
      <c r="T351" s="189"/>
      <c r="U351" s="189"/>
      <c r="V351" s="189"/>
      <c r="W351" s="190"/>
      <c r="X351" s="4"/>
      <c r="Y351" s="16"/>
      <c r="Z351" s="1"/>
      <c r="AA351" s="1"/>
      <c r="AB351" s="1"/>
    </row>
    <row r="352" spans="1:28" s="160" customFormat="1" outlineLevel="3" x14ac:dyDescent="0.35">
      <c r="A352" s="1"/>
      <c r="B352" s="33"/>
      <c r="C352" s="76">
        <f t="shared" si="44"/>
        <v>4</v>
      </c>
      <c r="D352" s="4"/>
      <c r="E352" s="5">
        <v>6</v>
      </c>
      <c r="F352" s="5"/>
      <c r="G352" s="4"/>
      <c r="H352" s="2"/>
      <c r="I352" s="2"/>
      <c r="J352" s="2"/>
      <c r="K352" s="2"/>
      <c r="L352" s="2"/>
      <c r="M352" s="2"/>
      <c r="N352" s="2"/>
      <c r="O352" s="2"/>
      <c r="P352" s="2"/>
      <c r="Q352" s="191"/>
      <c r="R352" s="192"/>
      <c r="S352" s="192"/>
      <c r="T352" s="192"/>
      <c r="U352" s="192"/>
      <c r="V352" s="192"/>
      <c r="W352" s="193"/>
      <c r="X352" s="4"/>
      <c r="Y352" s="16"/>
      <c r="Z352" s="1"/>
      <c r="AA352" s="1"/>
      <c r="AB352" s="1"/>
    </row>
    <row r="353" spans="1:28" s="160" customFormat="1" outlineLevel="3" x14ac:dyDescent="0.35">
      <c r="A353" s="1"/>
      <c r="B353" s="33"/>
      <c r="C353" s="76">
        <f t="shared" si="44"/>
        <v>4</v>
      </c>
      <c r="D353" s="4"/>
      <c r="E353" s="5">
        <v>7</v>
      </c>
      <c r="F353" s="5"/>
      <c r="G353" s="4"/>
      <c r="H353" s="2"/>
      <c r="I353" s="2"/>
      <c r="J353" s="2"/>
      <c r="K353" s="2"/>
      <c r="L353" s="2"/>
      <c r="M353" s="2"/>
      <c r="N353" s="2"/>
      <c r="O353" s="2"/>
      <c r="P353" s="2"/>
      <c r="Q353" s="2"/>
      <c r="R353" s="2"/>
      <c r="S353" s="2"/>
      <c r="T353" s="2"/>
      <c r="U353" s="2"/>
      <c r="V353" s="2"/>
      <c r="W353" s="2"/>
      <c r="X353" s="4"/>
      <c r="Y353" s="16"/>
      <c r="Z353" s="1"/>
      <c r="AA353" s="1"/>
      <c r="AB353" s="1"/>
    </row>
    <row r="354" spans="1:28" s="160" customFormat="1" ht="5.15" customHeight="1" outlineLevel="3" x14ac:dyDescent="0.35">
      <c r="A354" s="1"/>
      <c r="B354" s="33"/>
      <c r="C354" s="76">
        <f>INT($C$309)+3.005</f>
        <v>4.0049999999999999</v>
      </c>
      <c r="D354" s="4"/>
      <c r="E354" s="4"/>
      <c r="F354" s="4"/>
      <c r="G354" s="4"/>
      <c r="H354" s="87"/>
      <c r="I354" s="87"/>
      <c r="J354" s="87"/>
      <c r="K354" s="87"/>
      <c r="L354" s="87"/>
      <c r="M354" s="87"/>
      <c r="N354" s="87"/>
      <c r="O354" s="87"/>
      <c r="P354" s="87"/>
      <c r="Q354" s="87"/>
      <c r="R354" s="87"/>
      <c r="S354" s="87"/>
      <c r="T354" s="87"/>
      <c r="U354" s="87"/>
      <c r="V354" s="87"/>
      <c r="W354" s="87"/>
      <c r="X354" s="4" t="s">
        <v>3</v>
      </c>
      <c r="Y354" s="16"/>
      <c r="Z354" s="1"/>
      <c r="AA354" s="1"/>
      <c r="AB354" s="1"/>
    </row>
    <row r="355" spans="1:28" s="103" customFormat="1" ht="5.15" customHeight="1" outlineLevel="2" x14ac:dyDescent="0.35">
      <c r="A355" s="1"/>
      <c r="B355" s="33"/>
      <c r="C355" s="76">
        <f>INT($C$309)+2.005</f>
        <v>3.0049999999999999</v>
      </c>
      <c r="D355" s="4" t="s">
        <v>2</v>
      </c>
      <c r="E355" s="4"/>
      <c r="F355" s="4"/>
      <c r="G355" s="4"/>
      <c r="H355" s="99"/>
      <c r="I355" s="99"/>
      <c r="J355" s="99"/>
      <c r="K355" s="99"/>
      <c r="L355" s="99"/>
      <c r="M355" s="99"/>
      <c r="N355" s="99"/>
      <c r="O355" s="99"/>
      <c r="P355" s="99"/>
      <c r="Q355" s="99"/>
      <c r="R355" s="99"/>
      <c r="S355" s="99"/>
      <c r="T355" s="99"/>
      <c r="U355" s="99"/>
      <c r="V355" s="99"/>
      <c r="W355" s="99"/>
      <c r="X355" s="4"/>
      <c r="Y355" s="16"/>
      <c r="Z355" s="1"/>
      <c r="AA355" s="1"/>
      <c r="AB355" s="1"/>
    </row>
    <row r="356" spans="1:28" s="103" customFormat="1" outlineLevel="2" x14ac:dyDescent="0.35">
      <c r="A356" s="1"/>
      <c r="B356" s="33"/>
      <c r="C356" s="76">
        <f>INT($C$309)+2</f>
        <v>3</v>
      </c>
      <c r="D356" s="4"/>
      <c r="E356" s="5"/>
      <c r="F356" s="5"/>
      <c r="G356" s="4"/>
      <c r="H356" s="2" t="s">
        <v>303</v>
      </c>
      <c r="I356" s="56"/>
      <c r="J356" s="108" t="s">
        <v>75</v>
      </c>
      <c r="K356" s="108"/>
      <c r="L356" s="108"/>
      <c r="M356" s="108"/>
      <c r="N356" s="2"/>
      <c r="O356" s="108" t="s">
        <v>76</v>
      </c>
      <c r="P356" s="2"/>
      <c r="Q356" s="2"/>
      <c r="R356" s="2"/>
      <c r="S356" s="2"/>
      <c r="T356" s="108" t="s">
        <v>78</v>
      </c>
      <c r="U356" s="2"/>
      <c r="V356" s="2"/>
      <c r="W356" s="2"/>
      <c r="X356" s="4"/>
      <c r="Y356" s="16"/>
      <c r="Z356" s="1"/>
      <c r="AA356" s="1"/>
      <c r="AB356" s="1"/>
    </row>
    <row r="357" spans="1:28" s="160" customFormat="1" outlineLevel="2" x14ac:dyDescent="0.35">
      <c r="A357" s="1"/>
      <c r="B357" s="33"/>
      <c r="C357" s="76"/>
      <c r="D357" s="4"/>
      <c r="E357" s="5"/>
      <c r="F357" s="5"/>
      <c r="G357" s="4"/>
      <c r="H357" s="2"/>
      <c r="I357" s="195"/>
      <c r="J357" s="108" t="s">
        <v>443</v>
      </c>
      <c r="K357" s="108" t="s">
        <v>444</v>
      </c>
      <c r="L357" s="108" t="s">
        <v>445</v>
      </c>
      <c r="M357" s="108" t="s">
        <v>446</v>
      </c>
      <c r="N357" s="2"/>
      <c r="O357" s="108" t="s">
        <v>443</v>
      </c>
      <c r="P357" s="108" t="s">
        <v>444</v>
      </c>
      <c r="Q357" s="108" t="s">
        <v>445</v>
      </c>
      <c r="R357" s="108" t="s">
        <v>446</v>
      </c>
      <c r="S357" s="2"/>
      <c r="T357" s="108" t="s">
        <v>443</v>
      </c>
      <c r="U357" s="108" t="s">
        <v>444</v>
      </c>
      <c r="V357" s="108" t="s">
        <v>445</v>
      </c>
      <c r="W357" s="108" t="s">
        <v>446</v>
      </c>
      <c r="X357" s="4"/>
      <c r="Y357" s="16"/>
      <c r="Z357" s="1"/>
      <c r="AA357" s="1"/>
      <c r="AB357" s="1"/>
    </row>
    <row r="358" spans="1:28" s="103" customFormat="1" outlineLevel="2" x14ac:dyDescent="0.35">
      <c r="A358" s="1"/>
      <c r="B358" s="33"/>
      <c r="C358" s="76">
        <f>INT($C$309)+2</f>
        <v>3</v>
      </c>
      <c r="D358" s="4"/>
      <c r="E358" s="5">
        <v>0</v>
      </c>
      <c r="F358" s="5"/>
      <c r="G358" s="4"/>
      <c r="H358" s="61" t="s">
        <v>93</v>
      </c>
      <c r="I358" s="194" t="s">
        <v>354</v>
      </c>
      <c r="J358" s="167">
        <v>0</v>
      </c>
      <c r="K358" s="107">
        <v>0</v>
      </c>
      <c r="L358" s="107">
        <v>0</v>
      </c>
      <c r="M358" s="107">
        <v>0</v>
      </c>
      <c r="N358" s="2"/>
      <c r="O358" s="107">
        <v>0</v>
      </c>
      <c r="P358" s="107">
        <v>0</v>
      </c>
      <c r="Q358" s="107">
        <v>0</v>
      </c>
      <c r="R358" s="107">
        <v>0</v>
      </c>
      <c r="S358" s="2"/>
      <c r="T358" s="107">
        <v>0</v>
      </c>
      <c r="U358" s="107">
        <v>0</v>
      </c>
      <c r="V358" s="107">
        <v>0</v>
      </c>
      <c r="W358" s="107">
        <v>0</v>
      </c>
      <c r="X358" s="4"/>
      <c r="Y358" s="16"/>
      <c r="Z358" s="1"/>
      <c r="AA358" s="1"/>
      <c r="AB358" s="1"/>
    </row>
    <row r="359" spans="1:28" s="103" customFormat="1" outlineLevel="3" x14ac:dyDescent="0.35">
      <c r="A359" s="1"/>
      <c r="B359" s="33"/>
      <c r="C359" s="76">
        <f t="shared" ref="C359:C384" si="45">INT($C$309)+3</f>
        <v>4</v>
      </c>
      <c r="D359" s="4"/>
      <c r="E359" s="5">
        <v>1</v>
      </c>
      <c r="F359" s="5"/>
      <c r="G359" s="4"/>
      <c r="H359" s="61" t="s">
        <v>94</v>
      </c>
      <c r="I359" s="194" t="s">
        <v>355</v>
      </c>
      <c r="J359" s="154"/>
      <c r="K359" s="2"/>
      <c r="L359" s="108"/>
      <c r="M359" s="2"/>
      <c r="N359" s="2"/>
      <c r="O359" s="132">
        <f>O358</f>
        <v>0</v>
      </c>
      <c r="P359" s="132">
        <f>P358</f>
        <v>0</v>
      </c>
      <c r="Q359" s="132">
        <f>Q358</f>
        <v>0</v>
      </c>
      <c r="R359" s="132">
        <f>R358</f>
        <v>0</v>
      </c>
      <c r="S359" s="2"/>
      <c r="T359" s="132">
        <f>T358</f>
        <v>0</v>
      </c>
      <c r="U359" s="132">
        <f>U358</f>
        <v>0</v>
      </c>
      <c r="V359" s="132">
        <f>V358</f>
        <v>0</v>
      </c>
      <c r="W359" s="132">
        <f>W358</f>
        <v>0</v>
      </c>
      <c r="X359" s="4"/>
      <c r="Y359" s="16"/>
      <c r="Z359" s="1"/>
      <c r="AA359" s="1"/>
      <c r="AB359" s="1"/>
    </row>
    <row r="360" spans="1:28" s="103" customFormat="1" outlineLevel="3" x14ac:dyDescent="0.35">
      <c r="A360" s="1"/>
      <c r="B360" s="33"/>
      <c r="C360" s="76">
        <f t="shared" si="45"/>
        <v>4</v>
      </c>
      <c r="D360" s="4"/>
      <c r="E360" s="5">
        <v>2</v>
      </c>
      <c r="F360" s="5"/>
      <c r="G360" s="4"/>
      <c r="H360" s="61" t="s">
        <v>95</v>
      </c>
      <c r="I360" s="194" t="s">
        <v>356</v>
      </c>
      <c r="J360" s="154"/>
      <c r="K360" s="2"/>
      <c r="L360" s="108"/>
      <c r="M360" s="2"/>
      <c r="N360" s="2"/>
      <c r="O360" s="132">
        <f t="shared" ref="O360:O384" si="46">O359</f>
        <v>0</v>
      </c>
      <c r="P360" s="132">
        <f>P359</f>
        <v>0</v>
      </c>
      <c r="Q360" s="132">
        <f>Q359</f>
        <v>0</v>
      </c>
      <c r="R360" s="132">
        <f>R359</f>
        <v>0</v>
      </c>
      <c r="S360" s="2"/>
      <c r="T360" s="132">
        <f t="shared" ref="T360:V384" si="47">T359</f>
        <v>0</v>
      </c>
      <c r="U360" s="132">
        <f>U359</f>
        <v>0</v>
      </c>
      <c r="V360" s="132">
        <f>V359</f>
        <v>0</v>
      </c>
      <c r="W360" s="132">
        <f>W359</f>
        <v>0</v>
      </c>
      <c r="X360" s="4"/>
      <c r="Y360" s="16"/>
      <c r="Z360" s="1"/>
      <c r="AA360" s="1"/>
      <c r="AB360" s="1"/>
    </row>
    <row r="361" spans="1:28" s="103" customFormat="1" outlineLevel="3" x14ac:dyDescent="0.35">
      <c r="A361" s="1"/>
      <c r="B361" s="33"/>
      <c r="C361" s="76">
        <f t="shared" si="45"/>
        <v>4</v>
      </c>
      <c r="D361" s="4"/>
      <c r="E361" s="5">
        <v>3</v>
      </c>
      <c r="F361" s="5"/>
      <c r="G361" s="4"/>
      <c r="H361" s="61" t="s">
        <v>96</v>
      </c>
      <c r="I361" s="194" t="s">
        <v>357</v>
      </c>
      <c r="J361" s="154"/>
      <c r="K361" s="2"/>
      <c r="L361" s="108"/>
      <c r="M361" s="2"/>
      <c r="N361" s="2"/>
      <c r="O361" s="132">
        <f t="shared" si="46"/>
        <v>0</v>
      </c>
      <c r="P361" s="132">
        <f>P360</f>
        <v>0</v>
      </c>
      <c r="Q361" s="132">
        <f>Q360</f>
        <v>0</v>
      </c>
      <c r="R361" s="132">
        <f>R360</f>
        <v>0</v>
      </c>
      <c r="S361" s="2"/>
      <c r="T361" s="132">
        <f t="shared" si="47"/>
        <v>0</v>
      </c>
      <c r="U361" s="132">
        <f>U360</f>
        <v>0</v>
      </c>
      <c r="V361" s="132">
        <f>V360</f>
        <v>0</v>
      </c>
      <c r="W361" s="132">
        <f>W360</f>
        <v>0</v>
      </c>
      <c r="X361" s="4"/>
      <c r="Y361" s="16"/>
      <c r="Z361" s="1"/>
      <c r="AA361" s="1"/>
      <c r="AB361" s="1"/>
    </row>
    <row r="362" spans="1:28" s="103" customFormat="1" outlineLevel="3" x14ac:dyDescent="0.35">
      <c r="A362" s="1"/>
      <c r="B362" s="33"/>
      <c r="C362" s="76">
        <f t="shared" si="45"/>
        <v>4</v>
      </c>
      <c r="D362" s="4"/>
      <c r="E362" s="5">
        <v>4</v>
      </c>
      <c r="F362" s="5"/>
      <c r="G362" s="4"/>
      <c r="H362" s="61" t="s">
        <v>97</v>
      </c>
      <c r="I362" s="194" t="s">
        <v>358</v>
      </c>
      <c r="J362" s="154"/>
      <c r="K362" s="2"/>
      <c r="L362" s="108"/>
      <c r="M362" s="2"/>
      <c r="N362" s="2"/>
      <c r="O362" s="132">
        <f t="shared" si="46"/>
        <v>0</v>
      </c>
      <c r="P362" s="132">
        <f>P361</f>
        <v>0</v>
      </c>
      <c r="Q362" s="132">
        <f>Q361</f>
        <v>0</v>
      </c>
      <c r="R362" s="132">
        <f>R361</f>
        <v>0</v>
      </c>
      <c r="S362" s="2"/>
      <c r="T362" s="132">
        <f t="shared" si="47"/>
        <v>0</v>
      </c>
      <c r="U362" s="132">
        <f>U361</f>
        <v>0</v>
      </c>
      <c r="V362" s="132">
        <f>V361</f>
        <v>0</v>
      </c>
      <c r="W362" s="132">
        <f>W361</f>
        <v>0</v>
      </c>
      <c r="X362" s="4"/>
      <c r="Y362" s="16"/>
      <c r="Z362" s="1"/>
      <c r="AA362" s="1"/>
      <c r="AB362" s="1"/>
    </row>
    <row r="363" spans="1:28" s="131" customFormat="1" outlineLevel="3" x14ac:dyDescent="0.35">
      <c r="A363" s="1"/>
      <c r="B363" s="33"/>
      <c r="C363" s="76">
        <f t="shared" si="45"/>
        <v>4</v>
      </c>
      <c r="D363" s="4"/>
      <c r="E363" s="5">
        <v>5</v>
      </c>
      <c r="F363" s="5"/>
      <c r="G363" s="4"/>
      <c r="H363" s="61" t="s">
        <v>153</v>
      </c>
      <c r="I363" s="194" t="s">
        <v>359</v>
      </c>
      <c r="J363" s="154"/>
      <c r="K363" s="2"/>
      <c r="L363" s="108"/>
      <c r="M363" s="2"/>
      <c r="N363" s="2"/>
      <c r="O363" s="132">
        <f t="shared" si="46"/>
        <v>0</v>
      </c>
      <c r="P363" s="132">
        <f t="shared" ref="P363:P384" si="48">P362</f>
        <v>0</v>
      </c>
      <c r="Q363" s="132">
        <f t="shared" ref="Q363:Q384" si="49">Q362</f>
        <v>0</v>
      </c>
      <c r="R363" s="132">
        <f t="shared" ref="R363:R384" si="50">R362</f>
        <v>0</v>
      </c>
      <c r="S363" s="2"/>
      <c r="T363" s="132">
        <f t="shared" si="47"/>
        <v>0</v>
      </c>
      <c r="U363" s="132">
        <f t="shared" ref="U363:U384" si="51">U362</f>
        <v>0</v>
      </c>
      <c r="V363" s="132">
        <f t="shared" ref="V363:V384" si="52">V362</f>
        <v>0</v>
      </c>
      <c r="W363" s="132">
        <f t="shared" ref="W363:W384" si="53">W362</f>
        <v>0</v>
      </c>
      <c r="X363" s="4"/>
      <c r="Y363" s="16"/>
      <c r="Z363" s="1"/>
      <c r="AA363" s="1"/>
      <c r="AB363" s="1"/>
    </row>
    <row r="364" spans="1:28" s="131" customFormat="1" outlineLevel="3" x14ac:dyDescent="0.35">
      <c r="A364" s="1"/>
      <c r="B364" s="33"/>
      <c r="C364" s="76">
        <f t="shared" si="45"/>
        <v>4</v>
      </c>
      <c r="D364" s="4"/>
      <c r="E364" s="5">
        <v>6</v>
      </c>
      <c r="F364" s="5"/>
      <c r="G364" s="4"/>
      <c r="H364" s="61" t="s">
        <v>154</v>
      </c>
      <c r="I364" s="194" t="s">
        <v>360</v>
      </c>
      <c r="J364" s="154"/>
      <c r="K364" s="2"/>
      <c r="L364" s="108"/>
      <c r="M364" s="2"/>
      <c r="N364" s="2"/>
      <c r="O364" s="132">
        <f t="shared" si="46"/>
        <v>0</v>
      </c>
      <c r="P364" s="132">
        <f t="shared" si="48"/>
        <v>0</v>
      </c>
      <c r="Q364" s="132">
        <f t="shared" si="49"/>
        <v>0</v>
      </c>
      <c r="R364" s="132">
        <f t="shared" si="50"/>
        <v>0</v>
      </c>
      <c r="S364" s="2"/>
      <c r="T364" s="132">
        <f t="shared" si="47"/>
        <v>0</v>
      </c>
      <c r="U364" s="132">
        <f t="shared" si="51"/>
        <v>0</v>
      </c>
      <c r="V364" s="132">
        <f t="shared" si="52"/>
        <v>0</v>
      </c>
      <c r="W364" s="132">
        <f t="shared" si="53"/>
        <v>0</v>
      </c>
      <c r="X364" s="4"/>
      <c r="Y364" s="16"/>
      <c r="Z364" s="1"/>
      <c r="AA364" s="1"/>
      <c r="AB364" s="1"/>
    </row>
    <row r="365" spans="1:28" s="131" customFormat="1" outlineLevel="3" x14ac:dyDescent="0.35">
      <c r="A365" s="1"/>
      <c r="B365" s="33"/>
      <c r="C365" s="76">
        <f t="shared" si="45"/>
        <v>4</v>
      </c>
      <c r="D365" s="4"/>
      <c r="E365" s="5">
        <v>7</v>
      </c>
      <c r="F365" s="5"/>
      <c r="G365" s="4"/>
      <c r="H365" s="61" t="s">
        <v>155</v>
      </c>
      <c r="I365" s="194" t="s">
        <v>361</v>
      </c>
      <c r="J365" s="154"/>
      <c r="K365" s="2"/>
      <c r="L365" s="108"/>
      <c r="M365" s="2"/>
      <c r="N365" s="2"/>
      <c r="O365" s="132">
        <f t="shared" si="46"/>
        <v>0</v>
      </c>
      <c r="P365" s="132">
        <f t="shared" si="48"/>
        <v>0</v>
      </c>
      <c r="Q365" s="132">
        <f t="shared" si="49"/>
        <v>0</v>
      </c>
      <c r="R365" s="132">
        <f t="shared" si="50"/>
        <v>0</v>
      </c>
      <c r="S365" s="2"/>
      <c r="T365" s="132">
        <f t="shared" si="47"/>
        <v>0</v>
      </c>
      <c r="U365" s="132">
        <f t="shared" si="51"/>
        <v>0</v>
      </c>
      <c r="V365" s="132">
        <f t="shared" si="52"/>
        <v>0</v>
      </c>
      <c r="W365" s="132">
        <f t="shared" si="53"/>
        <v>0</v>
      </c>
      <c r="X365" s="4"/>
      <c r="Y365" s="16"/>
      <c r="Z365" s="1"/>
      <c r="AA365" s="1"/>
      <c r="AB365" s="1"/>
    </row>
    <row r="366" spans="1:28" s="131" customFormat="1" outlineLevel="3" x14ac:dyDescent="0.35">
      <c r="A366" s="1"/>
      <c r="B366" s="33"/>
      <c r="C366" s="76">
        <f t="shared" si="45"/>
        <v>4</v>
      </c>
      <c r="D366" s="4"/>
      <c r="E366" s="5">
        <v>8</v>
      </c>
      <c r="F366" s="5"/>
      <c r="G366" s="4"/>
      <c r="H366" s="61" t="s">
        <v>156</v>
      </c>
      <c r="I366" s="194" t="s">
        <v>362</v>
      </c>
      <c r="J366" s="154"/>
      <c r="K366" s="2"/>
      <c r="L366" s="108"/>
      <c r="M366" s="2"/>
      <c r="N366" s="2"/>
      <c r="O366" s="132">
        <f t="shared" si="46"/>
        <v>0</v>
      </c>
      <c r="P366" s="132">
        <f t="shared" si="48"/>
        <v>0</v>
      </c>
      <c r="Q366" s="132">
        <f t="shared" si="49"/>
        <v>0</v>
      </c>
      <c r="R366" s="132">
        <f t="shared" si="50"/>
        <v>0</v>
      </c>
      <c r="S366" s="2"/>
      <c r="T366" s="132">
        <f t="shared" si="47"/>
        <v>0</v>
      </c>
      <c r="U366" s="132">
        <f t="shared" si="51"/>
        <v>0</v>
      </c>
      <c r="V366" s="132">
        <f t="shared" si="52"/>
        <v>0</v>
      </c>
      <c r="W366" s="132">
        <f t="shared" si="53"/>
        <v>0</v>
      </c>
      <c r="X366" s="4"/>
      <c r="Y366" s="16"/>
      <c r="Z366" s="1"/>
      <c r="AA366" s="1"/>
      <c r="AB366" s="1"/>
    </row>
    <row r="367" spans="1:28" s="131" customFormat="1" outlineLevel="3" x14ac:dyDescent="0.35">
      <c r="A367" s="1"/>
      <c r="B367" s="33"/>
      <c r="C367" s="76">
        <f t="shared" si="45"/>
        <v>4</v>
      </c>
      <c r="D367" s="4"/>
      <c r="E367" s="5">
        <v>9</v>
      </c>
      <c r="F367" s="5"/>
      <c r="G367" s="4"/>
      <c r="H367" s="61" t="s">
        <v>157</v>
      </c>
      <c r="I367" s="194" t="s">
        <v>363</v>
      </c>
      <c r="J367" s="154"/>
      <c r="K367" s="2"/>
      <c r="L367" s="108"/>
      <c r="M367" s="2"/>
      <c r="N367" s="2"/>
      <c r="O367" s="132">
        <f t="shared" si="46"/>
        <v>0</v>
      </c>
      <c r="P367" s="132">
        <f t="shared" si="48"/>
        <v>0</v>
      </c>
      <c r="Q367" s="132">
        <f t="shared" si="49"/>
        <v>0</v>
      </c>
      <c r="R367" s="132">
        <f t="shared" si="50"/>
        <v>0</v>
      </c>
      <c r="S367" s="2"/>
      <c r="T367" s="132">
        <f t="shared" si="47"/>
        <v>0</v>
      </c>
      <c r="U367" s="132">
        <f t="shared" si="51"/>
        <v>0</v>
      </c>
      <c r="V367" s="132">
        <f t="shared" si="52"/>
        <v>0</v>
      </c>
      <c r="W367" s="132">
        <f t="shared" si="53"/>
        <v>0</v>
      </c>
      <c r="X367" s="4"/>
      <c r="Y367" s="16"/>
      <c r="Z367" s="1"/>
      <c r="AA367" s="1"/>
      <c r="AB367" s="1"/>
    </row>
    <row r="368" spans="1:28" s="131" customFormat="1" outlineLevel="3" x14ac:dyDescent="0.35">
      <c r="A368" s="1"/>
      <c r="B368" s="33"/>
      <c r="C368" s="76">
        <f t="shared" si="45"/>
        <v>4</v>
      </c>
      <c r="D368" s="4"/>
      <c r="E368" s="5">
        <v>10</v>
      </c>
      <c r="F368" s="5"/>
      <c r="G368" s="4"/>
      <c r="H368" s="61" t="s">
        <v>159</v>
      </c>
      <c r="I368" s="194" t="s">
        <v>158</v>
      </c>
      <c r="J368" s="154"/>
      <c r="K368" s="2"/>
      <c r="L368" s="108"/>
      <c r="M368" s="2"/>
      <c r="N368" s="2"/>
      <c r="O368" s="132">
        <f t="shared" si="46"/>
        <v>0</v>
      </c>
      <c r="P368" s="132">
        <f t="shared" si="48"/>
        <v>0</v>
      </c>
      <c r="Q368" s="132">
        <f t="shared" si="49"/>
        <v>0</v>
      </c>
      <c r="R368" s="132">
        <f t="shared" si="50"/>
        <v>0</v>
      </c>
      <c r="S368" s="2"/>
      <c r="T368" s="132">
        <f t="shared" si="47"/>
        <v>0</v>
      </c>
      <c r="U368" s="132">
        <f t="shared" si="51"/>
        <v>0</v>
      </c>
      <c r="V368" s="132">
        <f t="shared" si="52"/>
        <v>0</v>
      </c>
      <c r="W368" s="132">
        <f t="shared" si="53"/>
        <v>0</v>
      </c>
      <c r="X368" s="4"/>
      <c r="Y368" s="16"/>
      <c r="Z368" s="1"/>
      <c r="AA368" s="1"/>
      <c r="AB368" s="1"/>
    </row>
    <row r="369" spans="1:28" s="131" customFormat="1" outlineLevel="3" x14ac:dyDescent="0.35">
      <c r="A369" s="1"/>
      <c r="B369" s="33"/>
      <c r="C369" s="76">
        <f t="shared" si="45"/>
        <v>4</v>
      </c>
      <c r="D369" s="4"/>
      <c r="E369" s="5">
        <v>11</v>
      </c>
      <c r="F369" s="5"/>
      <c r="G369" s="4"/>
      <c r="H369" s="61" t="s">
        <v>161</v>
      </c>
      <c r="I369" s="194" t="s">
        <v>160</v>
      </c>
      <c r="J369" s="154"/>
      <c r="K369" s="2"/>
      <c r="L369" s="108"/>
      <c r="M369" s="2"/>
      <c r="N369" s="2"/>
      <c r="O369" s="132">
        <f t="shared" si="46"/>
        <v>0</v>
      </c>
      <c r="P369" s="132">
        <f t="shared" si="48"/>
        <v>0</v>
      </c>
      <c r="Q369" s="132">
        <f t="shared" si="49"/>
        <v>0</v>
      </c>
      <c r="R369" s="132">
        <f t="shared" si="50"/>
        <v>0</v>
      </c>
      <c r="S369" s="2"/>
      <c r="T369" s="132">
        <f t="shared" si="47"/>
        <v>0</v>
      </c>
      <c r="U369" s="132">
        <f t="shared" si="51"/>
        <v>0</v>
      </c>
      <c r="V369" s="132">
        <f t="shared" si="52"/>
        <v>0</v>
      </c>
      <c r="W369" s="132">
        <f t="shared" si="53"/>
        <v>0</v>
      </c>
      <c r="X369" s="4"/>
      <c r="Y369" s="16"/>
      <c r="Z369" s="1"/>
      <c r="AA369" s="1"/>
      <c r="AB369" s="1"/>
    </row>
    <row r="370" spans="1:28" s="131" customFormat="1" outlineLevel="3" x14ac:dyDescent="0.35">
      <c r="A370" s="1"/>
      <c r="B370" s="33"/>
      <c r="C370" s="76">
        <f t="shared" si="45"/>
        <v>4</v>
      </c>
      <c r="D370" s="4"/>
      <c r="E370" s="5">
        <v>12</v>
      </c>
      <c r="F370" s="5"/>
      <c r="G370" s="4"/>
      <c r="H370" s="61" t="s">
        <v>163</v>
      </c>
      <c r="I370" s="194" t="s">
        <v>162</v>
      </c>
      <c r="J370" s="154"/>
      <c r="K370" s="2"/>
      <c r="L370" s="108"/>
      <c r="M370" s="2"/>
      <c r="N370" s="2"/>
      <c r="O370" s="132">
        <f t="shared" si="46"/>
        <v>0</v>
      </c>
      <c r="P370" s="132">
        <f t="shared" si="48"/>
        <v>0</v>
      </c>
      <c r="Q370" s="132">
        <f t="shared" si="49"/>
        <v>0</v>
      </c>
      <c r="R370" s="132">
        <f t="shared" si="50"/>
        <v>0</v>
      </c>
      <c r="S370" s="2"/>
      <c r="T370" s="132">
        <f t="shared" si="47"/>
        <v>0</v>
      </c>
      <c r="U370" s="132">
        <f t="shared" si="51"/>
        <v>0</v>
      </c>
      <c r="V370" s="132">
        <f t="shared" si="52"/>
        <v>0</v>
      </c>
      <c r="W370" s="132">
        <f t="shared" si="53"/>
        <v>0</v>
      </c>
      <c r="X370" s="4"/>
      <c r="Y370" s="16"/>
      <c r="Z370" s="1"/>
      <c r="AA370" s="1"/>
      <c r="AB370" s="1"/>
    </row>
    <row r="371" spans="1:28" s="131" customFormat="1" outlineLevel="3" x14ac:dyDescent="0.35">
      <c r="A371" s="1"/>
      <c r="B371" s="33"/>
      <c r="C371" s="76">
        <f t="shared" si="45"/>
        <v>4</v>
      </c>
      <c r="D371" s="4"/>
      <c r="E371" s="5">
        <v>13</v>
      </c>
      <c r="F371" s="5"/>
      <c r="G371" s="4"/>
      <c r="H371" s="61" t="s">
        <v>165</v>
      </c>
      <c r="I371" s="194" t="s">
        <v>164</v>
      </c>
      <c r="J371" s="154"/>
      <c r="K371" s="2"/>
      <c r="L371" s="108"/>
      <c r="M371" s="2"/>
      <c r="N371" s="2"/>
      <c r="O371" s="132">
        <f t="shared" si="46"/>
        <v>0</v>
      </c>
      <c r="P371" s="132">
        <f t="shared" si="48"/>
        <v>0</v>
      </c>
      <c r="Q371" s="132">
        <f t="shared" si="49"/>
        <v>0</v>
      </c>
      <c r="R371" s="132">
        <f t="shared" si="50"/>
        <v>0</v>
      </c>
      <c r="S371" s="2"/>
      <c r="T371" s="132">
        <f t="shared" si="47"/>
        <v>0</v>
      </c>
      <c r="U371" s="132">
        <f t="shared" si="51"/>
        <v>0</v>
      </c>
      <c r="V371" s="132">
        <f t="shared" si="52"/>
        <v>0</v>
      </c>
      <c r="W371" s="132">
        <f t="shared" si="53"/>
        <v>0</v>
      </c>
      <c r="X371" s="4"/>
      <c r="Y371" s="16"/>
      <c r="Z371" s="1"/>
      <c r="AA371" s="1"/>
      <c r="AB371" s="1"/>
    </row>
    <row r="372" spans="1:28" s="131" customFormat="1" outlineLevel="3" x14ac:dyDescent="0.35">
      <c r="A372" s="1"/>
      <c r="B372" s="33"/>
      <c r="C372" s="76">
        <f t="shared" si="45"/>
        <v>4</v>
      </c>
      <c r="D372" s="4"/>
      <c r="E372" s="5">
        <v>14</v>
      </c>
      <c r="F372" s="5"/>
      <c r="G372" s="4"/>
      <c r="H372" s="61" t="s">
        <v>167</v>
      </c>
      <c r="I372" s="194" t="s">
        <v>166</v>
      </c>
      <c r="J372" s="154"/>
      <c r="K372" s="2"/>
      <c r="L372" s="108"/>
      <c r="M372" s="2"/>
      <c r="N372" s="2"/>
      <c r="O372" s="132">
        <f t="shared" si="46"/>
        <v>0</v>
      </c>
      <c r="P372" s="132">
        <f t="shared" si="48"/>
        <v>0</v>
      </c>
      <c r="Q372" s="132">
        <f t="shared" si="49"/>
        <v>0</v>
      </c>
      <c r="R372" s="132">
        <f t="shared" si="50"/>
        <v>0</v>
      </c>
      <c r="S372" s="2"/>
      <c r="T372" s="132">
        <f t="shared" si="47"/>
        <v>0</v>
      </c>
      <c r="U372" s="132">
        <f t="shared" si="51"/>
        <v>0</v>
      </c>
      <c r="V372" s="132">
        <f t="shared" si="52"/>
        <v>0</v>
      </c>
      <c r="W372" s="132">
        <f t="shared" si="53"/>
        <v>0</v>
      </c>
      <c r="X372" s="4"/>
      <c r="Y372" s="16"/>
      <c r="Z372" s="1"/>
      <c r="AA372" s="1"/>
      <c r="AB372" s="1"/>
    </row>
    <row r="373" spans="1:28" s="131" customFormat="1" outlineLevel="3" x14ac:dyDescent="0.35">
      <c r="A373" s="1"/>
      <c r="B373" s="33"/>
      <c r="C373" s="76">
        <f t="shared" si="45"/>
        <v>4</v>
      </c>
      <c r="D373" s="4"/>
      <c r="E373" s="5">
        <v>15</v>
      </c>
      <c r="F373" s="5"/>
      <c r="G373" s="4"/>
      <c r="H373" s="61" t="s">
        <v>169</v>
      </c>
      <c r="I373" s="194" t="s">
        <v>168</v>
      </c>
      <c r="J373" s="154"/>
      <c r="K373" s="2"/>
      <c r="L373" s="108"/>
      <c r="M373" s="2"/>
      <c r="N373" s="2"/>
      <c r="O373" s="132">
        <f t="shared" si="46"/>
        <v>0</v>
      </c>
      <c r="P373" s="132">
        <f t="shared" si="48"/>
        <v>0</v>
      </c>
      <c r="Q373" s="132">
        <f t="shared" si="49"/>
        <v>0</v>
      </c>
      <c r="R373" s="132">
        <f t="shared" si="50"/>
        <v>0</v>
      </c>
      <c r="S373" s="2"/>
      <c r="T373" s="132">
        <f t="shared" si="47"/>
        <v>0</v>
      </c>
      <c r="U373" s="132">
        <f t="shared" si="51"/>
        <v>0</v>
      </c>
      <c r="V373" s="132">
        <f t="shared" si="52"/>
        <v>0</v>
      </c>
      <c r="W373" s="132">
        <f t="shared" si="53"/>
        <v>0</v>
      </c>
      <c r="X373" s="4"/>
      <c r="Y373" s="16"/>
      <c r="Z373" s="1"/>
      <c r="AA373" s="1"/>
      <c r="AB373" s="1"/>
    </row>
    <row r="374" spans="1:28" s="131" customFormat="1" outlineLevel="3" x14ac:dyDescent="0.35">
      <c r="A374" s="1"/>
      <c r="B374" s="33"/>
      <c r="C374" s="76">
        <f t="shared" si="45"/>
        <v>4</v>
      </c>
      <c r="D374" s="4"/>
      <c r="E374" s="5">
        <v>16</v>
      </c>
      <c r="F374" s="5"/>
      <c r="G374" s="4"/>
      <c r="H374" s="61" t="s">
        <v>171</v>
      </c>
      <c r="I374" s="194" t="s">
        <v>170</v>
      </c>
      <c r="J374" s="154"/>
      <c r="K374" s="2"/>
      <c r="L374" s="108"/>
      <c r="M374" s="2"/>
      <c r="N374" s="2"/>
      <c r="O374" s="132">
        <f t="shared" si="46"/>
        <v>0</v>
      </c>
      <c r="P374" s="132">
        <f t="shared" si="48"/>
        <v>0</v>
      </c>
      <c r="Q374" s="132">
        <f t="shared" si="49"/>
        <v>0</v>
      </c>
      <c r="R374" s="132">
        <f t="shared" si="50"/>
        <v>0</v>
      </c>
      <c r="S374" s="2"/>
      <c r="T374" s="132">
        <f t="shared" si="47"/>
        <v>0</v>
      </c>
      <c r="U374" s="132">
        <f t="shared" si="51"/>
        <v>0</v>
      </c>
      <c r="V374" s="132">
        <f t="shared" si="52"/>
        <v>0</v>
      </c>
      <c r="W374" s="132">
        <f t="shared" si="53"/>
        <v>0</v>
      </c>
      <c r="X374" s="4"/>
      <c r="Y374" s="16"/>
      <c r="Z374" s="1"/>
      <c r="AA374" s="1"/>
      <c r="AB374" s="1"/>
    </row>
    <row r="375" spans="1:28" s="131" customFormat="1" outlineLevel="3" x14ac:dyDescent="0.35">
      <c r="A375" s="1"/>
      <c r="B375" s="33"/>
      <c r="C375" s="76">
        <f t="shared" si="45"/>
        <v>4</v>
      </c>
      <c r="D375" s="4"/>
      <c r="E375" s="5">
        <v>17</v>
      </c>
      <c r="F375" s="5"/>
      <c r="G375" s="4"/>
      <c r="H375" s="61" t="s">
        <v>173</v>
      </c>
      <c r="I375" s="194" t="s">
        <v>172</v>
      </c>
      <c r="J375" s="154"/>
      <c r="K375" s="2"/>
      <c r="L375" s="108"/>
      <c r="M375" s="2"/>
      <c r="N375" s="2"/>
      <c r="O375" s="132">
        <f t="shared" si="46"/>
        <v>0</v>
      </c>
      <c r="P375" s="132">
        <f t="shared" si="48"/>
        <v>0</v>
      </c>
      <c r="Q375" s="132">
        <f t="shared" si="49"/>
        <v>0</v>
      </c>
      <c r="R375" s="132">
        <f t="shared" si="50"/>
        <v>0</v>
      </c>
      <c r="S375" s="2"/>
      <c r="T375" s="132">
        <f t="shared" si="47"/>
        <v>0</v>
      </c>
      <c r="U375" s="132">
        <f t="shared" si="51"/>
        <v>0</v>
      </c>
      <c r="V375" s="132">
        <f t="shared" si="52"/>
        <v>0</v>
      </c>
      <c r="W375" s="132">
        <f t="shared" si="53"/>
        <v>0</v>
      </c>
      <c r="X375" s="4"/>
      <c r="Y375" s="16"/>
      <c r="Z375" s="1"/>
      <c r="AA375" s="1"/>
      <c r="AB375" s="1"/>
    </row>
    <row r="376" spans="1:28" s="131" customFormat="1" outlineLevel="3" x14ac:dyDescent="0.35">
      <c r="A376" s="1"/>
      <c r="B376" s="33"/>
      <c r="C376" s="76">
        <f t="shared" si="45"/>
        <v>4</v>
      </c>
      <c r="D376" s="4"/>
      <c r="E376" s="5">
        <v>18</v>
      </c>
      <c r="F376" s="5"/>
      <c r="G376" s="4"/>
      <c r="H376" s="61" t="s">
        <v>175</v>
      </c>
      <c r="I376" s="194" t="s">
        <v>174</v>
      </c>
      <c r="J376" s="154"/>
      <c r="K376" s="2"/>
      <c r="L376" s="108"/>
      <c r="M376" s="2"/>
      <c r="N376" s="2"/>
      <c r="O376" s="132">
        <f t="shared" si="46"/>
        <v>0</v>
      </c>
      <c r="P376" s="132">
        <f t="shared" si="48"/>
        <v>0</v>
      </c>
      <c r="Q376" s="132">
        <f t="shared" si="49"/>
        <v>0</v>
      </c>
      <c r="R376" s="132">
        <f t="shared" si="50"/>
        <v>0</v>
      </c>
      <c r="S376" s="2"/>
      <c r="T376" s="132">
        <f t="shared" si="47"/>
        <v>0</v>
      </c>
      <c r="U376" s="132">
        <f t="shared" si="51"/>
        <v>0</v>
      </c>
      <c r="V376" s="132">
        <f t="shared" si="52"/>
        <v>0</v>
      </c>
      <c r="W376" s="132">
        <f t="shared" si="53"/>
        <v>0</v>
      </c>
      <c r="X376" s="4"/>
      <c r="Y376" s="16"/>
      <c r="Z376" s="1"/>
      <c r="AA376" s="1"/>
      <c r="AB376" s="1"/>
    </row>
    <row r="377" spans="1:28" s="131" customFormat="1" outlineLevel="3" x14ac:dyDescent="0.35">
      <c r="A377" s="1"/>
      <c r="B377" s="33"/>
      <c r="C377" s="76">
        <f t="shared" si="45"/>
        <v>4</v>
      </c>
      <c r="D377" s="4"/>
      <c r="E377" s="5">
        <v>19</v>
      </c>
      <c r="F377" s="5"/>
      <c r="G377" s="4"/>
      <c r="H377" s="61" t="s">
        <v>177</v>
      </c>
      <c r="I377" s="194" t="s">
        <v>176</v>
      </c>
      <c r="J377" s="154"/>
      <c r="K377" s="2"/>
      <c r="L377" s="108"/>
      <c r="M377" s="2"/>
      <c r="N377" s="2"/>
      <c r="O377" s="132">
        <f t="shared" si="46"/>
        <v>0</v>
      </c>
      <c r="P377" s="132">
        <f t="shared" si="48"/>
        <v>0</v>
      </c>
      <c r="Q377" s="132">
        <f t="shared" si="49"/>
        <v>0</v>
      </c>
      <c r="R377" s="132">
        <f t="shared" si="50"/>
        <v>0</v>
      </c>
      <c r="S377" s="2"/>
      <c r="T377" s="132">
        <f t="shared" si="47"/>
        <v>0</v>
      </c>
      <c r="U377" s="132">
        <f t="shared" si="51"/>
        <v>0</v>
      </c>
      <c r="V377" s="132">
        <f t="shared" si="52"/>
        <v>0</v>
      </c>
      <c r="W377" s="132">
        <f t="shared" si="53"/>
        <v>0</v>
      </c>
      <c r="X377" s="4"/>
      <c r="Y377" s="16"/>
      <c r="Z377" s="1"/>
      <c r="AA377" s="1"/>
      <c r="AB377" s="1"/>
    </row>
    <row r="378" spans="1:28" s="131" customFormat="1" outlineLevel="3" x14ac:dyDescent="0.35">
      <c r="A378" s="1"/>
      <c r="B378" s="33"/>
      <c r="C378" s="76">
        <f t="shared" si="45"/>
        <v>4</v>
      </c>
      <c r="D378" s="4"/>
      <c r="E378" s="5">
        <v>20</v>
      </c>
      <c r="F378" s="5"/>
      <c r="G378" s="4"/>
      <c r="H378" s="61" t="s">
        <v>179</v>
      </c>
      <c r="I378" s="194" t="s">
        <v>178</v>
      </c>
      <c r="J378" s="154"/>
      <c r="K378" s="2"/>
      <c r="L378" s="108"/>
      <c r="M378" s="2"/>
      <c r="N378" s="2"/>
      <c r="O378" s="132">
        <f t="shared" si="46"/>
        <v>0</v>
      </c>
      <c r="P378" s="132">
        <f t="shared" si="48"/>
        <v>0</v>
      </c>
      <c r="Q378" s="132">
        <f t="shared" si="49"/>
        <v>0</v>
      </c>
      <c r="R378" s="132">
        <f t="shared" si="50"/>
        <v>0</v>
      </c>
      <c r="S378" s="2"/>
      <c r="T378" s="132">
        <f t="shared" si="47"/>
        <v>0</v>
      </c>
      <c r="U378" s="132">
        <f t="shared" si="51"/>
        <v>0</v>
      </c>
      <c r="V378" s="132">
        <f t="shared" si="52"/>
        <v>0</v>
      </c>
      <c r="W378" s="132">
        <f t="shared" si="53"/>
        <v>0</v>
      </c>
      <c r="X378" s="4"/>
      <c r="Y378" s="16"/>
      <c r="Z378" s="1"/>
      <c r="AA378" s="1"/>
      <c r="AB378" s="1"/>
    </row>
    <row r="379" spans="1:28" s="131" customFormat="1" outlineLevel="3" x14ac:dyDescent="0.35">
      <c r="A379" s="1"/>
      <c r="B379" s="33"/>
      <c r="C379" s="76">
        <f t="shared" si="45"/>
        <v>4</v>
      </c>
      <c r="D379" s="4"/>
      <c r="E379" s="5">
        <v>21</v>
      </c>
      <c r="F379" s="5"/>
      <c r="G379" s="4"/>
      <c r="H379" s="61" t="s">
        <v>181</v>
      </c>
      <c r="I379" s="194" t="s">
        <v>180</v>
      </c>
      <c r="J379" s="154"/>
      <c r="K379" s="2"/>
      <c r="L379" s="108"/>
      <c r="M379" s="2"/>
      <c r="N379" s="2"/>
      <c r="O379" s="132">
        <f t="shared" si="46"/>
        <v>0</v>
      </c>
      <c r="P379" s="132">
        <f t="shared" si="48"/>
        <v>0</v>
      </c>
      <c r="Q379" s="132">
        <f t="shared" si="49"/>
        <v>0</v>
      </c>
      <c r="R379" s="132">
        <f t="shared" si="50"/>
        <v>0</v>
      </c>
      <c r="S379" s="2"/>
      <c r="T379" s="132">
        <f t="shared" si="47"/>
        <v>0</v>
      </c>
      <c r="U379" s="132">
        <f t="shared" si="51"/>
        <v>0</v>
      </c>
      <c r="V379" s="132">
        <f t="shared" si="52"/>
        <v>0</v>
      </c>
      <c r="W379" s="132">
        <f t="shared" si="53"/>
        <v>0</v>
      </c>
      <c r="X379" s="4"/>
      <c r="Y379" s="16"/>
      <c r="Z379" s="1"/>
      <c r="AA379" s="1"/>
      <c r="AB379" s="1"/>
    </row>
    <row r="380" spans="1:28" s="131" customFormat="1" outlineLevel="3" x14ac:dyDescent="0.35">
      <c r="A380" s="1"/>
      <c r="B380" s="33"/>
      <c r="C380" s="76">
        <f t="shared" si="45"/>
        <v>4</v>
      </c>
      <c r="D380" s="4"/>
      <c r="E380" s="5">
        <v>22</v>
      </c>
      <c r="F380" s="5"/>
      <c r="G380" s="4"/>
      <c r="H380" s="61" t="s">
        <v>183</v>
      </c>
      <c r="I380" s="194" t="s">
        <v>182</v>
      </c>
      <c r="J380" s="154"/>
      <c r="K380" s="2"/>
      <c r="L380" s="108"/>
      <c r="M380" s="2"/>
      <c r="N380" s="2"/>
      <c r="O380" s="132">
        <f t="shared" si="46"/>
        <v>0</v>
      </c>
      <c r="P380" s="132">
        <f t="shared" si="48"/>
        <v>0</v>
      </c>
      <c r="Q380" s="132">
        <f t="shared" si="49"/>
        <v>0</v>
      </c>
      <c r="R380" s="132">
        <f t="shared" si="50"/>
        <v>0</v>
      </c>
      <c r="S380" s="2"/>
      <c r="T380" s="132">
        <f t="shared" si="47"/>
        <v>0</v>
      </c>
      <c r="U380" s="132">
        <f t="shared" si="51"/>
        <v>0</v>
      </c>
      <c r="V380" s="132">
        <f t="shared" si="52"/>
        <v>0</v>
      </c>
      <c r="W380" s="132">
        <f t="shared" si="53"/>
        <v>0</v>
      </c>
      <c r="X380" s="4"/>
      <c r="Y380" s="16"/>
      <c r="Z380" s="1"/>
      <c r="AA380" s="1"/>
      <c r="AB380" s="1"/>
    </row>
    <row r="381" spans="1:28" s="131" customFormat="1" outlineLevel="3" x14ac:dyDescent="0.35">
      <c r="A381" s="1"/>
      <c r="B381" s="33"/>
      <c r="C381" s="76">
        <f t="shared" si="45"/>
        <v>4</v>
      </c>
      <c r="D381" s="4"/>
      <c r="E381" s="5">
        <v>23</v>
      </c>
      <c r="F381" s="5"/>
      <c r="G381" s="4"/>
      <c r="H381" s="61" t="s">
        <v>185</v>
      </c>
      <c r="I381" s="194" t="s">
        <v>184</v>
      </c>
      <c r="J381" s="154"/>
      <c r="K381" s="2"/>
      <c r="L381" s="108"/>
      <c r="M381" s="2"/>
      <c r="N381" s="2"/>
      <c r="O381" s="132">
        <f t="shared" si="46"/>
        <v>0</v>
      </c>
      <c r="P381" s="132">
        <f t="shared" si="48"/>
        <v>0</v>
      </c>
      <c r="Q381" s="132">
        <f t="shared" si="49"/>
        <v>0</v>
      </c>
      <c r="R381" s="132">
        <f t="shared" si="50"/>
        <v>0</v>
      </c>
      <c r="S381" s="2"/>
      <c r="T381" s="132">
        <f t="shared" si="47"/>
        <v>0</v>
      </c>
      <c r="U381" s="132">
        <f t="shared" si="51"/>
        <v>0</v>
      </c>
      <c r="V381" s="132">
        <f t="shared" si="52"/>
        <v>0</v>
      </c>
      <c r="W381" s="132">
        <f t="shared" si="53"/>
        <v>0</v>
      </c>
      <c r="X381" s="4"/>
      <c r="Y381" s="16"/>
      <c r="Z381" s="1"/>
      <c r="AA381" s="1"/>
      <c r="AB381" s="1"/>
    </row>
    <row r="382" spans="1:28" s="131" customFormat="1" outlineLevel="3" x14ac:dyDescent="0.35">
      <c r="A382" s="1"/>
      <c r="B382" s="33"/>
      <c r="C382" s="76">
        <f t="shared" si="45"/>
        <v>4</v>
      </c>
      <c r="D382" s="4"/>
      <c r="E382" s="5">
        <v>24</v>
      </c>
      <c r="F382" s="5"/>
      <c r="G382" s="4"/>
      <c r="H382" s="61" t="s">
        <v>187</v>
      </c>
      <c r="I382" s="194" t="s">
        <v>186</v>
      </c>
      <c r="J382" s="154"/>
      <c r="K382" s="2"/>
      <c r="L382" s="108"/>
      <c r="M382" s="2"/>
      <c r="N382" s="2"/>
      <c r="O382" s="132">
        <f t="shared" si="46"/>
        <v>0</v>
      </c>
      <c r="P382" s="132">
        <f t="shared" si="48"/>
        <v>0</v>
      </c>
      <c r="Q382" s="132">
        <f t="shared" si="49"/>
        <v>0</v>
      </c>
      <c r="R382" s="132">
        <f t="shared" si="50"/>
        <v>0</v>
      </c>
      <c r="S382" s="2"/>
      <c r="T382" s="132">
        <f t="shared" si="47"/>
        <v>0</v>
      </c>
      <c r="U382" s="132">
        <f t="shared" si="51"/>
        <v>0</v>
      </c>
      <c r="V382" s="132">
        <f t="shared" si="52"/>
        <v>0</v>
      </c>
      <c r="W382" s="132">
        <f t="shared" si="53"/>
        <v>0</v>
      </c>
      <c r="X382" s="4"/>
      <c r="Y382" s="16"/>
      <c r="Z382" s="1"/>
      <c r="AA382" s="1"/>
      <c r="AB382" s="1"/>
    </row>
    <row r="383" spans="1:28" s="131" customFormat="1" outlineLevel="3" x14ac:dyDescent="0.35">
      <c r="A383" s="1"/>
      <c r="B383" s="33"/>
      <c r="C383" s="76">
        <f t="shared" si="45"/>
        <v>4</v>
      </c>
      <c r="D383" s="4"/>
      <c r="E383" s="5">
        <v>25</v>
      </c>
      <c r="F383" s="5"/>
      <c r="G383" s="4"/>
      <c r="H383" s="61" t="s">
        <v>189</v>
      </c>
      <c r="I383" s="194" t="s">
        <v>188</v>
      </c>
      <c r="J383" s="154"/>
      <c r="K383" s="2"/>
      <c r="L383" s="108"/>
      <c r="M383" s="2"/>
      <c r="N383" s="2"/>
      <c r="O383" s="132">
        <f t="shared" si="46"/>
        <v>0</v>
      </c>
      <c r="P383" s="132">
        <f t="shared" si="48"/>
        <v>0</v>
      </c>
      <c r="Q383" s="132">
        <f t="shared" si="49"/>
        <v>0</v>
      </c>
      <c r="R383" s="132">
        <f t="shared" si="50"/>
        <v>0</v>
      </c>
      <c r="S383" s="2"/>
      <c r="T383" s="132">
        <f t="shared" si="47"/>
        <v>0</v>
      </c>
      <c r="U383" s="132">
        <f t="shared" si="51"/>
        <v>0</v>
      </c>
      <c r="V383" s="132">
        <f t="shared" si="52"/>
        <v>0</v>
      </c>
      <c r="W383" s="132">
        <f t="shared" si="53"/>
        <v>0</v>
      </c>
      <c r="X383" s="4"/>
      <c r="Y383" s="16"/>
      <c r="Z383" s="1"/>
      <c r="AA383" s="1"/>
      <c r="AB383" s="1"/>
    </row>
    <row r="384" spans="1:28" s="131" customFormat="1" outlineLevel="3" x14ac:dyDescent="0.35">
      <c r="A384" s="1"/>
      <c r="B384" s="33"/>
      <c r="C384" s="76">
        <f t="shared" si="45"/>
        <v>4</v>
      </c>
      <c r="D384" s="4"/>
      <c r="E384" s="5">
        <v>26</v>
      </c>
      <c r="F384" s="5"/>
      <c r="G384" s="4"/>
      <c r="H384" s="61" t="s">
        <v>191</v>
      </c>
      <c r="I384" s="194" t="s">
        <v>190</v>
      </c>
      <c r="J384" s="154"/>
      <c r="K384" s="2"/>
      <c r="L384" s="108"/>
      <c r="M384" s="2"/>
      <c r="N384" s="2"/>
      <c r="O384" s="132">
        <f t="shared" si="46"/>
        <v>0</v>
      </c>
      <c r="P384" s="132">
        <f t="shared" si="48"/>
        <v>0</v>
      </c>
      <c r="Q384" s="132">
        <f t="shared" si="49"/>
        <v>0</v>
      </c>
      <c r="R384" s="132">
        <f t="shared" si="50"/>
        <v>0</v>
      </c>
      <c r="S384" s="2"/>
      <c r="T384" s="132">
        <f t="shared" si="47"/>
        <v>0</v>
      </c>
      <c r="U384" s="132">
        <f t="shared" si="51"/>
        <v>0</v>
      </c>
      <c r="V384" s="132">
        <f t="shared" si="52"/>
        <v>0</v>
      </c>
      <c r="W384" s="132">
        <f t="shared" si="53"/>
        <v>0</v>
      </c>
      <c r="X384" s="4"/>
      <c r="Y384" s="16"/>
      <c r="Z384" s="1"/>
      <c r="AA384" s="1"/>
      <c r="AB384" s="1"/>
    </row>
    <row r="385" spans="1:28" s="131" customFormat="1" outlineLevel="2" x14ac:dyDescent="0.35">
      <c r="A385" s="1"/>
      <c r="B385" s="33"/>
      <c r="C385" s="76">
        <f>INT($C$309)+2</f>
        <v>3</v>
      </c>
      <c r="D385" s="4"/>
      <c r="E385" s="5">
        <v>27</v>
      </c>
      <c r="F385" s="5"/>
      <c r="G385" s="4"/>
      <c r="H385" s="61" t="s">
        <v>193</v>
      </c>
      <c r="I385" s="194" t="s">
        <v>192</v>
      </c>
      <c r="J385" s="154"/>
      <c r="K385" s="2"/>
      <c r="L385" s="108"/>
      <c r="M385" s="2"/>
      <c r="N385" s="2"/>
      <c r="O385" s="32">
        <v>0.15</v>
      </c>
      <c r="P385" s="32">
        <v>0.1</v>
      </c>
      <c r="Q385" s="32">
        <v>0.05</v>
      </c>
      <c r="R385" s="32">
        <v>0.1</v>
      </c>
      <c r="S385" s="2"/>
      <c r="T385" s="32">
        <v>0.15</v>
      </c>
      <c r="U385" s="32">
        <v>0.1</v>
      </c>
      <c r="V385" s="32">
        <v>0.05</v>
      </c>
      <c r="W385" s="32">
        <v>0.1</v>
      </c>
      <c r="X385" s="4"/>
      <c r="Y385" s="16"/>
      <c r="Z385" s="1"/>
      <c r="AA385" s="1"/>
      <c r="AB385" s="1"/>
    </row>
    <row r="386" spans="1:28" s="131" customFormat="1" outlineLevel="3" x14ac:dyDescent="0.35">
      <c r="A386" s="1"/>
      <c r="B386" s="33"/>
      <c r="C386" s="76">
        <f t="shared" ref="C386:C411" si="54">INT($C$309)+3</f>
        <v>4</v>
      </c>
      <c r="D386" s="4"/>
      <c r="E386" s="5">
        <v>28</v>
      </c>
      <c r="F386" s="5"/>
      <c r="G386" s="4"/>
      <c r="H386" s="61" t="s">
        <v>195</v>
      </c>
      <c r="I386" s="194" t="s">
        <v>194</v>
      </c>
      <c r="J386" s="154"/>
      <c r="K386" s="2"/>
      <c r="L386" s="108"/>
      <c r="M386" s="2"/>
      <c r="N386" s="2"/>
      <c r="O386" s="132">
        <f>O385</f>
        <v>0.15</v>
      </c>
      <c r="P386" s="132">
        <f>P385</f>
        <v>0.1</v>
      </c>
      <c r="Q386" s="132">
        <f>Q385</f>
        <v>0.05</v>
      </c>
      <c r="R386" s="132">
        <f>R385</f>
        <v>0.1</v>
      </c>
      <c r="S386" s="2"/>
      <c r="T386" s="132">
        <f>T385</f>
        <v>0.15</v>
      </c>
      <c r="U386" s="132">
        <f>U385</f>
        <v>0.1</v>
      </c>
      <c r="V386" s="132">
        <f>V385</f>
        <v>0.05</v>
      </c>
      <c r="W386" s="132">
        <f>W385</f>
        <v>0.1</v>
      </c>
      <c r="X386" s="4"/>
      <c r="Y386" s="16"/>
      <c r="Z386" s="1"/>
      <c r="AA386" s="1"/>
      <c r="AB386" s="1"/>
    </row>
    <row r="387" spans="1:28" s="131" customFormat="1" outlineLevel="3" x14ac:dyDescent="0.35">
      <c r="A387" s="1"/>
      <c r="B387" s="33"/>
      <c r="C387" s="76">
        <f t="shared" si="54"/>
        <v>4</v>
      </c>
      <c r="D387" s="4"/>
      <c r="E387" s="5">
        <v>29</v>
      </c>
      <c r="F387" s="5"/>
      <c r="G387" s="4"/>
      <c r="H387" s="61" t="s">
        <v>197</v>
      </c>
      <c r="I387" s="194" t="s">
        <v>196</v>
      </c>
      <c r="J387" s="154"/>
      <c r="K387" s="2"/>
      <c r="L387" s="108"/>
      <c r="M387" s="2"/>
      <c r="N387" s="2"/>
      <c r="O387" s="132">
        <f t="shared" ref="O387:O411" si="55">O386</f>
        <v>0.15</v>
      </c>
      <c r="P387" s="132">
        <f t="shared" ref="P387:P411" si="56">P386</f>
        <v>0.1</v>
      </c>
      <c r="Q387" s="132">
        <f t="shared" ref="Q387:Q411" si="57">Q386</f>
        <v>0.05</v>
      </c>
      <c r="R387" s="132">
        <f t="shared" ref="R387:R411" si="58">R386</f>
        <v>0.1</v>
      </c>
      <c r="S387" s="2"/>
      <c r="T387" s="132">
        <f t="shared" ref="T387:V411" si="59">T386</f>
        <v>0.15</v>
      </c>
      <c r="U387" s="132">
        <f t="shared" ref="U387:U411" si="60">U386</f>
        <v>0.1</v>
      </c>
      <c r="V387" s="132">
        <f t="shared" ref="V387:V411" si="61">V386</f>
        <v>0.05</v>
      </c>
      <c r="W387" s="132">
        <f t="shared" ref="W387:W411" si="62">W386</f>
        <v>0.1</v>
      </c>
      <c r="X387" s="4"/>
      <c r="Y387" s="16"/>
      <c r="Z387" s="1"/>
      <c r="AA387" s="1"/>
      <c r="AB387" s="1"/>
    </row>
    <row r="388" spans="1:28" s="131" customFormat="1" outlineLevel="3" x14ac:dyDescent="0.35">
      <c r="A388" s="1"/>
      <c r="B388" s="33"/>
      <c r="C388" s="76">
        <f t="shared" si="54"/>
        <v>4</v>
      </c>
      <c r="D388" s="4"/>
      <c r="E388" s="5">
        <v>30</v>
      </c>
      <c r="F388" s="5"/>
      <c r="G388" s="4"/>
      <c r="H388" s="61" t="s">
        <v>199</v>
      </c>
      <c r="I388" s="194" t="s">
        <v>198</v>
      </c>
      <c r="J388" s="154"/>
      <c r="K388" s="2"/>
      <c r="L388" s="108"/>
      <c r="M388" s="2"/>
      <c r="N388" s="2"/>
      <c r="O388" s="132">
        <f t="shared" si="55"/>
        <v>0.15</v>
      </c>
      <c r="P388" s="132">
        <f t="shared" si="56"/>
        <v>0.1</v>
      </c>
      <c r="Q388" s="132">
        <f t="shared" si="57"/>
        <v>0.05</v>
      </c>
      <c r="R388" s="132">
        <f t="shared" si="58"/>
        <v>0.1</v>
      </c>
      <c r="S388" s="2"/>
      <c r="T388" s="132">
        <f t="shared" si="59"/>
        <v>0.15</v>
      </c>
      <c r="U388" s="132">
        <f t="shared" si="60"/>
        <v>0.1</v>
      </c>
      <c r="V388" s="132">
        <f t="shared" si="61"/>
        <v>0.05</v>
      </c>
      <c r="W388" s="132">
        <f t="shared" si="62"/>
        <v>0.1</v>
      </c>
      <c r="X388" s="4"/>
      <c r="Y388" s="16"/>
      <c r="Z388" s="1"/>
      <c r="AA388" s="1"/>
      <c r="AB388" s="1"/>
    </row>
    <row r="389" spans="1:28" s="131" customFormat="1" outlineLevel="3" x14ac:dyDescent="0.35">
      <c r="A389" s="1"/>
      <c r="B389" s="33"/>
      <c r="C389" s="76">
        <f t="shared" si="54"/>
        <v>4</v>
      </c>
      <c r="D389" s="4"/>
      <c r="E389" s="5">
        <v>31</v>
      </c>
      <c r="F389" s="5"/>
      <c r="G389" s="4"/>
      <c r="H389" s="61" t="s">
        <v>201</v>
      </c>
      <c r="I389" s="194" t="s">
        <v>200</v>
      </c>
      <c r="J389" s="154"/>
      <c r="K389" s="2"/>
      <c r="L389" s="108"/>
      <c r="M389" s="2"/>
      <c r="N389" s="2"/>
      <c r="O389" s="132">
        <f t="shared" si="55"/>
        <v>0.15</v>
      </c>
      <c r="P389" s="132">
        <f t="shared" si="56"/>
        <v>0.1</v>
      </c>
      <c r="Q389" s="132">
        <f t="shared" si="57"/>
        <v>0.05</v>
      </c>
      <c r="R389" s="132">
        <f t="shared" si="58"/>
        <v>0.1</v>
      </c>
      <c r="S389" s="2"/>
      <c r="T389" s="132">
        <f t="shared" si="59"/>
        <v>0.15</v>
      </c>
      <c r="U389" s="132">
        <f t="shared" si="60"/>
        <v>0.1</v>
      </c>
      <c r="V389" s="132">
        <f t="shared" si="61"/>
        <v>0.05</v>
      </c>
      <c r="W389" s="132">
        <f t="shared" si="62"/>
        <v>0.1</v>
      </c>
      <c r="X389" s="4"/>
      <c r="Y389" s="16"/>
      <c r="Z389" s="1"/>
      <c r="AA389" s="1"/>
      <c r="AB389" s="1"/>
    </row>
    <row r="390" spans="1:28" s="131" customFormat="1" outlineLevel="3" x14ac:dyDescent="0.35">
      <c r="A390" s="1"/>
      <c r="B390" s="33"/>
      <c r="C390" s="76">
        <f t="shared" si="54"/>
        <v>4</v>
      </c>
      <c r="D390" s="4"/>
      <c r="E390" s="5">
        <v>32</v>
      </c>
      <c r="F390" s="5"/>
      <c r="G390" s="4"/>
      <c r="H390" s="61" t="s">
        <v>203</v>
      </c>
      <c r="I390" s="194" t="s">
        <v>202</v>
      </c>
      <c r="J390" s="154"/>
      <c r="K390" s="2"/>
      <c r="L390" s="108"/>
      <c r="M390" s="2"/>
      <c r="N390" s="2"/>
      <c r="O390" s="132">
        <f t="shared" si="55"/>
        <v>0.15</v>
      </c>
      <c r="P390" s="132">
        <f t="shared" si="56"/>
        <v>0.1</v>
      </c>
      <c r="Q390" s="132">
        <f t="shared" si="57"/>
        <v>0.05</v>
      </c>
      <c r="R390" s="132">
        <f t="shared" si="58"/>
        <v>0.1</v>
      </c>
      <c r="S390" s="2"/>
      <c r="T390" s="132">
        <f t="shared" si="59"/>
        <v>0.15</v>
      </c>
      <c r="U390" s="132">
        <f t="shared" si="60"/>
        <v>0.1</v>
      </c>
      <c r="V390" s="132">
        <f t="shared" si="61"/>
        <v>0.05</v>
      </c>
      <c r="W390" s="132">
        <f t="shared" si="62"/>
        <v>0.1</v>
      </c>
      <c r="X390" s="4"/>
      <c r="Y390" s="16"/>
      <c r="Z390" s="1"/>
      <c r="AA390" s="1"/>
      <c r="AB390" s="1"/>
    </row>
    <row r="391" spans="1:28" s="131" customFormat="1" outlineLevel="3" x14ac:dyDescent="0.35">
      <c r="A391" s="1"/>
      <c r="B391" s="33"/>
      <c r="C391" s="76">
        <f t="shared" si="54"/>
        <v>4</v>
      </c>
      <c r="D391" s="4"/>
      <c r="E391" s="5">
        <v>33</v>
      </c>
      <c r="F391" s="5"/>
      <c r="G391" s="4"/>
      <c r="H391" s="61" t="s">
        <v>205</v>
      </c>
      <c r="I391" s="194" t="s">
        <v>204</v>
      </c>
      <c r="J391" s="154"/>
      <c r="K391" s="2"/>
      <c r="L391" s="108"/>
      <c r="M391" s="2"/>
      <c r="N391" s="2"/>
      <c r="O391" s="132">
        <f t="shared" si="55"/>
        <v>0.15</v>
      </c>
      <c r="P391" s="132">
        <f t="shared" si="56"/>
        <v>0.1</v>
      </c>
      <c r="Q391" s="132">
        <f t="shared" si="57"/>
        <v>0.05</v>
      </c>
      <c r="R391" s="132">
        <f t="shared" si="58"/>
        <v>0.1</v>
      </c>
      <c r="S391" s="2"/>
      <c r="T391" s="132">
        <f t="shared" si="59"/>
        <v>0.15</v>
      </c>
      <c r="U391" s="132">
        <f t="shared" si="60"/>
        <v>0.1</v>
      </c>
      <c r="V391" s="132">
        <f t="shared" si="61"/>
        <v>0.05</v>
      </c>
      <c r="W391" s="132">
        <f t="shared" si="62"/>
        <v>0.1</v>
      </c>
      <c r="X391" s="4"/>
      <c r="Y391" s="16"/>
      <c r="Z391" s="1"/>
      <c r="AA391" s="1"/>
      <c r="AB391" s="1"/>
    </row>
    <row r="392" spans="1:28" s="131" customFormat="1" outlineLevel="3" x14ac:dyDescent="0.35">
      <c r="A392" s="1"/>
      <c r="B392" s="33"/>
      <c r="C392" s="76">
        <f t="shared" si="54"/>
        <v>4</v>
      </c>
      <c r="D392" s="4"/>
      <c r="E392" s="5">
        <v>34</v>
      </c>
      <c r="F392" s="5"/>
      <c r="G392" s="4"/>
      <c r="H392" s="61" t="s">
        <v>207</v>
      </c>
      <c r="I392" s="194" t="s">
        <v>206</v>
      </c>
      <c r="J392" s="154"/>
      <c r="K392" s="2"/>
      <c r="L392" s="108"/>
      <c r="M392" s="2"/>
      <c r="N392" s="2"/>
      <c r="O392" s="132">
        <f t="shared" si="55"/>
        <v>0.15</v>
      </c>
      <c r="P392" s="132">
        <f t="shared" si="56"/>
        <v>0.1</v>
      </c>
      <c r="Q392" s="132">
        <f t="shared" si="57"/>
        <v>0.05</v>
      </c>
      <c r="R392" s="132">
        <f t="shared" si="58"/>
        <v>0.1</v>
      </c>
      <c r="S392" s="2"/>
      <c r="T392" s="132">
        <f t="shared" si="59"/>
        <v>0.15</v>
      </c>
      <c r="U392" s="132">
        <f t="shared" si="60"/>
        <v>0.1</v>
      </c>
      <c r="V392" s="132">
        <f t="shared" si="61"/>
        <v>0.05</v>
      </c>
      <c r="W392" s="132">
        <f t="shared" si="62"/>
        <v>0.1</v>
      </c>
      <c r="X392" s="4"/>
      <c r="Y392" s="16"/>
      <c r="Z392" s="1"/>
      <c r="AA392" s="1"/>
      <c r="AB392" s="1"/>
    </row>
    <row r="393" spans="1:28" s="131" customFormat="1" outlineLevel="3" x14ac:dyDescent="0.35">
      <c r="A393" s="1"/>
      <c r="B393" s="33"/>
      <c r="C393" s="76">
        <f t="shared" si="54"/>
        <v>4</v>
      </c>
      <c r="D393" s="4"/>
      <c r="E393" s="5">
        <v>35</v>
      </c>
      <c r="F393" s="5"/>
      <c r="G393" s="4"/>
      <c r="H393" s="61" t="s">
        <v>209</v>
      </c>
      <c r="I393" s="194" t="s">
        <v>208</v>
      </c>
      <c r="J393" s="154"/>
      <c r="K393" s="2"/>
      <c r="L393" s="108"/>
      <c r="M393" s="2"/>
      <c r="N393" s="2"/>
      <c r="O393" s="132">
        <f t="shared" si="55"/>
        <v>0.15</v>
      </c>
      <c r="P393" s="132">
        <f t="shared" si="56"/>
        <v>0.1</v>
      </c>
      <c r="Q393" s="132">
        <f t="shared" si="57"/>
        <v>0.05</v>
      </c>
      <c r="R393" s="132">
        <f t="shared" si="58"/>
        <v>0.1</v>
      </c>
      <c r="S393" s="2"/>
      <c r="T393" s="132">
        <f t="shared" si="59"/>
        <v>0.15</v>
      </c>
      <c r="U393" s="132">
        <f t="shared" si="60"/>
        <v>0.1</v>
      </c>
      <c r="V393" s="132">
        <f t="shared" si="61"/>
        <v>0.05</v>
      </c>
      <c r="W393" s="132">
        <f t="shared" si="62"/>
        <v>0.1</v>
      </c>
      <c r="X393" s="4"/>
      <c r="Y393" s="16"/>
      <c r="Z393" s="1"/>
      <c r="AA393" s="1"/>
      <c r="AB393" s="1"/>
    </row>
    <row r="394" spans="1:28" s="131" customFormat="1" outlineLevel="3" x14ac:dyDescent="0.35">
      <c r="A394" s="1"/>
      <c r="B394" s="33"/>
      <c r="C394" s="76">
        <f t="shared" si="54"/>
        <v>4</v>
      </c>
      <c r="D394" s="4"/>
      <c r="E394" s="5">
        <v>36</v>
      </c>
      <c r="F394" s="5"/>
      <c r="G394" s="4"/>
      <c r="H394" s="61" t="s">
        <v>211</v>
      </c>
      <c r="I394" s="194" t="s">
        <v>210</v>
      </c>
      <c r="J394" s="154"/>
      <c r="K394" s="2"/>
      <c r="L394" s="108"/>
      <c r="M394" s="2"/>
      <c r="N394" s="2"/>
      <c r="O394" s="132">
        <f t="shared" si="55"/>
        <v>0.15</v>
      </c>
      <c r="P394" s="132">
        <f t="shared" si="56"/>
        <v>0.1</v>
      </c>
      <c r="Q394" s="132">
        <f t="shared" si="57"/>
        <v>0.05</v>
      </c>
      <c r="R394" s="132">
        <f t="shared" si="58"/>
        <v>0.1</v>
      </c>
      <c r="S394" s="2"/>
      <c r="T394" s="132">
        <f t="shared" si="59"/>
        <v>0.15</v>
      </c>
      <c r="U394" s="132">
        <f t="shared" si="60"/>
        <v>0.1</v>
      </c>
      <c r="V394" s="132">
        <f t="shared" si="61"/>
        <v>0.05</v>
      </c>
      <c r="W394" s="132">
        <f t="shared" si="62"/>
        <v>0.1</v>
      </c>
      <c r="X394" s="4"/>
      <c r="Y394" s="16"/>
      <c r="Z394" s="1"/>
      <c r="AA394" s="1"/>
      <c r="AB394" s="1"/>
    </row>
    <row r="395" spans="1:28" s="131" customFormat="1" outlineLevel="3" x14ac:dyDescent="0.35">
      <c r="A395" s="1"/>
      <c r="B395" s="33"/>
      <c r="C395" s="76">
        <f t="shared" si="54"/>
        <v>4</v>
      </c>
      <c r="D395" s="4"/>
      <c r="E395" s="5">
        <v>37</v>
      </c>
      <c r="F395" s="5"/>
      <c r="G395" s="4"/>
      <c r="H395" s="61" t="s">
        <v>213</v>
      </c>
      <c r="I395" s="194" t="s">
        <v>212</v>
      </c>
      <c r="J395" s="154"/>
      <c r="K395" s="2"/>
      <c r="L395" s="108"/>
      <c r="M395" s="2"/>
      <c r="N395" s="2"/>
      <c r="O395" s="132">
        <f t="shared" si="55"/>
        <v>0.15</v>
      </c>
      <c r="P395" s="132">
        <f t="shared" si="56"/>
        <v>0.1</v>
      </c>
      <c r="Q395" s="132">
        <f t="shared" si="57"/>
        <v>0.05</v>
      </c>
      <c r="R395" s="132">
        <f t="shared" si="58"/>
        <v>0.1</v>
      </c>
      <c r="S395" s="2"/>
      <c r="T395" s="132">
        <f t="shared" si="59"/>
        <v>0.15</v>
      </c>
      <c r="U395" s="132">
        <f t="shared" si="60"/>
        <v>0.1</v>
      </c>
      <c r="V395" s="132">
        <f t="shared" si="61"/>
        <v>0.05</v>
      </c>
      <c r="W395" s="132">
        <f t="shared" si="62"/>
        <v>0.1</v>
      </c>
      <c r="X395" s="4"/>
      <c r="Y395" s="16"/>
      <c r="Z395" s="1"/>
      <c r="AA395" s="1"/>
      <c r="AB395" s="1"/>
    </row>
    <row r="396" spans="1:28" s="131" customFormat="1" outlineLevel="3" x14ac:dyDescent="0.35">
      <c r="A396" s="1"/>
      <c r="B396" s="33"/>
      <c r="C396" s="76">
        <f t="shared" si="54"/>
        <v>4</v>
      </c>
      <c r="D396" s="4"/>
      <c r="E396" s="5">
        <v>38</v>
      </c>
      <c r="F396" s="5"/>
      <c r="G396" s="4"/>
      <c r="H396" s="61" t="s">
        <v>215</v>
      </c>
      <c r="I396" s="194" t="s">
        <v>214</v>
      </c>
      <c r="J396" s="154"/>
      <c r="K396" s="2"/>
      <c r="L396" s="108"/>
      <c r="M396" s="2"/>
      <c r="N396" s="2"/>
      <c r="O396" s="132">
        <f t="shared" si="55"/>
        <v>0.15</v>
      </c>
      <c r="P396" s="132">
        <f t="shared" si="56"/>
        <v>0.1</v>
      </c>
      <c r="Q396" s="132">
        <f t="shared" si="57"/>
        <v>0.05</v>
      </c>
      <c r="R396" s="132">
        <f t="shared" si="58"/>
        <v>0.1</v>
      </c>
      <c r="S396" s="2"/>
      <c r="T396" s="132">
        <f t="shared" si="59"/>
        <v>0.15</v>
      </c>
      <c r="U396" s="132">
        <f t="shared" si="60"/>
        <v>0.1</v>
      </c>
      <c r="V396" s="132">
        <f t="shared" si="61"/>
        <v>0.05</v>
      </c>
      <c r="W396" s="132">
        <f t="shared" si="62"/>
        <v>0.1</v>
      </c>
      <c r="X396" s="4"/>
      <c r="Y396" s="16"/>
      <c r="Z396" s="1"/>
      <c r="AA396" s="1"/>
      <c r="AB396" s="1"/>
    </row>
    <row r="397" spans="1:28" s="131" customFormat="1" outlineLevel="3" x14ac:dyDescent="0.35">
      <c r="A397" s="1"/>
      <c r="B397" s="33"/>
      <c r="C397" s="76">
        <f t="shared" si="54"/>
        <v>4</v>
      </c>
      <c r="D397" s="4"/>
      <c r="E397" s="5">
        <v>39</v>
      </c>
      <c r="F397" s="5"/>
      <c r="G397" s="4"/>
      <c r="H397" s="61" t="s">
        <v>217</v>
      </c>
      <c r="I397" s="194" t="s">
        <v>216</v>
      </c>
      <c r="J397" s="154"/>
      <c r="K397" s="2"/>
      <c r="L397" s="108"/>
      <c r="M397" s="2"/>
      <c r="N397" s="2"/>
      <c r="O397" s="132">
        <f t="shared" si="55"/>
        <v>0.15</v>
      </c>
      <c r="P397" s="132">
        <f t="shared" si="56"/>
        <v>0.1</v>
      </c>
      <c r="Q397" s="132">
        <f t="shared" si="57"/>
        <v>0.05</v>
      </c>
      <c r="R397" s="132">
        <f t="shared" si="58"/>
        <v>0.1</v>
      </c>
      <c r="S397" s="2"/>
      <c r="T397" s="132">
        <f t="shared" si="59"/>
        <v>0.15</v>
      </c>
      <c r="U397" s="132">
        <f t="shared" si="60"/>
        <v>0.1</v>
      </c>
      <c r="V397" s="132">
        <f t="shared" si="61"/>
        <v>0.05</v>
      </c>
      <c r="W397" s="132">
        <f t="shared" si="62"/>
        <v>0.1</v>
      </c>
      <c r="X397" s="4"/>
      <c r="Y397" s="16"/>
      <c r="Z397" s="1"/>
      <c r="AA397" s="1"/>
      <c r="AB397" s="1"/>
    </row>
    <row r="398" spans="1:28" s="131" customFormat="1" outlineLevel="3" x14ac:dyDescent="0.35">
      <c r="A398" s="1"/>
      <c r="B398" s="33"/>
      <c r="C398" s="76">
        <f t="shared" si="54"/>
        <v>4</v>
      </c>
      <c r="D398" s="4"/>
      <c r="E398" s="5">
        <v>40</v>
      </c>
      <c r="F398" s="5"/>
      <c r="G398" s="4"/>
      <c r="H398" s="61" t="s">
        <v>219</v>
      </c>
      <c r="I398" s="194" t="s">
        <v>218</v>
      </c>
      <c r="J398" s="154"/>
      <c r="K398" s="2"/>
      <c r="L398" s="108"/>
      <c r="M398" s="2"/>
      <c r="N398" s="2"/>
      <c r="O398" s="132">
        <f t="shared" si="55"/>
        <v>0.15</v>
      </c>
      <c r="P398" s="132">
        <f t="shared" si="56"/>
        <v>0.1</v>
      </c>
      <c r="Q398" s="132">
        <f t="shared" si="57"/>
        <v>0.05</v>
      </c>
      <c r="R398" s="132">
        <f t="shared" si="58"/>
        <v>0.1</v>
      </c>
      <c r="S398" s="2"/>
      <c r="T398" s="132">
        <f t="shared" si="59"/>
        <v>0.15</v>
      </c>
      <c r="U398" s="132">
        <f t="shared" si="60"/>
        <v>0.1</v>
      </c>
      <c r="V398" s="132">
        <f t="shared" si="61"/>
        <v>0.05</v>
      </c>
      <c r="W398" s="132">
        <f t="shared" si="62"/>
        <v>0.1</v>
      </c>
      <c r="X398" s="4"/>
      <c r="Y398" s="16"/>
      <c r="Z398" s="1"/>
      <c r="AA398" s="1"/>
      <c r="AB398" s="1"/>
    </row>
    <row r="399" spans="1:28" s="131" customFormat="1" outlineLevel="3" x14ac:dyDescent="0.35">
      <c r="A399" s="1"/>
      <c r="B399" s="33"/>
      <c r="C399" s="76">
        <f t="shared" si="54"/>
        <v>4</v>
      </c>
      <c r="D399" s="4"/>
      <c r="E399" s="5">
        <v>41</v>
      </c>
      <c r="F399" s="5"/>
      <c r="G399" s="4"/>
      <c r="H399" s="61" t="s">
        <v>221</v>
      </c>
      <c r="I399" s="194" t="s">
        <v>220</v>
      </c>
      <c r="J399" s="154"/>
      <c r="K399" s="2"/>
      <c r="L399" s="108"/>
      <c r="M399" s="2"/>
      <c r="N399" s="2"/>
      <c r="O399" s="132">
        <f t="shared" si="55"/>
        <v>0.15</v>
      </c>
      <c r="P399" s="132">
        <f t="shared" si="56"/>
        <v>0.1</v>
      </c>
      <c r="Q399" s="132">
        <f t="shared" si="57"/>
        <v>0.05</v>
      </c>
      <c r="R399" s="132">
        <f t="shared" si="58"/>
        <v>0.1</v>
      </c>
      <c r="S399" s="2"/>
      <c r="T399" s="132">
        <f t="shared" si="59"/>
        <v>0.15</v>
      </c>
      <c r="U399" s="132">
        <f t="shared" si="60"/>
        <v>0.1</v>
      </c>
      <c r="V399" s="132">
        <f t="shared" si="61"/>
        <v>0.05</v>
      </c>
      <c r="W399" s="132">
        <f t="shared" si="62"/>
        <v>0.1</v>
      </c>
      <c r="X399" s="4"/>
      <c r="Y399" s="16"/>
      <c r="Z399" s="1"/>
      <c r="AA399" s="1"/>
      <c r="AB399" s="1"/>
    </row>
    <row r="400" spans="1:28" s="131" customFormat="1" outlineLevel="3" x14ac:dyDescent="0.35">
      <c r="A400" s="1"/>
      <c r="B400" s="33"/>
      <c r="C400" s="76">
        <f t="shared" si="54"/>
        <v>4</v>
      </c>
      <c r="D400" s="4"/>
      <c r="E400" s="5">
        <v>42</v>
      </c>
      <c r="F400" s="5"/>
      <c r="G400" s="4"/>
      <c r="H400" s="61" t="s">
        <v>223</v>
      </c>
      <c r="I400" s="194" t="s">
        <v>222</v>
      </c>
      <c r="J400" s="154"/>
      <c r="K400" s="2"/>
      <c r="L400" s="108"/>
      <c r="M400" s="2"/>
      <c r="N400" s="2"/>
      <c r="O400" s="132">
        <f t="shared" si="55"/>
        <v>0.15</v>
      </c>
      <c r="P400" s="132">
        <f t="shared" si="56"/>
        <v>0.1</v>
      </c>
      <c r="Q400" s="132">
        <f t="shared" si="57"/>
        <v>0.05</v>
      </c>
      <c r="R400" s="132">
        <f t="shared" si="58"/>
        <v>0.1</v>
      </c>
      <c r="S400" s="2"/>
      <c r="T400" s="132">
        <f t="shared" si="59"/>
        <v>0.15</v>
      </c>
      <c r="U400" s="132">
        <f t="shared" si="60"/>
        <v>0.1</v>
      </c>
      <c r="V400" s="132">
        <f t="shared" si="61"/>
        <v>0.05</v>
      </c>
      <c r="W400" s="132">
        <f t="shared" si="62"/>
        <v>0.1</v>
      </c>
      <c r="X400" s="4"/>
      <c r="Y400" s="16"/>
      <c r="Z400" s="1"/>
      <c r="AA400" s="1"/>
      <c r="AB400" s="1"/>
    </row>
    <row r="401" spans="1:28" s="131" customFormat="1" outlineLevel="3" x14ac:dyDescent="0.35">
      <c r="A401" s="1"/>
      <c r="B401" s="33"/>
      <c r="C401" s="76">
        <f t="shared" si="54"/>
        <v>4</v>
      </c>
      <c r="D401" s="4"/>
      <c r="E401" s="5">
        <v>43</v>
      </c>
      <c r="F401" s="5"/>
      <c r="G401" s="4"/>
      <c r="H401" s="61" t="s">
        <v>225</v>
      </c>
      <c r="I401" s="194" t="s">
        <v>224</v>
      </c>
      <c r="J401" s="154"/>
      <c r="K401" s="2"/>
      <c r="L401" s="108"/>
      <c r="M401" s="2"/>
      <c r="N401" s="2"/>
      <c r="O401" s="132">
        <f t="shared" si="55"/>
        <v>0.15</v>
      </c>
      <c r="P401" s="132">
        <f t="shared" si="56"/>
        <v>0.1</v>
      </c>
      <c r="Q401" s="132">
        <f t="shared" si="57"/>
        <v>0.05</v>
      </c>
      <c r="R401" s="132">
        <f t="shared" si="58"/>
        <v>0.1</v>
      </c>
      <c r="S401" s="2"/>
      <c r="T401" s="132">
        <f t="shared" si="59"/>
        <v>0.15</v>
      </c>
      <c r="U401" s="132">
        <f t="shared" si="60"/>
        <v>0.1</v>
      </c>
      <c r="V401" s="132">
        <f t="shared" si="61"/>
        <v>0.05</v>
      </c>
      <c r="W401" s="132">
        <f t="shared" si="62"/>
        <v>0.1</v>
      </c>
      <c r="X401" s="4"/>
      <c r="Y401" s="16"/>
      <c r="Z401" s="1"/>
      <c r="AA401" s="1"/>
      <c r="AB401" s="1"/>
    </row>
    <row r="402" spans="1:28" s="131" customFormat="1" outlineLevel="3" x14ac:dyDescent="0.35">
      <c r="A402" s="1"/>
      <c r="B402" s="33"/>
      <c r="C402" s="76">
        <f t="shared" si="54"/>
        <v>4</v>
      </c>
      <c r="D402" s="4"/>
      <c r="E402" s="5">
        <v>44</v>
      </c>
      <c r="F402" s="5"/>
      <c r="G402" s="4"/>
      <c r="H402" s="61" t="s">
        <v>227</v>
      </c>
      <c r="I402" s="194" t="s">
        <v>226</v>
      </c>
      <c r="J402" s="154"/>
      <c r="K402" s="2"/>
      <c r="L402" s="108"/>
      <c r="M402" s="2"/>
      <c r="N402" s="2"/>
      <c r="O402" s="132">
        <f t="shared" si="55"/>
        <v>0.15</v>
      </c>
      <c r="P402" s="132">
        <f t="shared" si="56"/>
        <v>0.1</v>
      </c>
      <c r="Q402" s="132">
        <f t="shared" si="57"/>
        <v>0.05</v>
      </c>
      <c r="R402" s="132">
        <f t="shared" si="58"/>
        <v>0.1</v>
      </c>
      <c r="S402" s="2"/>
      <c r="T402" s="132">
        <f t="shared" si="59"/>
        <v>0.15</v>
      </c>
      <c r="U402" s="132">
        <f t="shared" si="60"/>
        <v>0.1</v>
      </c>
      <c r="V402" s="132">
        <f t="shared" si="61"/>
        <v>0.05</v>
      </c>
      <c r="W402" s="132">
        <f t="shared" si="62"/>
        <v>0.1</v>
      </c>
      <c r="X402" s="4"/>
      <c r="Y402" s="16"/>
      <c r="Z402" s="1"/>
      <c r="AA402" s="1"/>
      <c r="AB402" s="1"/>
    </row>
    <row r="403" spans="1:28" s="131" customFormat="1" outlineLevel="3" x14ac:dyDescent="0.35">
      <c r="A403" s="1"/>
      <c r="B403" s="33"/>
      <c r="C403" s="76">
        <f t="shared" si="54"/>
        <v>4</v>
      </c>
      <c r="D403" s="4"/>
      <c r="E403" s="5">
        <v>45</v>
      </c>
      <c r="F403" s="5"/>
      <c r="G403" s="4"/>
      <c r="H403" s="61" t="s">
        <v>229</v>
      </c>
      <c r="I403" s="194" t="s">
        <v>228</v>
      </c>
      <c r="J403" s="154"/>
      <c r="K403" s="2"/>
      <c r="L403" s="108"/>
      <c r="M403" s="2"/>
      <c r="N403" s="2"/>
      <c r="O403" s="132">
        <f t="shared" si="55"/>
        <v>0.15</v>
      </c>
      <c r="P403" s="132">
        <f t="shared" si="56"/>
        <v>0.1</v>
      </c>
      <c r="Q403" s="132">
        <f t="shared" si="57"/>
        <v>0.05</v>
      </c>
      <c r="R403" s="132">
        <f t="shared" si="58"/>
        <v>0.1</v>
      </c>
      <c r="S403" s="2"/>
      <c r="T403" s="132">
        <f t="shared" si="59"/>
        <v>0.15</v>
      </c>
      <c r="U403" s="132">
        <f t="shared" si="60"/>
        <v>0.1</v>
      </c>
      <c r="V403" s="132">
        <f t="shared" si="61"/>
        <v>0.05</v>
      </c>
      <c r="W403" s="132">
        <f t="shared" si="62"/>
        <v>0.1</v>
      </c>
      <c r="X403" s="4"/>
      <c r="Y403" s="16"/>
      <c r="Z403" s="1"/>
      <c r="AA403" s="1"/>
      <c r="AB403" s="1"/>
    </row>
    <row r="404" spans="1:28" s="131" customFormat="1" outlineLevel="3" x14ac:dyDescent="0.35">
      <c r="A404" s="1"/>
      <c r="B404" s="33"/>
      <c r="C404" s="76">
        <f t="shared" si="54"/>
        <v>4</v>
      </c>
      <c r="D404" s="4"/>
      <c r="E404" s="5">
        <v>46</v>
      </c>
      <c r="F404" s="5"/>
      <c r="G404" s="4"/>
      <c r="H404" s="61" t="s">
        <v>231</v>
      </c>
      <c r="I404" s="194" t="s">
        <v>230</v>
      </c>
      <c r="J404" s="154"/>
      <c r="K404" s="2"/>
      <c r="L404" s="108"/>
      <c r="M404" s="2"/>
      <c r="N404" s="2"/>
      <c r="O404" s="132">
        <f t="shared" si="55"/>
        <v>0.15</v>
      </c>
      <c r="P404" s="132">
        <f t="shared" si="56"/>
        <v>0.1</v>
      </c>
      <c r="Q404" s="132">
        <f t="shared" si="57"/>
        <v>0.05</v>
      </c>
      <c r="R404" s="132">
        <f t="shared" si="58"/>
        <v>0.1</v>
      </c>
      <c r="S404" s="2"/>
      <c r="T404" s="132">
        <f t="shared" si="59"/>
        <v>0.15</v>
      </c>
      <c r="U404" s="132">
        <f t="shared" si="60"/>
        <v>0.1</v>
      </c>
      <c r="V404" s="132">
        <f t="shared" si="61"/>
        <v>0.05</v>
      </c>
      <c r="W404" s="132">
        <f t="shared" si="62"/>
        <v>0.1</v>
      </c>
      <c r="X404" s="4"/>
      <c r="Y404" s="16"/>
      <c r="Z404" s="1"/>
      <c r="AA404" s="1"/>
      <c r="AB404" s="1"/>
    </row>
    <row r="405" spans="1:28" s="131" customFormat="1" outlineLevel="3" x14ac:dyDescent="0.35">
      <c r="A405" s="1"/>
      <c r="B405" s="33"/>
      <c r="C405" s="76">
        <f t="shared" si="54"/>
        <v>4</v>
      </c>
      <c r="D405" s="4"/>
      <c r="E405" s="5">
        <v>47</v>
      </c>
      <c r="F405" s="5"/>
      <c r="G405" s="4"/>
      <c r="H405" s="61" t="s">
        <v>233</v>
      </c>
      <c r="I405" s="194" t="s">
        <v>232</v>
      </c>
      <c r="J405" s="154"/>
      <c r="K405" s="2"/>
      <c r="L405" s="108"/>
      <c r="M405" s="2"/>
      <c r="N405" s="2"/>
      <c r="O405" s="132">
        <f t="shared" si="55"/>
        <v>0.15</v>
      </c>
      <c r="P405" s="132">
        <f t="shared" si="56"/>
        <v>0.1</v>
      </c>
      <c r="Q405" s="132">
        <f t="shared" si="57"/>
        <v>0.05</v>
      </c>
      <c r="R405" s="132">
        <f t="shared" si="58"/>
        <v>0.1</v>
      </c>
      <c r="S405" s="2"/>
      <c r="T405" s="132">
        <f t="shared" si="59"/>
        <v>0.15</v>
      </c>
      <c r="U405" s="132">
        <f t="shared" si="60"/>
        <v>0.1</v>
      </c>
      <c r="V405" s="132">
        <f t="shared" si="61"/>
        <v>0.05</v>
      </c>
      <c r="W405" s="132">
        <f t="shared" si="62"/>
        <v>0.1</v>
      </c>
      <c r="X405" s="4"/>
      <c r="Y405" s="16"/>
      <c r="Z405" s="1"/>
      <c r="AA405" s="1"/>
      <c r="AB405" s="1"/>
    </row>
    <row r="406" spans="1:28" s="131" customFormat="1" outlineLevel="3" x14ac:dyDescent="0.35">
      <c r="A406" s="1"/>
      <c r="B406" s="33"/>
      <c r="C406" s="76">
        <f t="shared" si="54"/>
        <v>4</v>
      </c>
      <c r="D406" s="4"/>
      <c r="E406" s="5">
        <v>48</v>
      </c>
      <c r="F406" s="5"/>
      <c r="G406" s="4"/>
      <c r="H406" s="61" t="s">
        <v>235</v>
      </c>
      <c r="I406" s="194" t="s">
        <v>234</v>
      </c>
      <c r="J406" s="154"/>
      <c r="K406" s="2"/>
      <c r="L406" s="108"/>
      <c r="M406" s="2"/>
      <c r="N406" s="2"/>
      <c r="O406" s="132">
        <f t="shared" si="55"/>
        <v>0.15</v>
      </c>
      <c r="P406" s="132">
        <f t="shared" si="56"/>
        <v>0.1</v>
      </c>
      <c r="Q406" s="132">
        <f t="shared" si="57"/>
        <v>0.05</v>
      </c>
      <c r="R406" s="132">
        <f t="shared" si="58"/>
        <v>0.1</v>
      </c>
      <c r="S406" s="2"/>
      <c r="T406" s="132">
        <f t="shared" si="59"/>
        <v>0.15</v>
      </c>
      <c r="U406" s="132">
        <f t="shared" si="60"/>
        <v>0.1</v>
      </c>
      <c r="V406" s="132">
        <f t="shared" si="61"/>
        <v>0.05</v>
      </c>
      <c r="W406" s="132">
        <f t="shared" si="62"/>
        <v>0.1</v>
      </c>
      <c r="X406" s="4"/>
      <c r="Y406" s="16"/>
      <c r="Z406" s="1"/>
      <c r="AA406" s="1"/>
      <c r="AB406" s="1"/>
    </row>
    <row r="407" spans="1:28" s="131" customFormat="1" outlineLevel="3" x14ac:dyDescent="0.35">
      <c r="A407" s="1"/>
      <c r="B407" s="33"/>
      <c r="C407" s="76">
        <f t="shared" si="54"/>
        <v>4</v>
      </c>
      <c r="D407" s="4"/>
      <c r="E407" s="5">
        <v>49</v>
      </c>
      <c r="F407" s="5"/>
      <c r="G407" s="4"/>
      <c r="H407" s="61" t="s">
        <v>237</v>
      </c>
      <c r="I407" s="194" t="s">
        <v>236</v>
      </c>
      <c r="J407" s="154"/>
      <c r="K407" s="2"/>
      <c r="L407" s="108"/>
      <c r="M407" s="2"/>
      <c r="N407" s="2"/>
      <c r="O407" s="132">
        <f t="shared" si="55"/>
        <v>0.15</v>
      </c>
      <c r="P407" s="132">
        <f t="shared" si="56"/>
        <v>0.1</v>
      </c>
      <c r="Q407" s="132">
        <f t="shared" si="57"/>
        <v>0.05</v>
      </c>
      <c r="R407" s="132">
        <f t="shared" si="58"/>
        <v>0.1</v>
      </c>
      <c r="S407" s="2"/>
      <c r="T407" s="132">
        <f t="shared" si="59"/>
        <v>0.15</v>
      </c>
      <c r="U407" s="132">
        <f t="shared" si="60"/>
        <v>0.1</v>
      </c>
      <c r="V407" s="132">
        <f t="shared" si="61"/>
        <v>0.05</v>
      </c>
      <c r="W407" s="132">
        <f t="shared" si="62"/>
        <v>0.1</v>
      </c>
      <c r="X407" s="4"/>
      <c r="Y407" s="16"/>
      <c r="Z407" s="1"/>
      <c r="AA407" s="1"/>
      <c r="AB407" s="1"/>
    </row>
    <row r="408" spans="1:28" s="131" customFormat="1" outlineLevel="3" x14ac:dyDescent="0.35">
      <c r="A408" s="1"/>
      <c r="B408" s="33"/>
      <c r="C408" s="76">
        <f t="shared" si="54"/>
        <v>4</v>
      </c>
      <c r="D408" s="4"/>
      <c r="E408" s="5">
        <v>50</v>
      </c>
      <c r="F408" s="5"/>
      <c r="G408" s="4"/>
      <c r="H408" s="61" t="s">
        <v>239</v>
      </c>
      <c r="I408" s="194" t="s">
        <v>238</v>
      </c>
      <c r="J408" s="154"/>
      <c r="K408" s="2"/>
      <c r="L408" s="108"/>
      <c r="M408" s="2"/>
      <c r="N408" s="2"/>
      <c r="O408" s="132">
        <f t="shared" si="55"/>
        <v>0.15</v>
      </c>
      <c r="P408" s="132">
        <f t="shared" si="56"/>
        <v>0.1</v>
      </c>
      <c r="Q408" s="132">
        <f t="shared" si="57"/>
        <v>0.05</v>
      </c>
      <c r="R408" s="132">
        <f t="shared" si="58"/>
        <v>0.1</v>
      </c>
      <c r="S408" s="2"/>
      <c r="T408" s="132">
        <f t="shared" si="59"/>
        <v>0.15</v>
      </c>
      <c r="U408" s="132">
        <f t="shared" si="60"/>
        <v>0.1</v>
      </c>
      <c r="V408" s="132">
        <f t="shared" si="61"/>
        <v>0.05</v>
      </c>
      <c r="W408" s="132">
        <f t="shared" si="62"/>
        <v>0.1</v>
      </c>
      <c r="X408" s="4"/>
      <c r="Y408" s="16"/>
      <c r="Z408" s="1"/>
      <c r="AA408" s="1"/>
      <c r="AB408" s="1"/>
    </row>
    <row r="409" spans="1:28" s="131" customFormat="1" outlineLevel="3" x14ac:dyDescent="0.35">
      <c r="A409" s="1"/>
      <c r="B409" s="33"/>
      <c r="C409" s="76">
        <f t="shared" si="54"/>
        <v>4</v>
      </c>
      <c r="D409" s="4"/>
      <c r="E409" s="5">
        <v>51</v>
      </c>
      <c r="F409" s="5"/>
      <c r="G409" s="4"/>
      <c r="H409" s="61" t="s">
        <v>241</v>
      </c>
      <c r="I409" s="194" t="s">
        <v>240</v>
      </c>
      <c r="J409" s="154"/>
      <c r="K409" s="2"/>
      <c r="L409" s="108"/>
      <c r="M409" s="2"/>
      <c r="N409" s="2"/>
      <c r="O409" s="132">
        <f t="shared" si="55"/>
        <v>0.15</v>
      </c>
      <c r="P409" s="132">
        <f t="shared" si="56"/>
        <v>0.1</v>
      </c>
      <c r="Q409" s="132">
        <f t="shared" si="57"/>
        <v>0.05</v>
      </c>
      <c r="R409" s="132">
        <f t="shared" si="58"/>
        <v>0.1</v>
      </c>
      <c r="S409" s="2"/>
      <c r="T409" s="132">
        <f t="shared" si="59"/>
        <v>0.15</v>
      </c>
      <c r="U409" s="132">
        <f t="shared" si="60"/>
        <v>0.1</v>
      </c>
      <c r="V409" s="132">
        <f t="shared" si="61"/>
        <v>0.05</v>
      </c>
      <c r="W409" s="132">
        <f t="shared" si="62"/>
        <v>0.1</v>
      </c>
      <c r="X409" s="4"/>
      <c r="Y409" s="16"/>
      <c r="Z409" s="1"/>
      <c r="AA409" s="1"/>
      <c r="AB409" s="1"/>
    </row>
    <row r="410" spans="1:28" s="131" customFormat="1" outlineLevel="3" x14ac:dyDescent="0.35">
      <c r="A410" s="1"/>
      <c r="B410" s="33"/>
      <c r="C410" s="76">
        <f t="shared" si="54"/>
        <v>4</v>
      </c>
      <c r="D410" s="4"/>
      <c r="E410" s="5">
        <v>52</v>
      </c>
      <c r="F410" s="5"/>
      <c r="G410" s="4"/>
      <c r="H410" s="61" t="s">
        <v>243</v>
      </c>
      <c r="I410" s="194" t="s">
        <v>242</v>
      </c>
      <c r="J410" s="154"/>
      <c r="K410" s="2"/>
      <c r="L410" s="108"/>
      <c r="M410" s="2"/>
      <c r="N410" s="2"/>
      <c r="O410" s="132">
        <f t="shared" si="55"/>
        <v>0.15</v>
      </c>
      <c r="P410" s="132">
        <f t="shared" si="56"/>
        <v>0.1</v>
      </c>
      <c r="Q410" s="132">
        <f t="shared" si="57"/>
        <v>0.05</v>
      </c>
      <c r="R410" s="132">
        <f t="shared" si="58"/>
        <v>0.1</v>
      </c>
      <c r="S410" s="2"/>
      <c r="T410" s="132">
        <f t="shared" si="59"/>
        <v>0.15</v>
      </c>
      <c r="U410" s="132">
        <f t="shared" si="60"/>
        <v>0.1</v>
      </c>
      <c r="V410" s="132">
        <f t="shared" si="61"/>
        <v>0.05</v>
      </c>
      <c r="W410" s="132">
        <f t="shared" si="62"/>
        <v>0.1</v>
      </c>
      <c r="X410" s="4"/>
      <c r="Y410" s="16"/>
      <c r="Z410" s="1"/>
      <c r="AA410" s="1"/>
      <c r="AB410" s="1"/>
    </row>
    <row r="411" spans="1:28" s="131" customFormat="1" outlineLevel="3" x14ac:dyDescent="0.35">
      <c r="A411" s="1"/>
      <c r="B411" s="33"/>
      <c r="C411" s="76">
        <f t="shared" si="54"/>
        <v>4</v>
      </c>
      <c r="D411" s="4"/>
      <c r="E411" s="5">
        <v>53</v>
      </c>
      <c r="F411" s="5"/>
      <c r="G411" s="4"/>
      <c r="H411" s="61" t="s">
        <v>245</v>
      </c>
      <c r="I411" s="194" t="s">
        <v>244</v>
      </c>
      <c r="J411" s="154"/>
      <c r="K411" s="2"/>
      <c r="L411" s="108"/>
      <c r="M411" s="2"/>
      <c r="N411" s="2"/>
      <c r="O411" s="132">
        <f t="shared" si="55"/>
        <v>0.15</v>
      </c>
      <c r="P411" s="132">
        <f t="shared" si="56"/>
        <v>0.1</v>
      </c>
      <c r="Q411" s="132">
        <f t="shared" si="57"/>
        <v>0.05</v>
      </c>
      <c r="R411" s="132">
        <f t="shared" si="58"/>
        <v>0.1</v>
      </c>
      <c r="S411" s="2"/>
      <c r="T411" s="132">
        <f t="shared" si="59"/>
        <v>0.15</v>
      </c>
      <c r="U411" s="132">
        <f t="shared" si="60"/>
        <v>0.1</v>
      </c>
      <c r="V411" s="132">
        <f t="shared" si="61"/>
        <v>0.05</v>
      </c>
      <c r="W411" s="132">
        <f t="shared" si="62"/>
        <v>0.1</v>
      </c>
      <c r="X411" s="4"/>
      <c r="Y411" s="16"/>
      <c r="Z411" s="1"/>
      <c r="AA411" s="1"/>
      <c r="AB411" s="1"/>
    </row>
    <row r="412" spans="1:28" s="131" customFormat="1" outlineLevel="2" x14ac:dyDescent="0.35">
      <c r="A412" s="1"/>
      <c r="B412" s="33"/>
      <c r="C412" s="76">
        <f>INT($C$309)+2</f>
        <v>3</v>
      </c>
      <c r="D412" s="4"/>
      <c r="E412" s="5">
        <v>54</v>
      </c>
      <c r="F412" s="5"/>
      <c r="G412" s="4"/>
      <c r="H412" s="61" t="s">
        <v>247</v>
      </c>
      <c r="I412" s="194" t="s">
        <v>246</v>
      </c>
      <c r="J412" s="154"/>
      <c r="K412" s="2"/>
      <c r="L412" s="108"/>
      <c r="M412" s="2"/>
      <c r="N412" s="2"/>
      <c r="O412" s="32">
        <v>-0.15</v>
      </c>
      <c r="P412" s="32">
        <v>-0.1</v>
      </c>
      <c r="Q412" s="32">
        <v>-0.05</v>
      </c>
      <c r="R412" s="32">
        <v>-0.1</v>
      </c>
      <c r="S412" s="2"/>
      <c r="T412" s="32">
        <v>-0.15</v>
      </c>
      <c r="U412" s="32">
        <v>-0.1</v>
      </c>
      <c r="V412" s="32">
        <v>-0.05</v>
      </c>
      <c r="W412" s="32">
        <v>-0.1</v>
      </c>
      <c r="X412" s="4"/>
      <c r="Y412" s="16"/>
      <c r="Z412" s="1"/>
      <c r="AA412" s="1"/>
      <c r="AB412" s="1"/>
    </row>
    <row r="413" spans="1:28" s="131" customFormat="1" outlineLevel="3" x14ac:dyDescent="0.35">
      <c r="A413" s="1"/>
      <c r="B413" s="33"/>
      <c r="C413" s="76">
        <f t="shared" ref="C413:C438" si="63">INT($C$309)+3</f>
        <v>4</v>
      </c>
      <c r="D413" s="4"/>
      <c r="E413" s="5">
        <v>55</v>
      </c>
      <c r="F413" s="5"/>
      <c r="G413" s="4"/>
      <c r="H413" s="61" t="s">
        <v>249</v>
      </c>
      <c r="I413" s="194" t="s">
        <v>248</v>
      </c>
      <c r="J413" s="154"/>
      <c r="K413" s="2"/>
      <c r="L413" s="108"/>
      <c r="M413" s="2"/>
      <c r="N413" s="2"/>
      <c r="O413" s="132">
        <f>O412</f>
        <v>-0.15</v>
      </c>
      <c r="P413" s="132">
        <f>P412</f>
        <v>-0.1</v>
      </c>
      <c r="Q413" s="132">
        <f>Q412</f>
        <v>-0.05</v>
      </c>
      <c r="R413" s="132">
        <f>R412</f>
        <v>-0.1</v>
      </c>
      <c r="S413" s="2"/>
      <c r="T413" s="132">
        <f>T412</f>
        <v>-0.15</v>
      </c>
      <c r="U413" s="132">
        <f>U412</f>
        <v>-0.1</v>
      </c>
      <c r="V413" s="132">
        <f>V412</f>
        <v>-0.05</v>
      </c>
      <c r="W413" s="132">
        <f>W412</f>
        <v>-0.1</v>
      </c>
      <c r="X413" s="4"/>
      <c r="Y413" s="16"/>
      <c r="Z413" s="1"/>
      <c r="AA413" s="1"/>
      <c r="AB413" s="1"/>
    </row>
    <row r="414" spans="1:28" s="131" customFormat="1" outlineLevel="3" x14ac:dyDescent="0.35">
      <c r="A414" s="1"/>
      <c r="B414" s="33"/>
      <c r="C414" s="76">
        <f t="shared" si="63"/>
        <v>4</v>
      </c>
      <c r="D414" s="4"/>
      <c r="E414" s="5">
        <v>56</v>
      </c>
      <c r="F414" s="5"/>
      <c r="G414" s="4"/>
      <c r="H414" s="61" t="s">
        <v>251</v>
      </c>
      <c r="I414" s="194" t="s">
        <v>250</v>
      </c>
      <c r="J414" s="154"/>
      <c r="K414" s="2"/>
      <c r="L414" s="108"/>
      <c r="M414" s="2"/>
      <c r="N414" s="2"/>
      <c r="O414" s="132">
        <f t="shared" ref="O414:O438" si="64">O413</f>
        <v>-0.15</v>
      </c>
      <c r="P414" s="132">
        <f t="shared" ref="P414:P438" si="65">P413</f>
        <v>-0.1</v>
      </c>
      <c r="Q414" s="132">
        <f t="shared" ref="Q414:Q438" si="66">Q413</f>
        <v>-0.05</v>
      </c>
      <c r="R414" s="132">
        <f t="shared" ref="R414:R438" si="67">R413</f>
        <v>-0.1</v>
      </c>
      <c r="S414" s="2"/>
      <c r="T414" s="132">
        <f t="shared" ref="T414:V438" si="68">T413</f>
        <v>-0.15</v>
      </c>
      <c r="U414" s="132">
        <f t="shared" ref="U414:U438" si="69">U413</f>
        <v>-0.1</v>
      </c>
      <c r="V414" s="132">
        <f t="shared" ref="V414:V438" si="70">V413</f>
        <v>-0.05</v>
      </c>
      <c r="W414" s="132">
        <f t="shared" ref="W414:W438" si="71">W413</f>
        <v>-0.1</v>
      </c>
      <c r="X414" s="4"/>
      <c r="Y414" s="16"/>
      <c r="Z414" s="1"/>
      <c r="AA414" s="1"/>
      <c r="AB414" s="1"/>
    </row>
    <row r="415" spans="1:28" s="131" customFormat="1" outlineLevel="3" x14ac:dyDescent="0.35">
      <c r="A415" s="1"/>
      <c r="B415" s="33"/>
      <c r="C415" s="76">
        <f t="shared" si="63"/>
        <v>4</v>
      </c>
      <c r="D415" s="4"/>
      <c r="E415" s="5">
        <v>57</v>
      </c>
      <c r="F415" s="5"/>
      <c r="G415" s="4"/>
      <c r="H415" s="61" t="s">
        <v>253</v>
      </c>
      <c r="I415" s="194" t="s">
        <v>252</v>
      </c>
      <c r="J415" s="154"/>
      <c r="K415" s="2"/>
      <c r="L415" s="108"/>
      <c r="M415" s="2"/>
      <c r="N415" s="2"/>
      <c r="O415" s="132">
        <f t="shared" si="64"/>
        <v>-0.15</v>
      </c>
      <c r="P415" s="132">
        <f t="shared" si="65"/>
        <v>-0.1</v>
      </c>
      <c r="Q415" s="132">
        <f t="shared" si="66"/>
        <v>-0.05</v>
      </c>
      <c r="R415" s="132">
        <f t="shared" si="67"/>
        <v>-0.1</v>
      </c>
      <c r="S415" s="2"/>
      <c r="T415" s="132">
        <f t="shared" si="68"/>
        <v>-0.15</v>
      </c>
      <c r="U415" s="132">
        <f t="shared" si="69"/>
        <v>-0.1</v>
      </c>
      <c r="V415" s="132">
        <f t="shared" si="70"/>
        <v>-0.05</v>
      </c>
      <c r="W415" s="132">
        <f t="shared" si="71"/>
        <v>-0.1</v>
      </c>
      <c r="X415" s="4"/>
      <c r="Y415" s="16"/>
      <c r="Z415" s="1"/>
      <c r="AA415" s="1"/>
      <c r="AB415" s="1"/>
    </row>
    <row r="416" spans="1:28" s="131" customFormat="1" outlineLevel="3" x14ac:dyDescent="0.35">
      <c r="A416" s="1"/>
      <c r="B416" s="33"/>
      <c r="C416" s="76">
        <f t="shared" si="63"/>
        <v>4</v>
      </c>
      <c r="D416" s="4"/>
      <c r="E416" s="5">
        <v>58</v>
      </c>
      <c r="F416" s="5"/>
      <c r="G416" s="4"/>
      <c r="H416" s="61" t="s">
        <v>255</v>
      </c>
      <c r="I416" s="194" t="s">
        <v>254</v>
      </c>
      <c r="J416" s="154"/>
      <c r="K416" s="2"/>
      <c r="L416" s="108"/>
      <c r="M416" s="2"/>
      <c r="N416" s="2"/>
      <c r="O416" s="132">
        <f t="shared" si="64"/>
        <v>-0.15</v>
      </c>
      <c r="P416" s="132">
        <f t="shared" si="65"/>
        <v>-0.1</v>
      </c>
      <c r="Q416" s="132">
        <f t="shared" si="66"/>
        <v>-0.05</v>
      </c>
      <c r="R416" s="132">
        <f t="shared" si="67"/>
        <v>-0.1</v>
      </c>
      <c r="S416" s="2"/>
      <c r="T416" s="132">
        <f t="shared" si="68"/>
        <v>-0.15</v>
      </c>
      <c r="U416" s="132">
        <f t="shared" si="69"/>
        <v>-0.1</v>
      </c>
      <c r="V416" s="132">
        <f t="shared" si="70"/>
        <v>-0.05</v>
      </c>
      <c r="W416" s="132">
        <f t="shared" si="71"/>
        <v>-0.1</v>
      </c>
      <c r="X416" s="4"/>
      <c r="Y416" s="16"/>
      <c r="Z416" s="1"/>
      <c r="AA416" s="1"/>
      <c r="AB416" s="1"/>
    </row>
    <row r="417" spans="1:28" s="131" customFormat="1" outlineLevel="3" x14ac:dyDescent="0.35">
      <c r="A417" s="1"/>
      <c r="B417" s="33"/>
      <c r="C417" s="76">
        <f t="shared" si="63"/>
        <v>4</v>
      </c>
      <c r="D417" s="4"/>
      <c r="E417" s="5">
        <v>59</v>
      </c>
      <c r="F417" s="5"/>
      <c r="G417" s="4"/>
      <c r="H417" s="61" t="s">
        <v>257</v>
      </c>
      <c r="I417" s="194" t="s">
        <v>256</v>
      </c>
      <c r="J417" s="154"/>
      <c r="K417" s="2"/>
      <c r="L417" s="108"/>
      <c r="M417" s="2"/>
      <c r="N417" s="2"/>
      <c r="O417" s="132">
        <f t="shared" si="64"/>
        <v>-0.15</v>
      </c>
      <c r="P417" s="132">
        <f t="shared" si="65"/>
        <v>-0.1</v>
      </c>
      <c r="Q417" s="132">
        <f t="shared" si="66"/>
        <v>-0.05</v>
      </c>
      <c r="R417" s="132">
        <f t="shared" si="67"/>
        <v>-0.1</v>
      </c>
      <c r="S417" s="2"/>
      <c r="T417" s="132">
        <f t="shared" si="68"/>
        <v>-0.15</v>
      </c>
      <c r="U417" s="132">
        <f t="shared" si="69"/>
        <v>-0.1</v>
      </c>
      <c r="V417" s="132">
        <f t="shared" si="70"/>
        <v>-0.05</v>
      </c>
      <c r="W417" s="132">
        <f t="shared" si="71"/>
        <v>-0.1</v>
      </c>
      <c r="X417" s="4"/>
      <c r="Y417" s="16"/>
      <c r="Z417" s="1"/>
      <c r="AA417" s="1"/>
      <c r="AB417" s="1"/>
    </row>
    <row r="418" spans="1:28" s="131" customFormat="1" outlineLevel="3" x14ac:dyDescent="0.35">
      <c r="A418" s="1"/>
      <c r="B418" s="33"/>
      <c r="C418" s="76">
        <f t="shared" si="63"/>
        <v>4</v>
      </c>
      <c r="D418" s="4"/>
      <c r="E418" s="5">
        <v>60</v>
      </c>
      <c r="F418" s="5"/>
      <c r="G418" s="4"/>
      <c r="H418" s="61" t="s">
        <v>259</v>
      </c>
      <c r="I418" s="194" t="s">
        <v>258</v>
      </c>
      <c r="J418" s="154"/>
      <c r="K418" s="2"/>
      <c r="L418" s="108"/>
      <c r="M418" s="2"/>
      <c r="N418" s="2"/>
      <c r="O418" s="132">
        <f t="shared" si="64"/>
        <v>-0.15</v>
      </c>
      <c r="P418" s="132">
        <f t="shared" si="65"/>
        <v>-0.1</v>
      </c>
      <c r="Q418" s="132">
        <f t="shared" si="66"/>
        <v>-0.05</v>
      </c>
      <c r="R418" s="132">
        <f t="shared" si="67"/>
        <v>-0.1</v>
      </c>
      <c r="S418" s="2"/>
      <c r="T418" s="132">
        <f t="shared" si="68"/>
        <v>-0.15</v>
      </c>
      <c r="U418" s="132">
        <f t="shared" si="69"/>
        <v>-0.1</v>
      </c>
      <c r="V418" s="132">
        <f t="shared" si="70"/>
        <v>-0.05</v>
      </c>
      <c r="W418" s="132">
        <f t="shared" si="71"/>
        <v>-0.1</v>
      </c>
      <c r="X418" s="4"/>
      <c r="Y418" s="16"/>
      <c r="Z418" s="1"/>
      <c r="AA418" s="1"/>
      <c r="AB418" s="1"/>
    </row>
    <row r="419" spans="1:28" s="131" customFormat="1" outlineLevel="3" x14ac:dyDescent="0.35">
      <c r="A419" s="1"/>
      <c r="B419" s="33"/>
      <c r="C419" s="76">
        <f t="shared" si="63"/>
        <v>4</v>
      </c>
      <c r="D419" s="4"/>
      <c r="E419" s="5">
        <v>61</v>
      </c>
      <c r="F419" s="5"/>
      <c r="G419" s="4"/>
      <c r="H419" s="61" t="s">
        <v>261</v>
      </c>
      <c r="I419" s="194" t="s">
        <v>260</v>
      </c>
      <c r="J419" s="154"/>
      <c r="K419" s="2"/>
      <c r="L419" s="108"/>
      <c r="M419" s="2"/>
      <c r="N419" s="2"/>
      <c r="O419" s="132">
        <f t="shared" si="64"/>
        <v>-0.15</v>
      </c>
      <c r="P419" s="132">
        <f t="shared" si="65"/>
        <v>-0.1</v>
      </c>
      <c r="Q419" s="132">
        <f t="shared" si="66"/>
        <v>-0.05</v>
      </c>
      <c r="R419" s="132">
        <f t="shared" si="67"/>
        <v>-0.1</v>
      </c>
      <c r="S419" s="2"/>
      <c r="T419" s="132">
        <f t="shared" si="68"/>
        <v>-0.15</v>
      </c>
      <c r="U419" s="132">
        <f t="shared" si="69"/>
        <v>-0.1</v>
      </c>
      <c r="V419" s="132">
        <f t="shared" si="70"/>
        <v>-0.05</v>
      </c>
      <c r="W419" s="132">
        <f t="shared" si="71"/>
        <v>-0.1</v>
      </c>
      <c r="X419" s="4"/>
      <c r="Y419" s="16"/>
      <c r="Z419" s="1"/>
      <c r="AA419" s="1"/>
      <c r="AB419" s="1"/>
    </row>
    <row r="420" spans="1:28" s="131" customFormat="1" outlineLevel="3" x14ac:dyDescent="0.35">
      <c r="A420" s="1"/>
      <c r="B420" s="33"/>
      <c r="C420" s="76">
        <f t="shared" si="63"/>
        <v>4</v>
      </c>
      <c r="D420" s="4"/>
      <c r="E420" s="5">
        <v>62</v>
      </c>
      <c r="F420" s="5"/>
      <c r="G420" s="4"/>
      <c r="H420" s="61" t="s">
        <v>263</v>
      </c>
      <c r="I420" s="194" t="s">
        <v>262</v>
      </c>
      <c r="J420" s="154"/>
      <c r="K420" s="2"/>
      <c r="L420" s="108"/>
      <c r="M420" s="2"/>
      <c r="N420" s="2"/>
      <c r="O420" s="132">
        <f t="shared" si="64"/>
        <v>-0.15</v>
      </c>
      <c r="P420" s="132">
        <f t="shared" si="65"/>
        <v>-0.1</v>
      </c>
      <c r="Q420" s="132">
        <f t="shared" si="66"/>
        <v>-0.05</v>
      </c>
      <c r="R420" s="132">
        <f t="shared" si="67"/>
        <v>-0.1</v>
      </c>
      <c r="S420" s="2"/>
      <c r="T420" s="132">
        <f t="shared" si="68"/>
        <v>-0.15</v>
      </c>
      <c r="U420" s="132">
        <f t="shared" si="69"/>
        <v>-0.1</v>
      </c>
      <c r="V420" s="132">
        <f t="shared" si="70"/>
        <v>-0.05</v>
      </c>
      <c r="W420" s="132">
        <f t="shared" si="71"/>
        <v>-0.1</v>
      </c>
      <c r="X420" s="4"/>
      <c r="Y420" s="16"/>
      <c r="Z420" s="1"/>
      <c r="AA420" s="1"/>
      <c r="AB420" s="1"/>
    </row>
    <row r="421" spans="1:28" s="131" customFormat="1" outlineLevel="3" x14ac:dyDescent="0.35">
      <c r="A421" s="1"/>
      <c r="B421" s="33"/>
      <c r="C421" s="76">
        <f t="shared" si="63"/>
        <v>4</v>
      </c>
      <c r="D421" s="4"/>
      <c r="E421" s="5">
        <v>63</v>
      </c>
      <c r="F421" s="5"/>
      <c r="G421" s="4"/>
      <c r="H421" s="61" t="s">
        <v>265</v>
      </c>
      <c r="I421" s="194" t="s">
        <v>264</v>
      </c>
      <c r="J421" s="154"/>
      <c r="K421" s="2"/>
      <c r="L421" s="108"/>
      <c r="M421" s="2"/>
      <c r="N421" s="2"/>
      <c r="O421" s="132">
        <f t="shared" si="64"/>
        <v>-0.15</v>
      </c>
      <c r="P421" s="132">
        <f t="shared" si="65"/>
        <v>-0.1</v>
      </c>
      <c r="Q421" s="132">
        <f t="shared" si="66"/>
        <v>-0.05</v>
      </c>
      <c r="R421" s="132">
        <f t="shared" si="67"/>
        <v>-0.1</v>
      </c>
      <c r="S421" s="2"/>
      <c r="T421" s="132">
        <f t="shared" si="68"/>
        <v>-0.15</v>
      </c>
      <c r="U421" s="132">
        <f t="shared" si="69"/>
        <v>-0.1</v>
      </c>
      <c r="V421" s="132">
        <f t="shared" si="70"/>
        <v>-0.05</v>
      </c>
      <c r="W421" s="132">
        <f t="shared" si="71"/>
        <v>-0.1</v>
      </c>
      <c r="X421" s="4"/>
      <c r="Y421" s="16"/>
      <c r="Z421" s="1"/>
      <c r="AA421" s="1"/>
      <c r="AB421" s="1"/>
    </row>
    <row r="422" spans="1:28" s="131" customFormat="1" outlineLevel="3" x14ac:dyDescent="0.35">
      <c r="A422" s="1"/>
      <c r="B422" s="33"/>
      <c r="C422" s="76">
        <f t="shared" si="63"/>
        <v>4</v>
      </c>
      <c r="D422" s="4"/>
      <c r="E422" s="5">
        <v>64</v>
      </c>
      <c r="F422" s="5"/>
      <c r="G422" s="4"/>
      <c r="H422" s="61" t="s">
        <v>267</v>
      </c>
      <c r="I422" s="194" t="s">
        <v>266</v>
      </c>
      <c r="J422" s="154"/>
      <c r="K422" s="2"/>
      <c r="L422" s="108"/>
      <c r="M422" s="2"/>
      <c r="N422" s="2"/>
      <c r="O422" s="132">
        <f t="shared" si="64"/>
        <v>-0.15</v>
      </c>
      <c r="P422" s="132">
        <f t="shared" si="65"/>
        <v>-0.1</v>
      </c>
      <c r="Q422" s="132">
        <f t="shared" si="66"/>
        <v>-0.05</v>
      </c>
      <c r="R422" s="132">
        <f t="shared" si="67"/>
        <v>-0.1</v>
      </c>
      <c r="S422" s="2"/>
      <c r="T422" s="132">
        <f t="shared" si="68"/>
        <v>-0.15</v>
      </c>
      <c r="U422" s="132">
        <f t="shared" si="69"/>
        <v>-0.1</v>
      </c>
      <c r="V422" s="132">
        <f t="shared" si="70"/>
        <v>-0.05</v>
      </c>
      <c r="W422" s="132">
        <f t="shared" si="71"/>
        <v>-0.1</v>
      </c>
      <c r="X422" s="4"/>
      <c r="Y422" s="16"/>
      <c r="Z422" s="1"/>
      <c r="AA422" s="1"/>
      <c r="AB422" s="1"/>
    </row>
    <row r="423" spans="1:28" s="131" customFormat="1" outlineLevel="3" x14ac:dyDescent="0.35">
      <c r="A423" s="1"/>
      <c r="B423" s="33"/>
      <c r="C423" s="76">
        <f t="shared" si="63"/>
        <v>4</v>
      </c>
      <c r="D423" s="4"/>
      <c r="E423" s="5">
        <v>65</v>
      </c>
      <c r="F423" s="5"/>
      <c r="G423" s="4"/>
      <c r="H423" s="61" t="s">
        <v>269</v>
      </c>
      <c r="I423" s="194" t="s">
        <v>268</v>
      </c>
      <c r="J423" s="154"/>
      <c r="K423" s="2"/>
      <c r="L423" s="108"/>
      <c r="M423" s="2"/>
      <c r="N423" s="2"/>
      <c r="O423" s="132">
        <f t="shared" si="64"/>
        <v>-0.15</v>
      </c>
      <c r="P423" s="132">
        <f t="shared" si="65"/>
        <v>-0.1</v>
      </c>
      <c r="Q423" s="132">
        <f t="shared" si="66"/>
        <v>-0.05</v>
      </c>
      <c r="R423" s="132">
        <f t="shared" si="67"/>
        <v>-0.1</v>
      </c>
      <c r="S423" s="2"/>
      <c r="T423" s="132">
        <f t="shared" si="68"/>
        <v>-0.15</v>
      </c>
      <c r="U423" s="132">
        <f t="shared" si="69"/>
        <v>-0.1</v>
      </c>
      <c r="V423" s="132">
        <f t="shared" si="70"/>
        <v>-0.05</v>
      </c>
      <c r="W423" s="132">
        <f t="shared" si="71"/>
        <v>-0.1</v>
      </c>
      <c r="X423" s="4"/>
      <c r="Y423" s="16"/>
      <c r="Z423" s="1"/>
      <c r="AA423" s="1"/>
      <c r="AB423" s="1"/>
    </row>
    <row r="424" spans="1:28" s="131" customFormat="1" outlineLevel="3" x14ac:dyDescent="0.35">
      <c r="A424" s="1"/>
      <c r="B424" s="33"/>
      <c r="C424" s="76">
        <f t="shared" si="63"/>
        <v>4</v>
      </c>
      <c r="D424" s="4"/>
      <c r="E424" s="5">
        <v>66</v>
      </c>
      <c r="F424" s="5"/>
      <c r="G424" s="4"/>
      <c r="H424" s="61" t="s">
        <v>271</v>
      </c>
      <c r="I424" s="194" t="s">
        <v>270</v>
      </c>
      <c r="J424" s="154"/>
      <c r="K424" s="2"/>
      <c r="L424" s="108"/>
      <c r="M424" s="2"/>
      <c r="N424" s="2"/>
      <c r="O424" s="132">
        <f t="shared" si="64"/>
        <v>-0.15</v>
      </c>
      <c r="P424" s="132">
        <f t="shared" si="65"/>
        <v>-0.1</v>
      </c>
      <c r="Q424" s="132">
        <f t="shared" si="66"/>
        <v>-0.05</v>
      </c>
      <c r="R424" s="132">
        <f t="shared" si="67"/>
        <v>-0.1</v>
      </c>
      <c r="S424" s="2"/>
      <c r="T424" s="132">
        <f t="shared" si="68"/>
        <v>-0.15</v>
      </c>
      <c r="U424" s="132">
        <f t="shared" si="69"/>
        <v>-0.1</v>
      </c>
      <c r="V424" s="132">
        <f t="shared" si="70"/>
        <v>-0.05</v>
      </c>
      <c r="W424" s="132">
        <f t="shared" si="71"/>
        <v>-0.1</v>
      </c>
      <c r="X424" s="4"/>
      <c r="Y424" s="16"/>
      <c r="Z424" s="1"/>
      <c r="AA424" s="1"/>
      <c r="AB424" s="1"/>
    </row>
    <row r="425" spans="1:28" s="131" customFormat="1" outlineLevel="3" x14ac:dyDescent="0.35">
      <c r="A425" s="1"/>
      <c r="B425" s="33"/>
      <c r="C425" s="76">
        <f t="shared" si="63"/>
        <v>4</v>
      </c>
      <c r="D425" s="4"/>
      <c r="E425" s="5">
        <v>67</v>
      </c>
      <c r="F425" s="5"/>
      <c r="G425" s="4"/>
      <c r="H425" s="61" t="s">
        <v>273</v>
      </c>
      <c r="I425" s="194" t="s">
        <v>272</v>
      </c>
      <c r="J425" s="154"/>
      <c r="K425" s="2"/>
      <c r="L425" s="108"/>
      <c r="M425" s="2"/>
      <c r="N425" s="2"/>
      <c r="O425" s="132">
        <f t="shared" si="64"/>
        <v>-0.15</v>
      </c>
      <c r="P425" s="132">
        <f t="shared" si="65"/>
        <v>-0.1</v>
      </c>
      <c r="Q425" s="132">
        <f t="shared" si="66"/>
        <v>-0.05</v>
      </c>
      <c r="R425" s="132">
        <f t="shared" si="67"/>
        <v>-0.1</v>
      </c>
      <c r="S425" s="2"/>
      <c r="T425" s="132">
        <f t="shared" si="68"/>
        <v>-0.15</v>
      </c>
      <c r="U425" s="132">
        <f t="shared" si="69"/>
        <v>-0.1</v>
      </c>
      <c r="V425" s="132">
        <f t="shared" si="70"/>
        <v>-0.05</v>
      </c>
      <c r="W425" s="132">
        <f t="shared" si="71"/>
        <v>-0.1</v>
      </c>
      <c r="X425" s="4"/>
      <c r="Y425" s="16"/>
      <c r="Z425" s="1"/>
      <c r="AA425" s="1"/>
      <c r="AB425" s="1"/>
    </row>
    <row r="426" spans="1:28" s="131" customFormat="1" outlineLevel="3" x14ac:dyDescent="0.35">
      <c r="A426" s="1"/>
      <c r="B426" s="33"/>
      <c r="C426" s="76">
        <f t="shared" si="63"/>
        <v>4</v>
      </c>
      <c r="D426" s="4"/>
      <c r="E426" s="5">
        <v>68</v>
      </c>
      <c r="F426" s="5"/>
      <c r="G426" s="4"/>
      <c r="H426" s="61" t="s">
        <v>275</v>
      </c>
      <c r="I426" s="194" t="s">
        <v>274</v>
      </c>
      <c r="J426" s="154"/>
      <c r="K426" s="2"/>
      <c r="L426" s="108"/>
      <c r="M426" s="2"/>
      <c r="N426" s="2"/>
      <c r="O426" s="132">
        <f t="shared" si="64"/>
        <v>-0.15</v>
      </c>
      <c r="P426" s="132">
        <f t="shared" si="65"/>
        <v>-0.1</v>
      </c>
      <c r="Q426" s="132">
        <f t="shared" si="66"/>
        <v>-0.05</v>
      </c>
      <c r="R426" s="132">
        <f t="shared" si="67"/>
        <v>-0.1</v>
      </c>
      <c r="S426" s="2"/>
      <c r="T426" s="132">
        <f t="shared" si="68"/>
        <v>-0.15</v>
      </c>
      <c r="U426" s="132">
        <f t="shared" si="69"/>
        <v>-0.1</v>
      </c>
      <c r="V426" s="132">
        <f t="shared" si="70"/>
        <v>-0.05</v>
      </c>
      <c r="W426" s="132">
        <f t="shared" si="71"/>
        <v>-0.1</v>
      </c>
      <c r="X426" s="4"/>
      <c r="Y426" s="16"/>
      <c r="Z426" s="1"/>
      <c r="AA426" s="1"/>
      <c r="AB426" s="1"/>
    </row>
    <row r="427" spans="1:28" s="131" customFormat="1" outlineLevel="3" x14ac:dyDescent="0.35">
      <c r="A427" s="1"/>
      <c r="B427" s="33"/>
      <c r="C427" s="76">
        <f t="shared" si="63"/>
        <v>4</v>
      </c>
      <c r="D427" s="4"/>
      <c r="E427" s="5">
        <v>69</v>
      </c>
      <c r="F427" s="5"/>
      <c r="G427" s="4"/>
      <c r="H427" s="61" t="s">
        <v>277</v>
      </c>
      <c r="I427" s="194" t="s">
        <v>276</v>
      </c>
      <c r="J427" s="154"/>
      <c r="K427" s="2"/>
      <c r="L427" s="108"/>
      <c r="M427" s="2"/>
      <c r="N427" s="2"/>
      <c r="O427" s="132">
        <f t="shared" si="64"/>
        <v>-0.15</v>
      </c>
      <c r="P427" s="132">
        <f t="shared" si="65"/>
        <v>-0.1</v>
      </c>
      <c r="Q427" s="132">
        <f t="shared" si="66"/>
        <v>-0.05</v>
      </c>
      <c r="R427" s="132">
        <f t="shared" si="67"/>
        <v>-0.1</v>
      </c>
      <c r="S427" s="2"/>
      <c r="T427" s="132">
        <f t="shared" si="68"/>
        <v>-0.15</v>
      </c>
      <c r="U427" s="132">
        <f t="shared" si="69"/>
        <v>-0.1</v>
      </c>
      <c r="V427" s="132">
        <f t="shared" si="70"/>
        <v>-0.05</v>
      </c>
      <c r="W427" s="132">
        <f t="shared" si="71"/>
        <v>-0.1</v>
      </c>
      <c r="X427" s="4"/>
      <c r="Y427" s="16"/>
      <c r="Z427" s="1"/>
      <c r="AA427" s="1"/>
      <c r="AB427" s="1"/>
    </row>
    <row r="428" spans="1:28" s="131" customFormat="1" outlineLevel="3" x14ac:dyDescent="0.35">
      <c r="A428" s="1"/>
      <c r="B428" s="33"/>
      <c r="C428" s="76">
        <f t="shared" si="63"/>
        <v>4</v>
      </c>
      <c r="D428" s="4"/>
      <c r="E428" s="5">
        <v>70</v>
      </c>
      <c r="F428" s="5"/>
      <c r="G428" s="4"/>
      <c r="H428" s="61" t="s">
        <v>279</v>
      </c>
      <c r="I428" s="194" t="s">
        <v>278</v>
      </c>
      <c r="J428" s="154"/>
      <c r="K428" s="2"/>
      <c r="L428" s="108"/>
      <c r="M428" s="2"/>
      <c r="N428" s="2"/>
      <c r="O428" s="132">
        <f t="shared" si="64"/>
        <v>-0.15</v>
      </c>
      <c r="P428" s="132">
        <f t="shared" si="65"/>
        <v>-0.1</v>
      </c>
      <c r="Q428" s="132">
        <f t="shared" si="66"/>
        <v>-0.05</v>
      </c>
      <c r="R428" s="132">
        <f t="shared" si="67"/>
        <v>-0.1</v>
      </c>
      <c r="S428" s="2"/>
      <c r="T428" s="132">
        <f t="shared" si="68"/>
        <v>-0.15</v>
      </c>
      <c r="U428" s="132">
        <f t="shared" si="69"/>
        <v>-0.1</v>
      </c>
      <c r="V428" s="132">
        <f t="shared" si="70"/>
        <v>-0.05</v>
      </c>
      <c r="W428" s="132">
        <f t="shared" si="71"/>
        <v>-0.1</v>
      </c>
      <c r="X428" s="4"/>
      <c r="Y428" s="16"/>
      <c r="Z428" s="1"/>
      <c r="AA428" s="1"/>
      <c r="AB428" s="1"/>
    </row>
    <row r="429" spans="1:28" s="131" customFormat="1" outlineLevel="3" x14ac:dyDescent="0.35">
      <c r="A429" s="1"/>
      <c r="B429" s="33"/>
      <c r="C429" s="76">
        <f t="shared" si="63"/>
        <v>4</v>
      </c>
      <c r="D429" s="4"/>
      <c r="E429" s="5">
        <v>71</v>
      </c>
      <c r="F429" s="5"/>
      <c r="G429" s="4"/>
      <c r="H429" s="61" t="s">
        <v>281</v>
      </c>
      <c r="I429" s="194" t="s">
        <v>280</v>
      </c>
      <c r="J429" s="154"/>
      <c r="K429" s="2"/>
      <c r="L429" s="108"/>
      <c r="M429" s="2"/>
      <c r="N429" s="2"/>
      <c r="O429" s="132">
        <f t="shared" si="64"/>
        <v>-0.15</v>
      </c>
      <c r="P429" s="132">
        <f t="shared" si="65"/>
        <v>-0.1</v>
      </c>
      <c r="Q429" s="132">
        <f t="shared" si="66"/>
        <v>-0.05</v>
      </c>
      <c r="R429" s="132">
        <f t="shared" si="67"/>
        <v>-0.1</v>
      </c>
      <c r="S429" s="2"/>
      <c r="T429" s="132">
        <f t="shared" si="68"/>
        <v>-0.15</v>
      </c>
      <c r="U429" s="132">
        <f t="shared" si="69"/>
        <v>-0.1</v>
      </c>
      <c r="V429" s="132">
        <f t="shared" si="70"/>
        <v>-0.05</v>
      </c>
      <c r="W429" s="132">
        <f t="shared" si="71"/>
        <v>-0.1</v>
      </c>
      <c r="X429" s="4"/>
      <c r="Y429" s="16"/>
      <c r="Z429" s="1"/>
      <c r="AA429" s="1"/>
      <c r="AB429" s="1"/>
    </row>
    <row r="430" spans="1:28" s="131" customFormat="1" outlineLevel="3" x14ac:dyDescent="0.35">
      <c r="A430" s="1"/>
      <c r="B430" s="33"/>
      <c r="C430" s="76">
        <f t="shared" si="63"/>
        <v>4</v>
      </c>
      <c r="D430" s="4"/>
      <c r="E430" s="5">
        <v>72</v>
      </c>
      <c r="F430" s="5"/>
      <c r="G430" s="4"/>
      <c r="H430" s="61" t="s">
        <v>283</v>
      </c>
      <c r="I430" s="194" t="s">
        <v>282</v>
      </c>
      <c r="J430" s="154"/>
      <c r="K430" s="2"/>
      <c r="L430" s="108"/>
      <c r="M430" s="2"/>
      <c r="N430" s="2"/>
      <c r="O430" s="132">
        <f t="shared" si="64"/>
        <v>-0.15</v>
      </c>
      <c r="P430" s="132">
        <f t="shared" si="65"/>
        <v>-0.1</v>
      </c>
      <c r="Q430" s="132">
        <f t="shared" si="66"/>
        <v>-0.05</v>
      </c>
      <c r="R430" s="132">
        <f t="shared" si="67"/>
        <v>-0.1</v>
      </c>
      <c r="S430" s="2"/>
      <c r="T430" s="132">
        <f t="shared" si="68"/>
        <v>-0.15</v>
      </c>
      <c r="U430" s="132">
        <f t="shared" si="69"/>
        <v>-0.1</v>
      </c>
      <c r="V430" s="132">
        <f t="shared" si="70"/>
        <v>-0.05</v>
      </c>
      <c r="W430" s="132">
        <f t="shared" si="71"/>
        <v>-0.1</v>
      </c>
      <c r="X430" s="4"/>
      <c r="Y430" s="16"/>
      <c r="Z430" s="1"/>
      <c r="AA430" s="1"/>
      <c r="AB430" s="1"/>
    </row>
    <row r="431" spans="1:28" s="131" customFormat="1" outlineLevel="3" x14ac:dyDescent="0.35">
      <c r="A431" s="1"/>
      <c r="B431" s="33"/>
      <c r="C431" s="76">
        <f t="shared" si="63"/>
        <v>4</v>
      </c>
      <c r="D431" s="4"/>
      <c r="E431" s="5">
        <v>73</v>
      </c>
      <c r="F431" s="5"/>
      <c r="G431" s="4"/>
      <c r="H431" s="61" t="s">
        <v>285</v>
      </c>
      <c r="I431" s="194" t="s">
        <v>284</v>
      </c>
      <c r="J431" s="154"/>
      <c r="K431" s="2"/>
      <c r="L431" s="108"/>
      <c r="M431" s="2"/>
      <c r="N431" s="2"/>
      <c r="O431" s="132">
        <f t="shared" si="64"/>
        <v>-0.15</v>
      </c>
      <c r="P431" s="132">
        <f t="shared" si="65"/>
        <v>-0.1</v>
      </c>
      <c r="Q431" s="132">
        <f t="shared" si="66"/>
        <v>-0.05</v>
      </c>
      <c r="R431" s="132">
        <f t="shared" si="67"/>
        <v>-0.1</v>
      </c>
      <c r="S431" s="2"/>
      <c r="T431" s="132">
        <f t="shared" si="68"/>
        <v>-0.15</v>
      </c>
      <c r="U431" s="132">
        <f t="shared" si="69"/>
        <v>-0.1</v>
      </c>
      <c r="V431" s="132">
        <f t="shared" si="70"/>
        <v>-0.05</v>
      </c>
      <c r="W431" s="132">
        <f t="shared" si="71"/>
        <v>-0.1</v>
      </c>
      <c r="X431" s="4"/>
      <c r="Y431" s="16"/>
      <c r="Z431" s="1"/>
      <c r="AA431" s="1"/>
      <c r="AB431" s="1"/>
    </row>
    <row r="432" spans="1:28" s="131" customFormat="1" outlineLevel="3" x14ac:dyDescent="0.35">
      <c r="A432" s="1"/>
      <c r="B432" s="33"/>
      <c r="C432" s="76">
        <f t="shared" si="63"/>
        <v>4</v>
      </c>
      <c r="D432" s="4"/>
      <c r="E432" s="5">
        <v>74</v>
      </c>
      <c r="F432" s="5"/>
      <c r="G432" s="4"/>
      <c r="H432" s="61" t="s">
        <v>287</v>
      </c>
      <c r="I432" s="194" t="s">
        <v>286</v>
      </c>
      <c r="J432" s="154"/>
      <c r="K432" s="2"/>
      <c r="L432" s="108"/>
      <c r="M432" s="2"/>
      <c r="N432" s="2"/>
      <c r="O432" s="132">
        <f t="shared" si="64"/>
        <v>-0.15</v>
      </c>
      <c r="P432" s="132">
        <f t="shared" si="65"/>
        <v>-0.1</v>
      </c>
      <c r="Q432" s="132">
        <f t="shared" si="66"/>
        <v>-0.05</v>
      </c>
      <c r="R432" s="132">
        <f t="shared" si="67"/>
        <v>-0.1</v>
      </c>
      <c r="S432" s="2"/>
      <c r="T432" s="132">
        <f t="shared" si="68"/>
        <v>-0.15</v>
      </c>
      <c r="U432" s="132">
        <f t="shared" si="69"/>
        <v>-0.1</v>
      </c>
      <c r="V432" s="132">
        <f t="shared" si="70"/>
        <v>-0.05</v>
      </c>
      <c r="W432" s="132">
        <f t="shared" si="71"/>
        <v>-0.1</v>
      </c>
      <c r="X432" s="4"/>
      <c r="Y432" s="16"/>
      <c r="Z432" s="1"/>
      <c r="AA432" s="1"/>
      <c r="AB432" s="1"/>
    </row>
    <row r="433" spans="1:28" s="131" customFormat="1" outlineLevel="3" x14ac:dyDescent="0.35">
      <c r="A433" s="1"/>
      <c r="B433" s="33"/>
      <c r="C433" s="76">
        <f t="shared" si="63"/>
        <v>4</v>
      </c>
      <c r="D433" s="4"/>
      <c r="E433" s="5">
        <v>75</v>
      </c>
      <c r="F433" s="5"/>
      <c r="G433" s="4"/>
      <c r="H433" s="61" t="s">
        <v>289</v>
      </c>
      <c r="I433" s="194" t="s">
        <v>288</v>
      </c>
      <c r="J433" s="154"/>
      <c r="K433" s="2"/>
      <c r="L433" s="108"/>
      <c r="M433" s="2"/>
      <c r="N433" s="2"/>
      <c r="O433" s="132">
        <f t="shared" si="64"/>
        <v>-0.15</v>
      </c>
      <c r="P433" s="132">
        <f t="shared" si="65"/>
        <v>-0.1</v>
      </c>
      <c r="Q433" s="132">
        <f t="shared" si="66"/>
        <v>-0.05</v>
      </c>
      <c r="R433" s="132">
        <f t="shared" si="67"/>
        <v>-0.1</v>
      </c>
      <c r="S433" s="2"/>
      <c r="T433" s="132">
        <f t="shared" si="68"/>
        <v>-0.15</v>
      </c>
      <c r="U433" s="132">
        <f t="shared" si="69"/>
        <v>-0.1</v>
      </c>
      <c r="V433" s="132">
        <f t="shared" si="70"/>
        <v>-0.05</v>
      </c>
      <c r="W433" s="132">
        <f t="shared" si="71"/>
        <v>-0.1</v>
      </c>
      <c r="X433" s="4"/>
      <c r="Y433" s="16"/>
      <c r="Z433" s="1"/>
      <c r="AA433" s="1"/>
      <c r="AB433" s="1"/>
    </row>
    <row r="434" spans="1:28" s="131" customFormat="1" outlineLevel="3" x14ac:dyDescent="0.35">
      <c r="A434" s="1"/>
      <c r="B434" s="33"/>
      <c r="C434" s="76">
        <f t="shared" si="63"/>
        <v>4</v>
      </c>
      <c r="D434" s="4"/>
      <c r="E434" s="5">
        <v>76</v>
      </c>
      <c r="F434" s="5"/>
      <c r="G434" s="4"/>
      <c r="H434" s="61" t="s">
        <v>291</v>
      </c>
      <c r="I434" s="194" t="s">
        <v>290</v>
      </c>
      <c r="J434" s="154"/>
      <c r="K434" s="2"/>
      <c r="L434" s="108"/>
      <c r="M434" s="2"/>
      <c r="N434" s="2"/>
      <c r="O434" s="132">
        <f t="shared" si="64"/>
        <v>-0.15</v>
      </c>
      <c r="P434" s="132">
        <f t="shared" si="65"/>
        <v>-0.1</v>
      </c>
      <c r="Q434" s="132">
        <f t="shared" si="66"/>
        <v>-0.05</v>
      </c>
      <c r="R434" s="132">
        <f t="shared" si="67"/>
        <v>-0.1</v>
      </c>
      <c r="S434" s="2"/>
      <c r="T434" s="132">
        <f t="shared" si="68"/>
        <v>-0.15</v>
      </c>
      <c r="U434" s="132">
        <f t="shared" si="69"/>
        <v>-0.1</v>
      </c>
      <c r="V434" s="132">
        <f t="shared" si="70"/>
        <v>-0.05</v>
      </c>
      <c r="W434" s="132">
        <f t="shared" si="71"/>
        <v>-0.1</v>
      </c>
      <c r="X434" s="4"/>
      <c r="Y434" s="16"/>
      <c r="Z434" s="1"/>
      <c r="AA434" s="1"/>
      <c r="AB434" s="1"/>
    </row>
    <row r="435" spans="1:28" s="131" customFormat="1" outlineLevel="3" x14ac:dyDescent="0.35">
      <c r="A435" s="1"/>
      <c r="B435" s="33"/>
      <c r="C435" s="76">
        <f t="shared" si="63"/>
        <v>4</v>
      </c>
      <c r="D435" s="4"/>
      <c r="E435" s="5">
        <v>77</v>
      </c>
      <c r="F435" s="5"/>
      <c r="G435" s="4"/>
      <c r="H435" s="61" t="s">
        <v>293</v>
      </c>
      <c r="I435" s="194" t="s">
        <v>292</v>
      </c>
      <c r="J435" s="154"/>
      <c r="K435" s="2"/>
      <c r="L435" s="108"/>
      <c r="M435" s="2"/>
      <c r="N435" s="2"/>
      <c r="O435" s="132">
        <f t="shared" si="64"/>
        <v>-0.15</v>
      </c>
      <c r="P435" s="132">
        <f t="shared" si="65"/>
        <v>-0.1</v>
      </c>
      <c r="Q435" s="132">
        <f t="shared" si="66"/>
        <v>-0.05</v>
      </c>
      <c r="R435" s="132">
        <f t="shared" si="67"/>
        <v>-0.1</v>
      </c>
      <c r="S435" s="2"/>
      <c r="T435" s="132">
        <f t="shared" si="68"/>
        <v>-0.15</v>
      </c>
      <c r="U435" s="132">
        <f t="shared" si="69"/>
        <v>-0.1</v>
      </c>
      <c r="V435" s="132">
        <f t="shared" si="70"/>
        <v>-0.05</v>
      </c>
      <c r="W435" s="132">
        <f t="shared" si="71"/>
        <v>-0.1</v>
      </c>
      <c r="X435" s="4"/>
      <c r="Y435" s="16"/>
      <c r="Z435" s="1"/>
      <c r="AA435" s="1"/>
      <c r="AB435" s="1"/>
    </row>
    <row r="436" spans="1:28" s="131" customFormat="1" outlineLevel="3" x14ac:dyDescent="0.35">
      <c r="A436" s="1"/>
      <c r="B436" s="33"/>
      <c r="C436" s="76">
        <f t="shared" si="63"/>
        <v>4</v>
      </c>
      <c r="D436" s="4"/>
      <c r="E436" s="5">
        <v>78</v>
      </c>
      <c r="F436" s="5"/>
      <c r="G436" s="4"/>
      <c r="H436" s="61" t="s">
        <v>295</v>
      </c>
      <c r="I436" s="194" t="s">
        <v>294</v>
      </c>
      <c r="J436" s="154"/>
      <c r="K436" s="2"/>
      <c r="L436" s="108"/>
      <c r="M436" s="2"/>
      <c r="N436" s="2"/>
      <c r="O436" s="132">
        <f t="shared" si="64"/>
        <v>-0.15</v>
      </c>
      <c r="P436" s="132">
        <f t="shared" si="65"/>
        <v>-0.1</v>
      </c>
      <c r="Q436" s="132">
        <f t="shared" si="66"/>
        <v>-0.05</v>
      </c>
      <c r="R436" s="132">
        <f t="shared" si="67"/>
        <v>-0.1</v>
      </c>
      <c r="S436" s="2"/>
      <c r="T436" s="132">
        <f t="shared" si="68"/>
        <v>-0.15</v>
      </c>
      <c r="U436" s="132">
        <f t="shared" si="69"/>
        <v>-0.1</v>
      </c>
      <c r="V436" s="132">
        <f t="shared" si="70"/>
        <v>-0.05</v>
      </c>
      <c r="W436" s="132">
        <f t="shared" si="71"/>
        <v>-0.1</v>
      </c>
      <c r="X436" s="4"/>
      <c r="Y436" s="16"/>
      <c r="Z436" s="1"/>
      <c r="AA436" s="1"/>
      <c r="AB436" s="1"/>
    </row>
    <row r="437" spans="1:28" s="131" customFormat="1" outlineLevel="3" x14ac:dyDescent="0.35">
      <c r="A437" s="1"/>
      <c r="B437" s="33"/>
      <c r="C437" s="76">
        <f t="shared" si="63"/>
        <v>4</v>
      </c>
      <c r="D437" s="4"/>
      <c r="E437" s="5">
        <v>79</v>
      </c>
      <c r="F437" s="5"/>
      <c r="G437" s="4"/>
      <c r="H437" s="61" t="s">
        <v>297</v>
      </c>
      <c r="I437" s="194" t="s">
        <v>296</v>
      </c>
      <c r="J437" s="154"/>
      <c r="K437" s="2"/>
      <c r="L437" s="108"/>
      <c r="M437" s="2"/>
      <c r="N437" s="2"/>
      <c r="O437" s="132">
        <f t="shared" si="64"/>
        <v>-0.15</v>
      </c>
      <c r="P437" s="132">
        <f t="shared" si="65"/>
        <v>-0.1</v>
      </c>
      <c r="Q437" s="132">
        <f t="shared" si="66"/>
        <v>-0.05</v>
      </c>
      <c r="R437" s="132">
        <f t="shared" si="67"/>
        <v>-0.1</v>
      </c>
      <c r="S437" s="2"/>
      <c r="T437" s="132">
        <f t="shared" si="68"/>
        <v>-0.15</v>
      </c>
      <c r="U437" s="132">
        <f t="shared" si="69"/>
        <v>-0.1</v>
      </c>
      <c r="V437" s="132">
        <f t="shared" si="70"/>
        <v>-0.05</v>
      </c>
      <c r="W437" s="132">
        <f t="shared" si="71"/>
        <v>-0.1</v>
      </c>
      <c r="X437" s="4"/>
      <c r="Y437" s="16"/>
      <c r="Z437" s="1"/>
      <c r="AA437" s="1"/>
      <c r="AB437" s="1"/>
    </row>
    <row r="438" spans="1:28" s="131" customFormat="1" outlineLevel="3" x14ac:dyDescent="0.35">
      <c r="A438" s="1"/>
      <c r="B438" s="33"/>
      <c r="C438" s="76">
        <f t="shared" si="63"/>
        <v>4</v>
      </c>
      <c r="D438" s="4"/>
      <c r="E438" s="5">
        <v>80</v>
      </c>
      <c r="F438" s="5"/>
      <c r="G438" s="4"/>
      <c r="H438" s="61" t="s">
        <v>299</v>
      </c>
      <c r="I438" s="194" t="s">
        <v>298</v>
      </c>
      <c r="J438" s="154"/>
      <c r="K438" s="2"/>
      <c r="L438" s="108"/>
      <c r="M438" s="2"/>
      <c r="N438" s="2"/>
      <c r="O438" s="132">
        <f t="shared" si="64"/>
        <v>-0.15</v>
      </c>
      <c r="P438" s="132">
        <f t="shared" si="65"/>
        <v>-0.1</v>
      </c>
      <c r="Q438" s="132">
        <f t="shared" si="66"/>
        <v>-0.05</v>
      </c>
      <c r="R438" s="132">
        <f t="shared" si="67"/>
        <v>-0.1</v>
      </c>
      <c r="S438" s="2"/>
      <c r="T438" s="132">
        <f t="shared" si="68"/>
        <v>-0.15</v>
      </c>
      <c r="U438" s="132">
        <f t="shared" si="69"/>
        <v>-0.1</v>
      </c>
      <c r="V438" s="132">
        <f t="shared" si="70"/>
        <v>-0.05</v>
      </c>
      <c r="W438" s="132">
        <f t="shared" si="71"/>
        <v>-0.1</v>
      </c>
      <c r="X438" s="4"/>
      <c r="Y438" s="16"/>
      <c r="Z438" s="1"/>
      <c r="AA438" s="1"/>
      <c r="AB438" s="1"/>
    </row>
    <row r="439" spans="1:28" s="103" customFormat="1" outlineLevel="2" x14ac:dyDescent="0.35">
      <c r="A439" s="1"/>
      <c r="B439" s="33"/>
      <c r="C439" s="76">
        <f>INT($C$309)+2</f>
        <v>3</v>
      </c>
      <c r="D439" s="4"/>
      <c r="E439" s="5">
        <v>0</v>
      </c>
      <c r="F439" s="5"/>
      <c r="G439" s="4"/>
      <c r="H439" s="61" t="s">
        <v>447</v>
      </c>
      <c r="I439" s="81"/>
      <c r="K439" s="2"/>
      <c r="L439" s="108"/>
      <c r="M439" s="2"/>
      <c r="N439" s="2"/>
      <c r="R439" s="2"/>
      <c r="S439" s="2"/>
      <c r="W439" s="2"/>
      <c r="X439" s="4"/>
      <c r="Y439" s="16"/>
      <c r="Z439" s="1"/>
      <c r="AA439" s="1"/>
      <c r="AB439" s="1"/>
    </row>
    <row r="440" spans="1:28" s="103" customFormat="1" outlineLevel="3" x14ac:dyDescent="0.35">
      <c r="A440" s="1"/>
      <c r="B440" s="33"/>
      <c r="C440" s="76">
        <f t="shared" ref="C440:C465" si="72">INT($C$309)+3</f>
        <v>4</v>
      </c>
      <c r="D440" s="4"/>
      <c r="E440" s="5">
        <v>1</v>
      </c>
      <c r="F440" s="5"/>
      <c r="G440" s="4"/>
      <c r="H440" s="61" t="s">
        <v>448</v>
      </c>
      <c r="I440" s="36"/>
      <c r="J440" s="31"/>
      <c r="K440" s="2"/>
      <c r="L440" s="108"/>
      <c r="M440" s="2"/>
      <c r="N440" s="2"/>
      <c r="R440" s="2"/>
      <c r="S440" s="2"/>
      <c r="U440" s="2"/>
      <c r="W440" s="2"/>
      <c r="X440" s="4"/>
      <c r="Y440" s="16"/>
      <c r="Z440" s="1"/>
      <c r="AA440" s="1"/>
      <c r="AB440" s="1"/>
    </row>
    <row r="441" spans="1:28" s="103" customFormat="1" outlineLevel="3" x14ac:dyDescent="0.35">
      <c r="A441" s="1"/>
      <c r="B441" s="33"/>
      <c r="C441" s="76">
        <f t="shared" si="72"/>
        <v>4</v>
      </c>
      <c r="D441" s="4"/>
      <c r="E441" s="5">
        <v>2</v>
      </c>
      <c r="F441" s="5"/>
      <c r="G441" s="4"/>
      <c r="H441" s="61" t="s">
        <v>449</v>
      </c>
      <c r="I441" s="36"/>
      <c r="J441" s="31"/>
      <c r="K441" s="2"/>
      <c r="L441" s="108"/>
      <c r="M441" s="2"/>
      <c r="N441" s="2"/>
      <c r="R441" s="2"/>
      <c r="S441" s="2"/>
      <c r="U441" s="2"/>
      <c r="W441" s="2"/>
      <c r="X441" s="4"/>
      <c r="Y441" s="16"/>
      <c r="Z441" s="1"/>
      <c r="AA441" s="1"/>
      <c r="AB441" s="1"/>
    </row>
    <row r="442" spans="1:28" s="103" customFormat="1" outlineLevel="3" x14ac:dyDescent="0.35">
      <c r="A442" s="1"/>
      <c r="B442" s="33"/>
      <c r="C442" s="76">
        <f t="shared" si="72"/>
        <v>4</v>
      </c>
      <c r="D442" s="4"/>
      <c r="E442" s="5">
        <v>3</v>
      </c>
      <c r="F442" s="5"/>
      <c r="G442" s="4"/>
      <c r="H442" s="61" t="s">
        <v>450</v>
      </c>
      <c r="I442" s="36"/>
      <c r="J442" s="31"/>
      <c r="K442" s="2"/>
      <c r="L442" s="108"/>
      <c r="M442" s="2"/>
      <c r="N442" s="2"/>
      <c r="R442" s="2"/>
      <c r="S442" s="2"/>
      <c r="U442" s="2"/>
      <c r="W442" s="2"/>
      <c r="X442" s="4"/>
      <c r="Y442" s="16"/>
      <c r="Z442" s="1"/>
      <c r="AA442" s="1"/>
      <c r="AB442" s="1"/>
    </row>
    <row r="443" spans="1:28" s="103" customFormat="1" outlineLevel="3" x14ac:dyDescent="0.35">
      <c r="A443" s="1"/>
      <c r="B443" s="33"/>
      <c r="C443" s="76">
        <f t="shared" si="72"/>
        <v>4</v>
      </c>
      <c r="D443" s="4"/>
      <c r="E443" s="5">
        <v>4</v>
      </c>
      <c r="F443" s="5"/>
      <c r="G443" s="4"/>
      <c r="H443" s="61" t="s">
        <v>451</v>
      </c>
      <c r="I443" s="36"/>
      <c r="J443" s="31"/>
      <c r="K443" s="2"/>
      <c r="L443" s="108"/>
      <c r="M443" s="2"/>
      <c r="N443" s="2"/>
      <c r="R443" s="2"/>
      <c r="S443" s="2"/>
      <c r="U443" s="2"/>
      <c r="W443" s="2"/>
      <c r="X443" s="4"/>
      <c r="Y443" s="16"/>
      <c r="Z443" s="1"/>
      <c r="AA443" s="1"/>
      <c r="AB443" s="1"/>
    </row>
    <row r="444" spans="1:28" s="131" customFormat="1" outlineLevel="3" x14ac:dyDescent="0.35">
      <c r="A444" s="1"/>
      <c r="B444" s="33"/>
      <c r="C444" s="76">
        <f t="shared" si="72"/>
        <v>4</v>
      </c>
      <c r="D444" s="4"/>
      <c r="E444" s="5">
        <v>5</v>
      </c>
      <c r="F444" s="5"/>
      <c r="G444" s="4"/>
      <c r="H444" s="61" t="s">
        <v>452</v>
      </c>
      <c r="I444" s="36"/>
      <c r="J444" s="31"/>
      <c r="K444" s="2"/>
      <c r="L444" s="108"/>
      <c r="M444" s="2"/>
      <c r="N444" s="2"/>
      <c r="R444" s="2"/>
      <c r="S444" s="2"/>
      <c r="U444" s="2"/>
      <c r="W444" s="2"/>
      <c r="X444" s="4"/>
      <c r="Y444" s="16"/>
      <c r="Z444" s="1"/>
      <c r="AA444" s="1"/>
      <c r="AB444" s="1"/>
    </row>
    <row r="445" spans="1:28" s="131" customFormat="1" outlineLevel="3" x14ac:dyDescent="0.35">
      <c r="A445" s="1"/>
      <c r="B445" s="33"/>
      <c r="C445" s="76">
        <f t="shared" si="72"/>
        <v>4</v>
      </c>
      <c r="D445" s="4"/>
      <c r="E445" s="5">
        <v>6</v>
      </c>
      <c r="F445" s="5"/>
      <c r="G445" s="4"/>
      <c r="H445" s="61" t="s">
        <v>453</v>
      </c>
      <c r="I445" s="36"/>
      <c r="J445" s="31"/>
      <c r="K445" s="2"/>
      <c r="L445" s="108"/>
      <c r="M445" s="2"/>
      <c r="N445" s="2"/>
      <c r="R445" s="2"/>
      <c r="S445" s="2"/>
      <c r="U445" s="2"/>
      <c r="W445" s="2"/>
      <c r="X445" s="4"/>
      <c r="Y445" s="16"/>
      <c r="Z445" s="1"/>
      <c r="AA445" s="1"/>
      <c r="AB445" s="1"/>
    </row>
    <row r="446" spans="1:28" s="131" customFormat="1" outlineLevel="3" x14ac:dyDescent="0.35">
      <c r="A446" s="1"/>
      <c r="B446" s="33"/>
      <c r="C446" s="76">
        <f t="shared" si="72"/>
        <v>4</v>
      </c>
      <c r="D446" s="4"/>
      <c r="E446" s="5">
        <v>7</v>
      </c>
      <c r="F446" s="5"/>
      <c r="G446" s="4"/>
      <c r="H446" s="61" t="s">
        <v>454</v>
      </c>
      <c r="I446" s="36"/>
      <c r="J446" s="31"/>
      <c r="K446" s="2"/>
      <c r="L446" s="108"/>
      <c r="M446" s="2"/>
      <c r="N446" s="2"/>
      <c r="R446" s="2"/>
      <c r="S446" s="2"/>
      <c r="U446" s="2"/>
      <c r="W446" s="2"/>
      <c r="X446" s="4"/>
      <c r="Y446" s="16"/>
      <c r="Z446" s="1"/>
      <c r="AA446" s="1"/>
      <c r="AB446" s="1"/>
    </row>
    <row r="447" spans="1:28" s="131" customFormat="1" outlineLevel="3" x14ac:dyDescent="0.35">
      <c r="A447" s="1"/>
      <c r="B447" s="33"/>
      <c r="C447" s="76">
        <f t="shared" si="72"/>
        <v>4</v>
      </c>
      <c r="D447" s="4"/>
      <c r="E447" s="5">
        <v>8</v>
      </c>
      <c r="F447" s="5"/>
      <c r="G447" s="4"/>
      <c r="H447" s="61" t="s">
        <v>455</v>
      </c>
      <c r="I447" s="36"/>
      <c r="J447" s="31"/>
      <c r="K447" s="2"/>
      <c r="L447" s="108"/>
      <c r="M447" s="2"/>
      <c r="N447" s="2"/>
      <c r="R447" s="2"/>
      <c r="S447" s="2"/>
      <c r="U447" s="2"/>
      <c r="W447" s="2"/>
      <c r="X447" s="4"/>
      <c r="Y447" s="16"/>
      <c r="Z447" s="1"/>
      <c r="AA447" s="1"/>
      <c r="AB447" s="1"/>
    </row>
    <row r="448" spans="1:28" s="131" customFormat="1" outlineLevel="3" x14ac:dyDescent="0.35">
      <c r="A448" s="1"/>
      <c r="B448" s="33"/>
      <c r="C448" s="76">
        <f t="shared" si="72"/>
        <v>4</v>
      </c>
      <c r="D448" s="4"/>
      <c r="E448" s="5">
        <v>9</v>
      </c>
      <c r="F448" s="5"/>
      <c r="G448" s="4"/>
      <c r="H448" s="61" t="s">
        <v>456</v>
      </c>
      <c r="I448" s="36"/>
      <c r="J448" s="31"/>
      <c r="K448" s="2"/>
      <c r="L448" s="108"/>
      <c r="M448" s="2"/>
      <c r="N448" s="2"/>
      <c r="R448" s="2"/>
      <c r="S448" s="2"/>
      <c r="U448" s="2"/>
      <c r="W448" s="2"/>
      <c r="X448" s="4"/>
      <c r="Y448" s="16"/>
      <c r="Z448" s="1"/>
      <c r="AA448" s="1"/>
      <c r="AB448" s="1"/>
    </row>
    <row r="449" spans="1:28" s="131" customFormat="1" outlineLevel="3" x14ac:dyDescent="0.35">
      <c r="A449" s="1"/>
      <c r="B449" s="33"/>
      <c r="C449" s="76">
        <f t="shared" si="72"/>
        <v>4</v>
      </c>
      <c r="D449" s="4"/>
      <c r="E449" s="5">
        <v>10</v>
      </c>
      <c r="F449" s="5"/>
      <c r="G449" s="4"/>
      <c r="H449" s="61" t="s">
        <v>457</v>
      </c>
      <c r="I449" s="36"/>
      <c r="J449" s="31"/>
      <c r="K449" s="2"/>
      <c r="L449" s="108"/>
      <c r="M449" s="2"/>
      <c r="N449" s="2"/>
      <c r="R449" s="2"/>
      <c r="S449" s="2"/>
      <c r="U449" s="2"/>
      <c r="W449" s="2"/>
      <c r="X449" s="4"/>
      <c r="Y449" s="16"/>
      <c r="Z449" s="1"/>
      <c r="AA449" s="1"/>
      <c r="AB449" s="1"/>
    </row>
    <row r="450" spans="1:28" s="131" customFormat="1" outlineLevel="3" x14ac:dyDescent="0.35">
      <c r="A450" s="1"/>
      <c r="B450" s="33"/>
      <c r="C450" s="76">
        <f t="shared" si="72"/>
        <v>4</v>
      </c>
      <c r="D450" s="4"/>
      <c r="E450" s="5">
        <v>11</v>
      </c>
      <c r="F450" s="5"/>
      <c r="G450" s="4"/>
      <c r="H450" s="61" t="s">
        <v>458</v>
      </c>
      <c r="I450" s="36"/>
      <c r="J450" s="31"/>
      <c r="K450" s="2"/>
      <c r="L450" s="108"/>
      <c r="M450" s="2"/>
      <c r="N450" s="2"/>
      <c r="R450" s="2"/>
      <c r="S450" s="2"/>
      <c r="U450" s="2"/>
      <c r="W450" s="2"/>
      <c r="X450" s="4"/>
      <c r="Y450" s="16"/>
      <c r="Z450" s="1"/>
      <c r="AA450" s="1"/>
      <c r="AB450" s="1"/>
    </row>
    <row r="451" spans="1:28" s="131" customFormat="1" outlineLevel="3" x14ac:dyDescent="0.35">
      <c r="A451" s="1"/>
      <c r="B451" s="33"/>
      <c r="C451" s="76">
        <f t="shared" si="72"/>
        <v>4</v>
      </c>
      <c r="D451" s="4"/>
      <c r="E451" s="5">
        <v>12</v>
      </c>
      <c r="F451" s="5"/>
      <c r="G451" s="4"/>
      <c r="H451" s="61" t="s">
        <v>459</v>
      </c>
      <c r="I451" s="36"/>
      <c r="J451" s="31"/>
      <c r="K451" s="2"/>
      <c r="L451" s="108"/>
      <c r="M451" s="2"/>
      <c r="N451" s="2"/>
      <c r="R451" s="2"/>
      <c r="S451" s="2"/>
      <c r="U451" s="2"/>
      <c r="W451" s="2"/>
      <c r="X451" s="4"/>
      <c r="Y451" s="16"/>
      <c r="Z451" s="1"/>
      <c r="AA451" s="1"/>
      <c r="AB451" s="1"/>
    </row>
    <row r="452" spans="1:28" s="131" customFormat="1" outlineLevel="3" x14ac:dyDescent="0.35">
      <c r="A452" s="1"/>
      <c r="B452" s="33"/>
      <c r="C452" s="76">
        <f t="shared" si="72"/>
        <v>4</v>
      </c>
      <c r="D452" s="4"/>
      <c r="E452" s="5">
        <v>13</v>
      </c>
      <c r="F452" s="5"/>
      <c r="G452" s="4"/>
      <c r="H452" s="61" t="s">
        <v>460</v>
      </c>
      <c r="I452" s="36"/>
      <c r="J452" s="31"/>
      <c r="K452" s="2"/>
      <c r="L452" s="108"/>
      <c r="M452" s="2"/>
      <c r="N452" s="2"/>
      <c r="R452" s="2"/>
      <c r="S452" s="2"/>
      <c r="U452" s="2"/>
      <c r="W452" s="2"/>
      <c r="X452" s="4"/>
      <c r="Y452" s="16"/>
      <c r="Z452" s="1"/>
      <c r="AA452" s="1"/>
      <c r="AB452" s="1"/>
    </row>
    <row r="453" spans="1:28" s="131" customFormat="1" outlineLevel="3" x14ac:dyDescent="0.35">
      <c r="A453" s="1"/>
      <c r="B453" s="33"/>
      <c r="C453" s="76">
        <f t="shared" si="72"/>
        <v>4</v>
      </c>
      <c r="D453" s="4"/>
      <c r="E453" s="5">
        <v>14</v>
      </c>
      <c r="F453" s="5"/>
      <c r="G453" s="4"/>
      <c r="H453" s="61" t="s">
        <v>461</v>
      </c>
      <c r="I453" s="36"/>
      <c r="J453" s="31"/>
      <c r="K453" s="2"/>
      <c r="L453" s="108"/>
      <c r="M453" s="2"/>
      <c r="N453" s="2"/>
      <c r="R453" s="2"/>
      <c r="S453" s="2"/>
      <c r="U453" s="2"/>
      <c r="W453" s="2"/>
      <c r="X453" s="4"/>
      <c r="Y453" s="16"/>
      <c r="Z453" s="1"/>
      <c r="AA453" s="1"/>
      <c r="AB453" s="1"/>
    </row>
    <row r="454" spans="1:28" s="131" customFormat="1" outlineLevel="3" x14ac:dyDescent="0.35">
      <c r="A454" s="1"/>
      <c r="B454" s="33"/>
      <c r="C454" s="76">
        <f t="shared" si="72"/>
        <v>4</v>
      </c>
      <c r="D454" s="4"/>
      <c r="E454" s="5">
        <v>15</v>
      </c>
      <c r="F454" s="5"/>
      <c r="G454" s="4"/>
      <c r="H454" s="61" t="s">
        <v>462</v>
      </c>
      <c r="I454" s="36"/>
      <c r="J454" s="31"/>
      <c r="K454" s="2"/>
      <c r="L454" s="108"/>
      <c r="M454" s="2"/>
      <c r="N454" s="2"/>
      <c r="R454" s="2"/>
      <c r="S454" s="2"/>
      <c r="U454" s="2"/>
      <c r="W454" s="2"/>
      <c r="X454" s="4"/>
      <c r="Y454" s="16"/>
      <c r="Z454" s="1"/>
      <c r="AA454" s="1"/>
      <c r="AB454" s="1"/>
    </row>
    <row r="455" spans="1:28" s="131" customFormat="1" outlineLevel="3" x14ac:dyDescent="0.35">
      <c r="A455" s="1"/>
      <c r="B455" s="33"/>
      <c r="C455" s="76">
        <f t="shared" si="72"/>
        <v>4</v>
      </c>
      <c r="D455" s="4"/>
      <c r="E455" s="5">
        <v>16</v>
      </c>
      <c r="F455" s="5"/>
      <c r="G455" s="4"/>
      <c r="H455" s="61" t="s">
        <v>463</v>
      </c>
      <c r="I455" s="36"/>
      <c r="J455" s="31"/>
      <c r="K455" s="2"/>
      <c r="L455" s="108"/>
      <c r="M455" s="2"/>
      <c r="N455" s="2"/>
      <c r="R455" s="2"/>
      <c r="S455" s="2"/>
      <c r="U455" s="2"/>
      <c r="W455" s="2"/>
      <c r="X455" s="4"/>
      <c r="Y455" s="16"/>
      <c r="Z455" s="1"/>
      <c r="AA455" s="1"/>
      <c r="AB455" s="1"/>
    </row>
    <row r="456" spans="1:28" s="131" customFormat="1" outlineLevel="3" x14ac:dyDescent="0.35">
      <c r="A456" s="1"/>
      <c r="B456" s="33"/>
      <c r="C456" s="76">
        <f t="shared" si="72"/>
        <v>4</v>
      </c>
      <c r="D456" s="4"/>
      <c r="E456" s="5">
        <v>17</v>
      </c>
      <c r="F456" s="5"/>
      <c r="G456" s="4"/>
      <c r="H456" s="61" t="s">
        <v>464</v>
      </c>
      <c r="I456" s="36"/>
      <c r="J456" s="31"/>
      <c r="K456" s="2"/>
      <c r="L456" s="108"/>
      <c r="M456" s="2"/>
      <c r="N456" s="2"/>
      <c r="R456" s="2"/>
      <c r="S456" s="2"/>
      <c r="U456" s="2"/>
      <c r="W456" s="2"/>
      <c r="X456" s="4"/>
      <c r="Y456" s="16"/>
      <c r="Z456" s="1"/>
      <c r="AA456" s="1"/>
      <c r="AB456" s="1"/>
    </row>
    <row r="457" spans="1:28" s="131" customFormat="1" outlineLevel="3" x14ac:dyDescent="0.35">
      <c r="A457" s="1"/>
      <c r="B457" s="33"/>
      <c r="C457" s="76">
        <f t="shared" si="72"/>
        <v>4</v>
      </c>
      <c r="D457" s="4"/>
      <c r="E457" s="5">
        <v>18</v>
      </c>
      <c r="F457" s="5"/>
      <c r="G457" s="4"/>
      <c r="H457" s="61" t="s">
        <v>465</v>
      </c>
      <c r="I457" s="36"/>
      <c r="J457" s="31"/>
      <c r="K457" s="2"/>
      <c r="L457" s="108"/>
      <c r="M457" s="2"/>
      <c r="N457" s="2"/>
      <c r="R457" s="2"/>
      <c r="S457" s="2"/>
      <c r="U457" s="2"/>
      <c r="W457" s="2"/>
      <c r="X457" s="4"/>
      <c r="Y457" s="16"/>
      <c r="Z457" s="1"/>
      <c r="AA457" s="1"/>
      <c r="AB457" s="1"/>
    </row>
    <row r="458" spans="1:28" s="131" customFormat="1" outlineLevel="3" x14ac:dyDescent="0.35">
      <c r="A458" s="1"/>
      <c r="B458" s="33"/>
      <c r="C458" s="76">
        <f t="shared" si="72"/>
        <v>4</v>
      </c>
      <c r="D458" s="4"/>
      <c r="E458" s="5">
        <v>19</v>
      </c>
      <c r="F458" s="5"/>
      <c r="G458" s="4"/>
      <c r="H458" s="61" t="s">
        <v>466</v>
      </c>
      <c r="I458" s="36"/>
      <c r="J458" s="31"/>
      <c r="K458" s="2"/>
      <c r="L458" s="108"/>
      <c r="M458" s="2"/>
      <c r="N458" s="2"/>
      <c r="R458" s="2"/>
      <c r="S458" s="2"/>
      <c r="U458" s="2"/>
      <c r="W458" s="2"/>
      <c r="X458" s="4"/>
      <c r="Y458" s="16"/>
      <c r="Z458" s="1"/>
      <c r="AA458" s="1"/>
      <c r="AB458" s="1"/>
    </row>
    <row r="459" spans="1:28" s="131" customFormat="1" outlineLevel="3" x14ac:dyDescent="0.35">
      <c r="A459" s="1"/>
      <c r="B459" s="33"/>
      <c r="C459" s="76">
        <f t="shared" si="72"/>
        <v>4</v>
      </c>
      <c r="D459" s="4"/>
      <c r="E459" s="5">
        <v>20</v>
      </c>
      <c r="F459" s="5"/>
      <c r="G459" s="4"/>
      <c r="H459" s="61" t="s">
        <v>467</v>
      </c>
      <c r="I459" s="36"/>
      <c r="J459" s="31"/>
      <c r="K459" s="2"/>
      <c r="L459" s="108"/>
      <c r="M459" s="2"/>
      <c r="N459" s="2"/>
      <c r="R459" s="2"/>
      <c r="S459" s="2"/>
      <c r="U459" s="2"/>
      <c r="W459" s="2"/>
      <c r="X459" s="4"/>
      <c r="Y459" s="16"/>
      <c r="Z459" s="1"/>
      <c r="AA459" s="1"/>
      <c r="AB459" s="1"/>
    </row>
    <row r="460" spans="1:28" s="131" customFormat="1" outlineLevel="3" x14ac:dyDescent="0.35">
      <c r="A460" s="1"/>
      <c r="B460" s="33"/>
      <c r="C460" s="76">
        <f t="shared" si="72"/>
        <v>4</v>
      </c>
      <c r="D460" s="4"/>
      <c r="E460" s="5">
        <v>21</v>
      </c>
      <c r="F460" s="5"/>
      <c r="G460" s="4"/>
      <c r="H460" s="61" t="s">
        <v>468</v>
      </c>
      <c r="I460" s="36"/>
      <c r="J460" s="31"/>
      <c r="K460" s="2"/>
      <c r="L460" s="108"/>
      <c r="M460" s="2"/>
      <c r="N460" s="2"/>
      <c r="R460" s="2"/>
      <c r="S460" s="2"/>
      <c r="U460" s="2"/>
      <c r="W460" s="2"/>
      <c r="X460" s="4"/>
      <c r="Y460" s="16"/>
      <c r="Z460" s="1"/>
      <c r="AA460" s="1"/>
      <c r="AB460" s="1"/>
    </row>
    <row r="461" spans="1:28" s="131" customFormat="1" outlineLevel="3" x14ac:dyDescent="0.35">
      <c r="A461" s="1"/>
      <c r="B461" s="33"/>
      <c r="C461" s="76">
        <f t="shared" si="72"/>
        <v>4</v>
      </c>
      <c r="D461" s="4"/>
      <c r="E461" s="5">
        <v>22</v>
      </c>
      <c r="F461" s="5"/>
      <c r="G461" s="4"/>
      <c r="H461" s="61" t="s">
        <v>469</v>
      </c>
      <c r="I461" s="36"/>
      <c r="J461" s="31"/>
      <c r="K461" s="2"/>
      <c r="L461" s="108"/>
      <c r="M461" s="2"/>
      <c r="N461" s="2"/>
      <c r="R461" s="2"/>
      <c r="S461" s="2"/>
      <c r="U461" s="2"/>
      <c r="W461" s="2"/>
      <c r="X461" s="4"/>
      <c r="Y461" s="16"/>
      <c r="Z461" s="1"/>
      <c r="AA461" s="1"/>
      <c r="AB461" s="1"/>
    </row>
    <row r="462" spans="1:28" s="131" customFormat="1" outlineLevel="3" x14ac:dyDescent="0.35">
      <c r="A462" s="1"/>
      <c r="B462" s="33"/>
      <c r="C462" s="76">
        <f t="shared" si="72"/>
        <v>4</v>
      </c>
      <c r="D462" s="4"/>
      <c r="E462" s="5">
        <v>23</v>
      </c>
      <c r="F462" s="5"/>
      <c r="G462" s="4"/>
      <c r="H462" s="61" t="s">
        <v>470</v>
      </c>
      <c r="I462" s="36"/>
      <c r="J462" s="31"/>
      <c r="K462" s="2"/>
      <c r="L462" s="108"/>
      <c r="M462" s="2"/>
      <c r="N462" s="2"/>
      <c r="R462" s="2"/>
      <c r="S462" s="2"/>
      <c r="U462" s="2"/>
      <c r="W462" s="2"/>
      <c r="X462" s="4"/>
      <c r="Y462" s="16"/>
      <c r="Z462" s="1"/>
      <c r="AA462" s="1"/>
      <c r="AB462" s="1"/>
    </row>
    <row r="463" spans="1:28" s="131" customFormat="1" outlineLevel="3" x14ac:dyDescent="0.35">
      <c r="A463" s="1"/>
      <c r="B463" s="33"/>
      <c r="C463" s="76">
        <f t="shared" si="72"/>
        <v>4</v>
      </c>
      <c r="D463" s="4"/>
      <c r="E463" s="5">
        <v>24</v>
      </c>
      <c r="F463" s="5"/>
      <c r="G463" s="4"/>
      <c r="H463" s="61" t="s">
        <v>471</v>
      </c>
      <c r="I463" s="36"/>
      <c r="J463" s="31"/>
      <c r="K463" s="2"/>
      <c r="L463" s="108"/>
      <c r="M463" s="2"/>
      <c r="N463" s="2"/>
      <c r="R463" s="2"/>
      <c r="S463" s="2"/>
      <c r="U463" s="2"/>
      <c r="W463" s="2"/>
      <c r="X463" s="4"/>
      <c r="Y463" s="16"/>
      <c r="Z463" s="1"/>
      <c r="AA463" s="1"/>
      <c r="AB463" s="1"/>
    </row>
    <row r="464" spans="1:28" s="131" customFormat="1" outlineLevel="3" x14ac:dyDescent="0.35">
      <c r="A464" s="1"/>
      <c r="B464" s="33"/>
      <c r="C464" s="76">
        <f t="shared" si="72"/>
        <v>4</v>
      </c>
      <c r="D464" s="4"/>
      <c r="E464" s="5">
        <v>25</v>
      </c>
      <c r="F464" s="5"/>
      <c r="G464" s="4"/>
      <c r="H464" s="61" t="s">
        <v>472</v>
      </c>
      <c r="I464" s="36"/>
      <c r="J464" s="31"/>
      <c r="K464" s="2"/>
      <c r="L464" s="108"/>
      <c r="M464" s="2"/>
      <c r="N464" s="2"/>
      <c r="R464" s="2"/>
      <c r="S464" s="2"/>
      <c r="U464" s="2"/>
      <c r="W464" s="2"/>
      <c r="X464" s="4"/>
      <c r="Y464" s="16"/>
      <c r="Z464" s="1"/>
      <c r="AA464" s="1"/>
      <c r="AB464" s="1"/>
    </row>
    <row r="465" spans="1:28" s="131" customFormat="1" outlineLevel="3" x14ac:dyDescent="0.35">
      <c r="A465" s="1"/>
      <c r="B465" s="33"/>
      <c r="C465" s="76">
        <f t="shared" si="72"/>
        <v>4</v>
      </c>
      <c r="D465" s="4"/>
      <c r="E465" s="5">
        <v>26</v>
      </c>
      <c r="F465" s="5"/>
      <c r="G465" s="4"/>
      <c r="H465" s="61" t="s">
        <v>473</v>
      </c>
      <c r="I465" s="36"/>
      <c r="J465" s="31"/>
      <c r="K465" s="2"/>
      <c r="L465" s="108"/>
      <c r="M465" s="2"/>
      <c r="N465" s="2"/>
      <c r="R465" s="2"/>
      <c r="S465" s="2"/>
      <c r="U465" s="2"/>
      <c r="W465" s="2"/>
      <c r="X465" s="4"/>
      <c r="Y465" s="16"/>
      <c r="Z465" s="1"/>
      <c r="AA465" s="1"/>
      <c r="AB465" s="1"/>
    </row>
    <row r="466" spans="1:28" s="131" customFormat="1" outlineLevel="2" x14ac:dyDescent="0.35">
      <c r="A466" s="1"/>
      <c r="B466" s="33"/>
      <c r="C466" s="76">
        <f>INT($C$309)+2</f>
        <v>3</v>
      </c>
      <c r="D466" s="4"/>
      <c r="E466" s="5">
        <v>27</v>
      </c>
      <c r="F466" s="5"/>
      <c r="G466" s="4"/>
      <c r="H466" s="61" t="s">
        <v>474</v>
      </c>
      <c r="I466" s="36"/>
      <c r="J466" s="31"/>
      <c r="K466" s="2"/>
      <c r="L466" s="108"/>
      <c r="M466" s="2"/>
      <c r="N466" s="2"/>
      <c r="R466" s="2"/>
      <c r="S466" s="2"/>
      <c r="U466" s="2"/>
      <c r="W466" s="2"/>
      <c r="X466" s="4"/>
      <c r="Y466" s="16"/>
      <c r="Z466" s="1"/>
      <c r="AA466" s="1"/>
      <c r="AB466" s="1"/>
    </row>
    <row r="467" spans="1:28" s="131" customFormat="1" outlineLevel="3" x14ac:dyDescent="0.35">
      <c r="A467" s="1"/>
      <c r="B467" s="33"/>
      <c r="C467" s="76">
        <f t="shared" ref="C467:C492" si="73">INT($C$309)+3</f>
        <v>4</v>
      </c>
      <c r="D467" s="4"/>
      <c r="E467" s="5">
        <v>28</v>
      </c>
      <c r="F467" s="5"/>
      <c r="G467" s="4"/>
      <c r="H467" s="61" t="s">
        <v>475</v>
      </c>
      <c r="I467" s="36"/>
      <c r="J467" s="31"/>
      <c r="K467" s="2"/>
      <c r="L467" s="108"/>
      <c r="M467" s="2"/>
      <c r="N467" s="2"/>
      <c r="R467" s="2"/>
      <c r="S467" s="2"/>
      <c r="U467" s="2"/>
      <c r="W467" s="2"/>
      <c r="X467" s="4"/>
      <c r="Y467" s="16"/>
      <c r="Z467" s="1"/>
      <c r="AA467" s="1"/>
      <c r="AB467" s="1"/>
    </row>
    <row r="468" spans="1:28" s="131" customFormat="1" outlineLevel="3" x14ac:dyDescent="0.35">
      <c r="A468" s="1"/>
      <c r="B468" s="33"/>
      <c r="C468" s="76">
        <f t="shared" si="73"/>
        <v>4</v>
      </c>
      <c r="D468" s="4"/>
      <c r="E468" s="5">
        <v>29</v>
      </c>
      <c r="F468" s="5"/>
      <c r="G468" s="4"/>
      <c r="H468" s="61" t="s">
        <v>476</v>
      </c>
      <c r="I468" s="36"/>
      <c r="J468" s="31"/>
      <c r="K468" s="2"/>
      <c r="L468" s="108"/>
      <c r="M468" s="2"/>
      <c r="N468" s="2"/>
      <c r="R468" s="2"/>
      <c r="S468" s="2"/>
      <c r="U468" s="2"/>
      <c r="W468" s="2"/>
      <c r="X468" s="4"/>
      <c r="Y468" s="16"/>
      <c r="Z468" s="1"/>
      <c r="AA468" s="1"/>
      <c r="AB468" s="1"/>
    </row>
    <row r="469" spans="1:28" s="131" customFormat="1" outlineLevel="3" x14ac:dyDescent="0.35">
      <c r="A469" s="1"/>
      <c r="B469" s="33"/>
      <c r="C469" s="76">
        <f t="shared" si="73"/>
        <v>4</v>
      </c>
      <c r="D469" s="4"/>
      <c r="E469" s="5">
        <v>30</v>
      </c>
      <c r="F469" s="5"/>
      <c r="G469" s="4"/>
      <c r="H469" s="61" t="s">
        <v>477</v>
      </c>
      <c r="I469" s="36"/>
      <c r="J469" s="31"/>
      <c r="K469" s="2"/>
      <c r="L469" s="108"/>
      <c r="M469" s="2"/>
      <c r="N469" s="2"/>
      <c r="R469" s="2"/>
      <c r="S469" s="2"/>
      <c r="U469" s="2"/>
      <c r="W469" s="2"/>
      <c r="X469" s="4"/>
      <c r="Y469" s="16"/>
      <c r="Z469" s="1"/>
      <c r="AA469" s="1"/>
      <c r="AB469" s="1"/>
    </row>
    <row r="470" spans="1:28" s="131" customFormat="1" outlineLevel="3" x14ac:dyDescent="0.35">
      <c r="A470" s="1"/>
      <c r="B470" s="33"/>
      <c r="C470" s="76">
        <f t="shared" si="73"/>
        <v>4</v>
      </c>
      <c r="D470" s="4"/>
      <c r="E470" s="5">
        <v>31</v>
      </c>
      <c r="F470" s="5"/>
      <c r="G470" s="4"/>
      <c r="H470" s="61" t="s">
        <v>478</v>
      </c>
      <c r="I470" s="36"/>
      <c r="J470" s="31"/>
      <c r="K470" s="2"/>
      <c r="L470" s="108"/>
      <c r="M470" s="2"/>
      <c r="N470" s="2"/>
      <c r="R470" s="2"/>
      <c r="S470" s="2"/>
      <c r="U470" s="2"/>
      <c r="W470" s="2"/>
      <c r="X470" s="4"/>
      <c r="Y470" s="16"/>
      <c r="Z470" s="1"/>
      <c r="AA470" s="1"/>
      <c r="AB470" s="1"/>
    </row>
    <row r="471" spans="1:28" s="131" customFormat="1" outlineLevel="3" x14ac:dyDescent="0.35">
      <c r="A471" s="1"/>
      <c r="B471" s="33"/>
      <c r="C471" s="76">
        <f t="shared" si="73"/>
        <v>4</v>
      </c>
      <c r="D471" s="4"/>
      <c r="E471" s="5">
        <v>32</v>
      </c>
      <c r="F471" s="5"/>
      <c r="G471" s="4"/>
      <c r="H471" s="61" t="s">
        <v>479</v>
      </c>
      <c r="I471" s="36"/>
      <c r="J471" s="31"/>
      <c r="K471" s="2"/>
      <c r="L471" s="108"/>
      <c r="M471" s="2"/>
      <c r="N471" s="2"/>
      <c r="R471" s="2"/>
      <c r="S471" s="2"/>
      <c r="U471" s="2"/>
      <c r="W471" s="2"/>
      <c r="X471" s="4"/>
      <c r="Y471" s="16"/>
      <c r="Z471" s="1"/>
      <c r="AA471" s="1"/>
      <c r="AB471" s="1"/>
    </row>
    <row r="472" spans="1:28" s="131" customFormat="1" outlineLevel="3" x14ac:dyDescent="0.35">
      <c r="A472" s="1"/>
      <c r="B472" s="33"/>
      <c r="C472" s="76">
        <f t="shared" si="73"/>
        <v>4</v>
      </c>
      <c r="D472" s="4"/>
      <c r="E472" s="5">
        <v>33</v>
      </c>
      <c r="F472" s="5"/>
      <c r="G472" s="4"/>
      <c r="H472" s="61" t="s">
        <v>480</v>
      </c>
      <c r="I472" s="36"/>
      <c r="J472" s="31"/>
      <c r="K472" s="2"/>
      <c r="L472" s="108"/>
      <c r="M472" s="2"/>
      <c r="N472" s="2"/>
      <c r="R472" s="2"/>
      <c r="S472" s="2"/>
      <c r="U472" s="2"/>
      <c r="W472" s="2"/>
      <c r="X472" s="4"/>
      <c r="Y472" s="16"/>
      <c r="Z472" s="1"/>
      <c r="AA472" s="1"/>
      <c r="AB472" s="1"/>
    </row>
    <row r="473" spans="1:28" s="131" customFormat="1" outlineLevel="3" x14ac:dyDescent="0.35">
      <c r="A473" s="1"/>
      <c r="B473" s="33"/>
      <c r="C473" s="76">
        <f t="shared" si="73"/>
        <v>4</v>
      </c>
      <c r="D473" s="4"/>
      <c r="E473" s="5">
        <v>34</v>
      </c>
      <c r="F473" s="5"/>
      <c r="G473" s="4"/>
      <c r="H473" s="61" t="s">
        <v>481</v>
      </c>
      <c r="I473" s="36"/>
      <c r="J473" s="31"/>
      <c r="K473" s="2"/>
      <c r="L473" s="108"/>
      <c r="M473" s="2"/>
      <c r="N473" s="2"/>
      <c r="R473" s="2"/>
      <c r="S473" s="2"/>
      <c r="U473" s="2"/>
      <c r="W473" s="2"/>
      <c r="X473" s="4"/>
      <c r="Y473" s="16"/>
      <c r="Z473" s="1"/>
      <c r="AA473" s="1"/>
      <c r="AB473" s="1"/>
    </row>
    <row r="474" spans="1:28" s="131" customFormat="1" outlineLevel="3" x14ac:dyDescent="0.35">
      <c r="A474" s="1"/>
      <c r="B474" s="33"/>
      <c r="C474" s="76">
        <f t="shared" si="73"/>
        <v>4</v>
      </c>
      <c r="D474" s="4"/>
      <c r="E474" s="5">
        <v>35</v>
      </c>
      <c r="F474" s="5"/>
      <c r="G474" s="4"/>
      <c r="H474" s="61" t="s">
        <v>482</v>
      </c>
      <c r="I474" s="36"/>
      <c r="J474" s="31"/>
      <c r="K474" s="2"/>
      <c r="L474" s="108"/>
      <c r="M474" s="2"/>
      <c r="N474" s="2"/>
      <c r="R474" s="2"/>
      <c r="S474" s="2"/>
      <c r="U474" s="2"/>
      <c r="W474" s="2"/>
      <c r="X474" s="4"/>
      <c r="Y474" s="16"/>
      <c r="Z474" s="1"/>
      <c r="AA474" s="1"/>
      <c r="AB474" s="1"/>
    </row>
    <row r="475" spans="1:28" s="131" customFormat="1" outlineLevel="3" x14ac:dyDescent="0.35">
      <c r="A475" s="1"/>
      <c r="B475" s="33"/>
      <c r="C475" s="76">
        <f t="shared" si="73"/>
        <v>4</v>
      </c>
      <c r="D475" s="4"/>
      <c r="E475" s="5">
        <v>36</v>
      </c>
      <c r="F475" s="5"/>
      <c r="G475" s="4"/>
      <c r="H475" s="61" t="s">
        <v>483</v>
      </c>
      <c r="I475" s="36"/>
      <c r="J475" s="31"/>
      <c r="K475" s="2"/>
      <c r="L475" s="108"/>
      <c r="M475" s="2"/>
      <c r="N475" s="2"/>
      <c r="R475" s="2"/>
      <c r="S475" s="2"/>
      <c r="U475" s="2"/>
      <c r="W475" s="2"/>
      <c r="X475" s="4"/>
      <c r="Y475" s="16"/>
      <c r="Z475" s="1"/>
      <c r="AA475" s="1"/>
      <c r="AB475" s="1"/>
    </row>
    <row r="476" spans="1:28" s="131" customFormat="1" outlineLevel="3" x14ac:dyDescent="0.35">
      <c r="A476" s="1"/>
      <c r="B476" s="33"/>
      <c r="C476" s="76">
        <f t="shared" si="73"/>
        <v>4</v>
      </c>
      <c r="D476" s="4"/>
      <c r="E476" s="5">
        <v>37</v>
      </c>
      <c r="F476" s="5"/>
      <c r="G476" s="4"/>
      <c r="H476" s="61" t="s">
        <v>484</v>
      </c>
      <c r="I476" s="36"/>
      <c r="J476" s="31"/>
      <c r="K476" s="2"/>
      <c r="L476" s="108"/>
      <c r="M476" s="2"/>
      <c r="N476" s="2"/>
      <c r="R476" s="2"/>
      <c r="S476" s="2"/>
      <c r="U476" s="2"/>
      <c r="W476" s="2"/>
      <c r="X476" s="4"/>
      <c r="Y476" s="16"/>
      <c r="Z476" s="1"/>
      <c r="AA476" s="1"/>
      <c r="AB476" s="1"/>
    </row>
    <row r="477" spans="1:28" s="131" customFormat="1" outlineLevel="3" x14ac:dyDescent="0.35">
      <c r="A477" s="1"/>
      <c r="B477" s="33"/>
      <c r="C477" s="76">
        <f t="shared" si="73"/>
        <v>4</v>
      </c>
      <c r="D477" s="4"/>
      <c r="E477" s="5">
        <v>38</v>
      </c>
      <c r="F477" s="5"/>
      <c r="G477" s="4"/>
      <c r="H477" s="61" t="s">
        <v>485</v>
      </c>
      <c r="I477" s="36"/>
      <c r="J477" s="31"/>
      <c r="K477" s="2"/>
      <c r="L477" s="108"/>
      <c r="M477" s="2"/>
      <c r="N477" s="2"/>
      <c r="R477" s="2"/>
      <c r="S477" s="2"/>
      <c r="U477" s="2"/>
      <c r="W477" s="2"/>
      <c r="X477" s="4"/>
      <c r="Y477" s="16"/>
      <c r="Z477" s="1"/>
      <c r="AA477" s="1"/>
      <c r="AB477" s="1"/>
    </row>
    <row r="478" spans="1:28" s="131" customFormat="1" outlineLevel="3" x14ac:dyDescent="0.35">
      <c r="A478" s="1"/>
      <c r="B478" s="33"/>
      <c r="C478" s="76">
        <f t="shared" si="73"/>
        <v>4</v>
      </c>
      <c r="D478" s="4"/>
      <c r="E478" s="5">
        <v>39</v>
      </c>
      <c r="F478" s="5"/>
      <c r="G478" s="4"/>
      <c r="H478" s="61" t="s">
        <v>486</v>
      </c>
      <c r="I478" s="36"/>
      <c r="J478" s="31"/>
      <c r="K478" s="2"/>
      <c r="L478" s="108"/>
      <c r="M478" s="2"/>
      <c r="N478" s="2"/>
      <c r="R478" s="2"/>
      <c r="S478" s="2"/>
      <c r="U478" s="2"/>
      <c r="W478" s="2"/>
      <c r="X478" s="4"/>
      <c r="Y478" s="16"/>
      <c r="Z478" s="1"/>
      <c r="AA478" s="1"/>
      <c r="AB478" s="1"/>
    </row>
    <row r="479" spans="1:28" s="131" customFormat="1" outlineLevel="3" x14ac:dyDescent="0.35">
      <c r="A479" s="1"/>
      <c r="B479" s="33"/>
      <c r="C479" s="76">
        <f t="shared" si="73"/>
        <v>4</v>
      </c>
      <c r="D479" s="4"/>
      <c r="E479" s="5">
        <v>40</v>
      </c>
      <c r="F479" s="5"/>
      <c r="G479" s="4"/>
      <c r="H479" s="61" t="s">
        <v>487</v>
      </c>
      <c r="I479" s="36"/>
      <c r="J479" s="31"/>
      <c r="K479" s="2"/>
      <c r="L479" s="108"/>
      <c r="M479" s="2"/>
      <c r="N479" s="2"/>
      <c r="R479" s="2"/>
      <c r="S479" s="2"/>
      <c r="U479" s="2"/>
      <c r="W479" s="2"/>
      <c r="X479" s="4"/>
      <c r="Y479" s="16"/>
      <c r="Z479" s="1"/>
      <c r="AA479" s="1"/>
      <c r="AB479" s="1"/>
    </row>
    <row r="480" spans="1:28" s="131" customFormat="1" outlineLevel="3" x14ac:dyDescent="0.35">
      <c r="A480" s="1"/>
      <c r="B480" s="33"/>
      <c r="C480" s="76">
        <f t="shared" si="73"/>
        <v>4</v>
      </c>
      <c r="D480" s="4"/>
      <c r="E480" s="5">
        <v>41</v>
      </c>
      <c r="F480" s="5"/>
      <c r="G480" s="4"/>
      <c r="H480" s="61" t="s">
        <v>488</v>
      </c>
      <c r="I480" s="36"/>
      <c r="J480" s="31"/>
      <c r="K480" s="2"/>
      <c r="L480" s="108"/>
      <c r="M480" s="2"/>
      <c r="N480" s="2"/>
      <c r="R480" s="2"/>
      <c r="S480" s="2"/>
      <c r="U480" s="2"/>
      <c r="W480" s="2"/>
      <c r="X480" s="4"/>
      <c r="Y480" s="16"/>
      <c r="Z480" s="1"/>
      <c r="AA480" s="1"/>
      <c r="AB480" s="1"/>
    </row>
    <row r="481" spans="1:28" s="131" customFormat="1" outlineLevel="3" x14ac:dyDescent="0.35">
      <c r="A481" s="1"/>
      <c r="B481" s="33"/>
      <c r="C481" s="76">
        <f t="shared" si="73"/>
        <v>4</v>
      </c>
      <c r="D481" s="4"/>
      <c r="E481" s="5">
        <v>42</v>
      </c>
      <c r="F481" s="5"/>
      <c r="G481" s="4"/>
      <c r="H481" s="61" t="s">
        <v>489</v>
      </c>
      <c r="I481" s="36"/>
      <c r="J481" s="31"/>
      <c r="K481" s="2"/>
      <c r="L481" s="108"/>
      <c r="M481" s="2"/>
      <c r="N481" s="2"/>
      <c r="R481" s="2"/>
      <c r="S481" s="2"/>
      <c r="U481" s="2"/>
      <c r="W481" s="2"/>
      <c r="X481" s="4"/>
      <c r="Y481" s="16"/>
      <c r="Z481" s="1"/>
      <c r="AA481" s="1"/>
      <c r="AB481" s="1"/>
    </row>
    <row r="482" spans="1:28" s="131" customFormat="1" outlineLevel="3" x14ac:dyDescent="0.35">
      <c r="A482" s="1"/>
      <c r="B482" s="33"/>
      <c r="C482" s="76">
        <f t="shared" si="73"/>
        <v>4</v>
      </c>
      <c r="D482" s="4"/>
      <c r="E482" s="5">
        <v>43</v>
      </c>
      <c r="F482" s="5"/>
      <c r="G482" s="4"/>
      <c r="H482" s="61" t="s">
        <v>490</v>
      </c>
      <c r="I482" s="36"/>
      <c r="J482" s="31"/>
      <c r="K482" s="2"/>
      <c r="L482" s="108"/>
      <c r="M482" s="2"/>
      <c r="N482" s="2"/>
      <c r="R482" s="2"/>
      <c r="S482" s="2"/>
      <c r="U482" s="2"/>
      <c r="W482" s="2"/>
      <c r="X482" s="4"/>
      <c r="Y482" s="16"/>
      <c r="Z482" s="1"/>
      <c r="AA482" s="1"/>
      <c r="AB482" s="1"/>
    </row>
    <row r="483" spans="1:28" s="131" customFormat="1" outlineLevel="3" x14ac:dyDescent="0.35">
      <c r="A483" s="1"/>
      <c r="B483" s="33"/>
      <c r="C483" s="76">
        <f t="shared" si="73"/>
        <v>4</v>
      </c>
      <c r="D483" s="4"/>
      <c r="E483" s="5">
        <v>44</v>
      </c>
      <c r="F483" s="5"/>
      <c r="G483" s="4"/>
      <c r="H483" s="61" t="s">
        <v>491</v>
      </c>
      <c r="I483" s="36"/>
      <c r="J483" s="31"/>
      <c r="K483" s="2"/>
      <c r="L483" s="108"/>
      <c r="M483" s="2"/>
      <c r="N483" s="2"/>
      <c r="R483" s="2"/>
      <c r="S483" s="2"/>
      <c r="U483" s="2"/>
      <c r="W483" s="2"/>
      <c r="X483" s="4"/>
      <c r="Y483" s="16"/>
      <c r="Z483" s="1"/>
      <c r="AA483" s="1"/>
      <c r="AB483" s="1"/>
    </row>
    <row r="484" spans="1:28" s="131" customFormat="1" outlineLevel="3" x14ac:dyDescent="0.35">
      <c r="A484" s="1"/>
      <c r="B484" s="33"/>
      <c r="C484" s="76">
        <f t="shared" si="73"/>
        <v>4</v>
      </c>
      <c r="D484" s="4"/>
      <c r="E484" s="5">
        <v>45</v>
      </c>
      <c r="F484" s="5"/>
      <c r="G484" s="4"/>
      <c r="H484" s="61" t="s">
        <v>492</v>
      </c>
      <c r="I484" s="36"/>
      <c r="J484" s="31"/>
      <c r="K484" s="2"/>
      <c r="L484" s="108"/>
      <c r="M484" s="2"/>
      <c r="N484" s="2"/>
      <c r="R484" s="2"/>
      <c r="S484" s="2"/>
      <c r="U484" s="2"/>
      <c r="W484" s="2"/>
      <c r="X484" s="4"/>
      <c r="Y484" s="16"/>
      <c r="Z484" s="1"/>
      <c r="AA484" s="1"/>
      <c r="AB484" s="1"/>
    </row>
    <row r="485" spans="1:28" s="131" customFormat="1" outlineLevel="3" x14ac:dyDescent="0.35">
      <c r="A485" s="1"/>
      <c r="B485" s="33"/>
      <c r="C485" s="76">
        <f t="shared" si="73"/>
        <v>4</v>
      </c>
      <c r="D485" s="4"/>
      <c r="E485" s="5">
        <v>46</v>
      </c>
      <c r="F485" s="5"/>
      <c r="G485" s="4"/>
      <c r="H485" s="61" t="s">
        <v>493</v>
      </c>
      <c r="I485" s="36"/>
      <c r="J485" s="31"/>
      <c r="K485" s="2"/>
      <c r="L485" s="108"/>
      <c r="M485" s="2"/>
      <c r="N485" s="2"/>
      <c r="R485" s="2"/>
      <c r="S485" s="2"/>
      <c r="U485" s="2"/>
      <c r="W485" s="2"/>
      <c r="X485" s="4"/>
      <c r="Y485" s="16"/>
      <c r="Z485" s="1"/>
      <c r="AA485" s="1"/>
      <c r="AB485" s="1"/>
    </row>
    <row r="486" spans="1:28" s="131" customFormat="1" outlineLevel="3" x14ac:dyDescent="0.35">
      <c r="A486" s="1"/>
      <c r="B486" s="33"/>
      <c r="C486" s="76">
        <f t="shared" si="73"/>
        <v>4</v>
      </c>
      <c r="D486" s="4"/>
      <c r="E486" s="5">
        <v>47</v>
      </c>
      <c r="F486" s="5"/>
      <c r="G486" s="4"/>
      <c r="H486" s="61" t="s">
        <v>494</v>
      </c>
      <c r="I486" s="36"/>
      <c r="J486" s="31"/>
      <c r="K486" s="2"/>
      <c r="L486" s="108"/>
      <c r="M486" s="2"/>
      <c r="N486" s="2"/>
      <c r="R486" s="2"/>
      <c r="S486" s="2"/>
      <c r="U486" s="2"/>
      <c r="W486" s="2"/>
      <c r="X486" s="4"/>
      <c r="Y486" s="16"/>
      <c r="Z486" s="1"/>
      <c r="AA486" s="1"/>
      <c r="AB486" s="1"/>
    </row>
    <row r="487" spans="1:28" s="131" customFormat="1" outlineLevel="3" x14ac:dyDescent="0.35">
      <c r="A487" s="1"/>
      <c r="B487" s="33"/>
      <c r="C487" s="76">
        <f t="shared" si="73"/>
        <v>4</v>
      </c>
      <c r="D487" s="4"/>
      <c r="E487" s="5">
        <v>48</v>
      </c>
      <c r="F487" s="5"/>
      <c r="G487" s="4"/>
      <c r="H487" s="61" t="s">
        <v>495</v>
      </c>
      <c r="I487" s="36"/>
      <c r="J487" s="31"/>
      <c r="K487" s="2"/>
      <c r="L487" s="108"/>
      <c r="M487" s="2"/>
      <c r="N487" s="2"/>
      <c r="R487" s="2"/>
      <c r="S487" s="2"/>
      <c r="U487" s="2"/>
      <c r="W487" s="2"/>
      <c r="X487" s="4"/>
      <c r="Y487" s="16"/>
      <c r="Z487" s="1"/>
      <c r="AA487" s="1"/>
      <c r="AB487" s="1"/>
    </row>
    <row r="488" spans="1:28" s="131" customFormat="1" outlineLevel="3" x14ac:dyDescent="0.35">
      <c r="A488" s="1"/>
      <c r="B488" s="33"/>
      <c r="C488" s="76">
        <f t="shared" si="73"/>
        <v>4</v>
      </c>
      <c r="D488" s="4"/>
      <c r="E488" s="5">
        <v>49</v>
      </c>
      <c r="F488" s="5"/>
      <c r="G488" s="4"/>
      <c r="H488" s="61" t="s">
        <v>496</v>
      </c>
      <c r="I488" s="36"/>
      <c r="J488" s="31"/>
      <c r="K488" s="2"/>
      <c r="L488" s="108"/>
      <c r="M488" s="2"/>
      <c r="N488" s="2"/>
      <c r="R488" s="2"/>
      <c r="S488" s="2"/>
      <c r="U488" s="2"/>
      <c r="W488" s="2"/>
      <c r="X488" s="4"/>
      <c r="Y488" s="16"/>
      <c r="Z488" s="1"/>
      <c r="AA488" s="1"/>
      <c r="AB488" s="1"/>
    </row>
    <row r="489" spans="1:28" s="131" customFormat="1" outlineLevel="3" x14ac:dyDescent="0.35">
      <c r="A489" s="1"/>
      <c r="B489" s="33"/>
      <c r="C489" s="76">
        <f t="shared" si="73"/>
        <v>4</v>
      </c>
      <c r="D489" s="4"/>
      <c r="E489" s="5">
        <v>50</v>
      </c>
      <c r="F489" s="5"/>
      <c r="G489" s="4"/>
      <c r="H489" s="61" t="s">
        <v>497</v>
      </c>
      <c r="I489" s="36"/>
      <c r="J489" s="31"/>
      <c r="K489" s="2"/>
      <c r="L489" s="108"/>
      <c r="M489" s="2"/>
      <c r="N489" s="2"/>
      <c r="R489" s="2"/>
      <c r="S489" s="2"/>
      <c r="U489" s="2"/>
      <c r="W489" s="2"/>
      <c r="X489" s="4"/>
      <c r="Y489" s="16"/>
      <c r="Z489" s="1"/>
      <c r="AA489" s="1"/>
      <c r="AB489" s="1"/>
    </row>
    <row r="490" spans="1:28" s="131" customFormat="1" outlineLevel="3" x14ac:dyDescent="0.35">
      <c r="A490" s="1"/>
      <c r="B490" s="33"/>
      <c r="C490" s="76">
        <f t="shared" si="73"/>
        <v>4</v>
      </c>
      <c r="D490" s="4"/>
      <c r="E490" s="5">
        <v>51</v>
      </c>
      <c r="F490" s="5"/>
      <c r="G490" s="4"/>
      <c r="H490" s="61" t="s">
        <v>498</v>
      </c>
      <c r="I490" s="36"/>
      <c r="J490" s="31"/>
      <c r="K490" s="2"/>
      <c r="L490" s="108"/>
      <c r="M490" s="2"/>
      <c r="N490" s="2"/>
      <c r="R490" s="2"/>
      <c r="S490" s="2"/>
      <c r="U490" s="2"/>
      <c r="W490" s="2"/>
      <c r="X490" s="4"/>
      <c r="Y490" s="16"/>
      <c r="Z490" s="1"/>
      <c r="AA490" s="1"/>
      <c r="AB490" s="1"/>
    </row>
    <row r="491" spans="1:28" s="131" customFormat="1" outlineLevel="3" x14ac:dyDescent="0.35">
      <c r="A491" s="1"/>
      <c r="B491" s="33"/>
      <c r="C491" s="76">
        <f t="shared" si="73"/>
        <v>4</v>
      </c>
      <c r="D491" s="4"/>
      <c r="E491" s="5">
        <v>52</v>
      </c>
      <c r="F491" s="5"/>
      <c r="G491" s="4"/>
      <c r="H491" s="61" t="s">
        <v>499</v>
      </c>
      <c r="I491" s="36"/>
      <c r="J491" s="31"/>
      <c r="K491" s="2"/>
      <c r="L491" s="108"/>
      <c r="M491" s="2"/>
      <c r="N491" s="2"/>
      <c r="R491" s="2"/>
      <c r="S491" s="2"/>
      <c r="U491" s="2"/>
      <c r="W491" s="2"/>
      <c r="X491" s="4"/>
      <c r="Y491" s="16"/>
      <c r="Z491" s="1"/>
      <c r="AA491" s="1"/>
      <c r="AB491" s="1"/>
    </row>
    <row r="492" spans="1:28" s="131" customFormat="1" outlineLevel="3" x14ac:dyDescent="0.35">
      <c r="A492" s="1"/>
      <c r="B492" s="33"/>
      <c r="C492" s="76">
        <f t="shared" si="73"/>
        <v>4</v>
      </c>
      <c r="D492" s="4"/>
      <c r="E492" s="5">
        <v>53</v>
      </c>
      <c r="F492" s="5"/>
      <c r="G492" s="4"/>
      <c r="H492" s="61" t="s">
        <v>500</v>
      </c>
      <c r="I492" s="36"/>
      <c r="J492" s="31"/>
      <c r="K492" s="2"/>
      <c r="L492" s="108"/>
      <c r="M492" s="2"/>
      <c r="N492" s="2"/>
      <c r="R492" s="2"/>
      <c r="S492" s="2"/>
      <c r="U492" s="2"/>
      <c r="W492" s="2"/>
      <c r="X492" s="4"/>
      <c r="Y492" s="16"/>
      <c r="Z492" s="1"/>
      <c r="AA492" s="1"/>
      <c r="AB492" s="1"/>
    </row>
    <row r="493" spans="1:28" s="131" customFormat="1" outlineLevel="2" x14ac:dyDescent="0.35">
      <c r="A493" s="1"/>
      <c r="B493" s="33"/>
      <c r="C493" s="76">
        <f>INT($C$309)+2</f>
        <v>3</v>
      </c>
      <c r="D493" s="4"/>
      <c r="E493" s="5">
        <v>54</v>
      </c>
      <c r="F493" s="5"/>
      <c r="G493" s="4"/>
      <c r="H493" s="61" t="s">
        <v>501</v>
      </c>
      <c r="I493" s="36"/>
      <c r="J493" s="31"/>
      <c r="K493" s="2"/>
      <c r="L493" s="108"/>
      <c r="M493" s="2"/>
      <c r="N493" s="2"/>
      <c r="R493" s="2"/>
      <c r="S493" s="2"/>
      <c r="U493" s="2"/>
      <c r="W493" s="2"/>
      <c r="X493" s="4"/>
      <c r="Y493" s="16"/>
      <c r="Z493" s="1"/>
      <c r="AA493" s="1"/>
      <c r="AB493" s="1"/>
    </row>
    <row r="494" spans="1:28" s="131" customFormat="1" outlineLevel="3" x14ac:dyDescent="0.35">
      <c r="A494" s="1"/>
      <c r="B494" s="33"/>
      <c r="C494" s="76">
        <f t="shared" ref="C494:C519" si="74">INT($C$309)+3</f>
        <v>4</v>
      </c>
      <c r="D494" s="4"/>
      <c r="E494" s="5">
        <v>55</v>
      </c>
      <c r="F494" s="5"/>
      <c r="G494" s="4"/>
      <c r="H494" s="61" t="s">
        <v>502</v>
      </c>
      <c r="I494" s="36"/>
      <c r="J494" s="31"/>
      <c r="K494" s="2"/>
      <c r="L494" s="108"/>
      <c r="M494" s="2"/>
      <c r="N494" s="2"/>
      <c r="R494" s="2"/>
      <c r="S494" s="2"/>
      <c r="U494" s="2"/>
      <c r="W494" s="2"/>
      <c r="X494" s="4"/>
      <c r="Y494" s="16"/>
      <c r="Z494" s="1"/>
      <c r="AA494" s="1"/>
      <c r="AB494" s="1"/>
    </row>
    <row r="495" spans="1:28" s="131" customFormat="1" outlineLevel="3" x14ac:dyDescent="0.35">
      <c r="A495" s="1"/>
      <c r="B495" s="33"/>
      <c r="C495" s="76">
        <f t="shared" si="74"/>
        <v>4</v>
      </c>
      <c r="D495" s="4"/>
      <c r="E495" s="5">
        <v>56</v>
      </c>
      <c r="F495" s="5"/>
      <c r="G495" s="4"/>
      <c r="H495" s="61" t="s">
        <v>503</v>
      </c>
      <c r="I495" s="36"/>
      <c r="J495" s="31"/>
      <c r="K495" s="2"/>
      <c r="L495" s="108"/>
      <c r="M495" s="2"/>
      <c r="N495" s="2"/>
      <c r="R495" s="2"/>
      <c r="S495" s="2"/>
      <c r="U495" s="2"/>
      <c r="W495" s="2"/>
      <c r="X495" s="4"/>
      <c r="Y495" s="16"/>
      <c r="Z495" s="1"/>
      <c r="AA495" s="1"/>
      <c r="AB495" s="1"/>
    </row>
    <row r="496" spans="1:28" s="131" customFormat="1" outlineLevel="3" x14ac:dyDescent="0.35">
      <c r="A496" s="1"/>
      <c r="B496" s="33"/>
      <c r="C496" s="76">
        <f t="shared" si="74"/>
        <v>4</v>
      </c>
      <c r="D496" s="4"/>
      <c r="E496" s="5">
        <v>57</v>
      </c>
      <c r="F496" s="5"/>
      <c r="G496" s="4"/>
      <c r="H496" s="61" t="s">
        <v>504</v>
      </c>
      <c r="I496" s="36"/>
      <c r="J496" s="31"/>
      <c r="K496" s="2"/>
      <c r="L496" s="108"/>
      <c r="M496" s="2"/>
      <c r="N496" s="2"/>
      <c r="R496" s="2"/>
      <c r="S496" s="2"/>
      <c r="U496" s="2"/>
      <c r="W496" s="2"/>
      <c r="X496" s="4"/>
      <c r="Y496" s="16"/>
      <c r="Z496" s="1"/>
      <c r="AA496" s="1"/>
      <c r="AB496" s="1"/>
    </row>
    <row r="497" spans="1:28" s="131" customFormat="1" outlineLevel="3" x14ac:dyDescent="0.35">
      <c r="A497" s="1"/>
      <c r="B497" s="33"/>
      <c r="C497" s="76">
        <f t="shared" si="74"/>
        <v>4</v>
      </c>
      <c r="D497" s="4"/>
      <c r="E497" s="5">
        <v>58</v>
      </c>
      <c r="F497" s="5"/>
      <c r="G497" s="4"/>
      <c r="H497" s="61" t="s">
        <v>505</v>
      </c>
      <c r="I497" s="36"/>
      <c r="J497" s="31"/>
      <c r="K497" s="2"/>
      <c r="L497" s="108"/>
      <c r="M497" s="2"/>
      <c r="N497" s="2"/>
      <c r="R497" s="2"/>
      <c r="S497" s="2"/>
      <c r="U497" s="2"/>
      <c r="W497" s="2"/>
      <c r="X497" s="4"/>
      <c r="Y497" s="16"/>
      <c r="Z497" s="1"/>
      <c r="AA497" s="1"/>
      <c r="AB497" s="1"/>
    </row>
    <row r="498" spans="1:28" s="131" customFormat="1" outlineLevel="3" x14ac:dyDescent="0.35">
      <c r="A498" s="1"/>
      <c r="B498" s="33"/>
      <c r="C498" s="76">
        <f t="shared" si="74"/>
        <v>4</v>
      </c>
      <c r="D498" s="4"/>
      <c r="E498" s="5">
        <v>59</v>
      </c>
      <c r="F498" s="5"/>
      <c r="G498" s="4"/>
      <c r="H498" s="61" t="s">
        <v>506</v>
      </c>
      <c r="I498" s="36"/>
      <c r="J498" s="31"/>
      <c r="K498" s="2"/>
      <c r="L498" s="108"/>
      <c r="M498" s="2"/>
      <c r="N498" s="2"/>
      <c r="R498" s="2"/>
      <c r="S498" s="2"/>
      <c r="U498" s="2"/>
      <c r="W498" s="2"/>
      <c r="X498" s="4"/>
      <c r="Y498" s="16"/>
      <c r="Z498" s="1"/>
      <c r="AA498" s="1"/>
      <c r="AB498" s="1"/>
    </row>
    <row r="499" spans="1:28" s="131" customFormat="1" outlineLevel="3" x14ac:dyDescent="0.35">
      <c r="A499" s="1"/>
      <c r="B499" s="33"/>
      <c r="C499" s="76">
        <f t="shared" si="74"/>
        <v>4</v>
      </c>
      <c r="D499" s="4"/>
      <c r="E499" s="5">
        <v>60</v>
      </c>
      <c r="F499" s="5"/>
      <c r="G499" s="4"/>
      <c r="H499" s="61" t="s">
        <v>507</v>
      </c>
      <c r="I499" s="36"/>
      <c r="J499" s="31"/>
      <c r="K499" s="2"/>
      <c r="L499" s="108"/>
      <c r="M499" s="2"/>
      <c r="N499" s="2"/>
      <c r="R499" s="2"/>
      <c r="S499" s="2"/>
      <c r="U499" s="2"/>
      <c r="W499" s="2"/>
      <c r="X499" s="4"/>
      <c r="Y499" s="16"/>
      <c r="Z499" s="1"/>
      <c r="AA499" s="1"/>
      <c r="AB499" s="1"/>
    </row>
    <row r="500" spans="1:28" s="131" customFormat="1" outlineLevel="3" x14ac:dyDescent="0.35">
      <c r="A500" s="1"/>
      <c r="B500" s="33"/>
      <c r="C500" s="76">
        <f t="shared" si="74"/>
        <v>4</v>
      </c>
      <c r="D500" s="4"/>
      <c r="E500" s="5">
        <v>61</v>
      </c>
      <c r="F500" s="5"/>
      <c r="G500" s="4"/>
      <c r="H500" s="61" t="s">
        <v>508</v>
      </c>
      <c r="I500" s="36"/>
      <c r="J500" s="31"/>
      <c r="K500" s="2"/>
      <c r="L500" s="108"/>
      <c r="M500" s="2"/>
      <c r="N500" s="2"/>
      <c r="R500" s="2"/>
      <c r="S500" s="2"/>
      <c r="U500" s="2"/>
      <c r="W500" s="2"/>
      <c r="X500" s="4"/>
      <c r="Y500" s="16"/>
      <c r="Z500" s="1"/>
      <c r="AA500" s="1"/>
      <c r="AB500" s="1"/>
    </row>
    <row r="501" spans="1:28" s="131" customFormat="1" outlineLevel="3" x14ac:dyDescent="0.35">
      <c r="A501" s="1"/>
      <c r="B501" s="33"/>
      <c r="C501" s="76">
        <f t="shared" si="74"/>
        <v>4</v>
      </c>
      <c r="D501" s="4"/>
      <c r="E501" s="5">
        <v>62</v>
      </c>
      <c r="F501" s="5"/>
      <c r="G501" s="4"/>
      <c r="H501" s="61" t="s">
        <v>509</v>
      </c>
      <c r="I501" s="36"/>
      <c r="J501" s="31"/>
      <c r="K501" s="2"/>
      <c r="L501" s="108"/>
      <c r="M501" s="2"/>
      <c r="N501" s="2"/>
      <c r="R501" s="2"/>
      <c r="S501" s="2"/>
      <c r="U501" s="2"/>
      <c r="W501" s="2"/>
      <c r="X501" s="4"/>
      <c r="Y501" s="16"/>
      <c r="Z501" s="1"/>
      <c r="AA501" s="1"/>
      <c r="AB501" s="1"/>
    </row>
    <row r="502" spans="1:28" s="131" customFormat="1" outlineLevel="3" x14ac:dyDescent="0.35">
      <c r="A502" s="1"/>
      <c r="B502" s="33"/>
      <c r="C502" s="76">
        <f t="shared" si="74"/>
        <v>4</v>
      </c>
      <c r="D502" s="4"/>
      <c r="E502" s="5">
        <v>63</v>
      </c>
      <c r="F502" s="5"/>
      <c r="G502" s="4"/>
      <c r="H502" s="61" t="s">
        <v>510</v>
      </c>
      <c r="I502" s="36"/>
      <c r="J502" s="31"/>
      <c r="K502" s="2"/>
      <c r="L502" s="108"/>
      <c r="M502" s="2"/>
      <c r="N502" s="2"/>
      <c r="R502" s="2"/>
      <c r="S502" s="2"/>
      <c r="U502" s="2"/>
      <c r="W502" s="2"/>
      <c r="X502" s="4"/>
      <c r="Y502" s="16"/>
      <c r="Z502" s="1"/>
      <c r="AA502" s="1"/>
      <c r="AB502" s="1"/>
    </row>
    <row r="503" spans="1:28" s="131" customFormat="1" outlineLevel="3" x14ac:dyDescent="0.35">
      <c r="A503" s="1"/>
      <c r="B503" s="33"/>
      <c r="C503" s="76">
        <f t="shared" si="74"/>
        <v>4</v>
      </c>
      <c r="D503" s="4"/>
      <c r="E503" s="5">
        <v>64</v>
      </c>
      <c r="F503" s="5"/>
      <c r="G503" s="4"/>
      <c r="H503" s="61" t="s">
        <v>511</v>
      </c>
      <c r="I503" s="36"/>
      <c r="J503" s="31"/>
      <c r="K503" s="2"/>
      <c r="L503" s="108"/>
      <c r="M503" s="2"/>
      <c r="N503" s="2"/>
      <c r="R503" s="2"/>
      <c r="S503" s="2"/>
      <c r="U503" s="2"/>
      <c r="W503" s="2"/>
      <c r="X503" s="4"/>
      <c r="Y503" s="16"/>
      <c r="Z503" s="1"/>
      <c r="AA503" s="1"/>
      <c r="AB503" s="1"/>
    </row>
    <row r="504" spans="1:28" s="131" customFormat="1" outlineLevel="3" x14ac:dyDescent="0.35">
      <c r="A504" s="1"/>
      <c r="B504" s="33"/>
      <c r="C504" s="76">
        <f t="shared" si="74"/>
        <v>4</v>
      </c>
      <c r="D504" s="4"/>
      <c r="E504" s="5">
        <v>65</v>
      </c>
      <c r="F504" s="5"/>
      <c r="G504" s="4"/>
      <c r="H504" s="61" t="s">
        <v>512</v>
      </c>
      <c r="I504" s="36"/>
      <c r="J504" s="31"/>
      <c r="K504" s="2"/>
      <c r="L504" s="108"/>
      <c r="M504" s="2"/>
      <c r="N504" s="2"/>
      <c r="R504" s="2"/>
      <c r="S504" s="2"/>
      <c r="U504" s="2"/>
      <c r="W504" s="2"/>
      <c r="X504" s="4"/>
      <c r="Y504" s="16"/>
      <c r="Z504" s="1"/>
      <c r="AA504" s="1"/>
      <c r="AB504" s="1"/>
    </row>
    <row r="505" spans="1:28" s="131" customFormat="1" outlineLevel="3" x14ac:dyDescent="0.35">
      <c r="A505" s="1"/>
      <c r="B505" s="33"/>
      <c r="C505" s="76">
        <f t="shared" si="74"/>
        <v>4</v>
      </c>
      <c r="D505" s="4"/>
      <c r="E505" s="5">
        <v>66</v>
      </c>
      <c r="F505" s="5"/>
      <c r="G505" s="4"/>
      <c r="H505" s="61" t="s">
        <v>513</v>
      </c>
      <c r="I505" s="36"/>
      <c r="J505" s="31"/>
      <c r="K505" s="2"/>
      <c r="L505" s="108"/>
      <c r="M505" s="2"/>
      <c r="N505" s="2"/>
      <c r="R505" s="2"/>
      <c r="S505" s="2"/>
      <c r="U505" s="2"/>
      <c r="W505" s="2"/>
      <c r="X505" s="4"/>
      <c r="Y505" s="16"/>
      <c r="Z505" s="1"/>
      <c r="AA505" s="1"/>
      <c r="AB505" s="1"/>
    </row>
    <row r="506" spans="1:28" s="131" customFormat="1" outlineLevel="3" x14ac:dyDescent="0.35">
      <c r="A506" s="1"/>
      <c r="B506" s="33"/>
      <c r="C506" s="76">
        <f t="shared" si="74"/>
        <v>4</v>
      </c>
      <c r="D506" s="4"/>
      <c r="E506" s="5">
        <v>67</v>
      </c>
      <c r="F506" s="5"/>
      <c r="G506" s="4"/>
      <c r="H506" s="61" t="s">
        <v>514</v>
      </c>
      <c r="I506" s="36"/>
      <c r="J506" s="31"/>
      <c r="K506" s="2"/>
      <c r="L506" s="108"/>
      <c r="M506" s="2"/>
      <c r="N506" s="2"/>
      <c r="R506" s="2"/>
      <c r="S506" s="2"/>
      <c r="U506" s="2"/>
      <c r="W506" s="2"/>
      <c r="X506" s="4"/>
      <c r="Y506" s="16"/>
      <c r="Z506" s="1"/>
      <c r="AA506" s="1"/>
      <c r="AB506" s="1"/>
    </row>
    <row r="507" spans="1:28" s="131" customFormat="1" outlineLevel="3" x14ac:dyDescent="0.35">
      <c r="A507" s="1"/>
      <c r="B507" s="33"/>
      <c r="C507" s="76">
        <f t="shared" si="74"/>
        <v>4</v>
      </c>
      <c r="D507" s="4"/>
      <c r="E507" s="5">
        <v>68</v>
      </c>
      <c r="F507" s="5"/>
      <c r="G507" s="4"/>
      <c r="H507" s="61" t="s">
        <v>515</v>
      </c>
      <c r="I507" s="36"/>
      <c r="J507" s="31"/>
      <c r="K507" s="2"/>
      <c r="L507" s="108"/>
      <c r="M507" s="2"/>
      <c r="N507" s="2"/>
      <c r="R507" s="2"/>
      <c r="S507" s="2"/>
      <c r="U507" s="2"/>
      <c r="W507" s="2"/>
      <c r="X507" s="4"/>
      <c r="Y507" s="16"/>
      <c r="Z507" s="1"/>
      <c r="AA507" s="1"/>
      <c r="AB507" s="1"/>
    </row>
    <row r="508" spans="1:28" s="131" customFormat="1" outlineLevel="3" x14ac:dyDescent="0.35">
      <c r="A508" s="1"/>
      <c r="B508" s="33"/>
      <c r="C508" s="76">
        <f t="shared" si="74"/>
        <v>4</v>
      </c>
      <c r="D508" s="4"/>
      <c r="E508" s="5">
        <v>69</v>
      </c>
      <c r="F508" s="5"/>
      <c r="G508" s="4"/>
      <c r="H508" s="61" t="s">
        <v>516</v>
      </c>
      <c r="I508" s="36"/>
      <c r="J508" s="31"/>
      <c r="K508" s="2"/>
      <c r="L508" s="108"/>
      <c r="M508" s="2"/>
      <c r="N508" s="2"/>
      <c r="R508" s="2"/>
      <c r="S508" s="2"/>
      <c r="U508" s="2"/>
      <c r="W508" s="2"/>
      <c r="X508" s="4"/>
      <c r="Y508" s="16"/>
      <c r="Z508" s="1"/>
      <c r="AA508" s="1"/>
      <c r="AB508" s="1"/>
    </row>
    <row r="509" spans="1:28" s="131" customFormat="1" outlineLevel="3" x14ac:dyDescent="0.35">
      <c r="A509" s="1"/>
      <c r="B509" s="33"/>
      <c r="C509" s="76">
        <f t="shared" si="74"/>
        <v>4</v>
      </c>
      <c r="D509" s="4"/>
      <c r="E509" s="5">
        <v>70</v>
      </c>
      <c r="F509" s="5"/>
      <c r="G509" s="4"/>
      <c r="H509" s="61" t="s">
        <v>517</v>
      </c>
      <c r="I509" s="36"/>
      <c r="J509" s="31"/>
      <c r="K509" s="2"/>
      <c r="L509" s="108"/>
      <c r="M509" s="2"/>
      <c r="N509" s="2"/>
      <c r="R509" s="2"/>
      <c r="S509" s="2"/>
      <c r="U509" s="2"/>
      <c r="W509" s="2"/>
      <c r="X509" s="4"/>
      <c r="Y509" s="16"/>
      <c r="Z509" s="1"/>
      <c r="AA509" s="1"/>
      <c r="AB509" s="1"/>
    </row>
    <row r="510" spans="1:28" s="131" customFormat="1" outlineLevel="3" x14ac:dyDescent="0.35">
      <c r="A510" s="1"/>
      <c r="B510" s="33"/>
      <c r="C510" s="76">
        <f t="shared" si="74"/>
        <v>4</v>
      </c>
      <c r="D510" s="4"/>
      <c r="E510" s="5">
        <v>71</v>
      </c>
      <c r="F510" s="5"/>
      <c r="G510" s="4"/>
      <c r="H510" s="61" t="s">
        <v>518</v>
      </c>
      <c r="I510" s="36"/>
      <c r="J510" s="31"/>
      <c r="K510" s="2"/>
      <c r="L510" s="108"/>
      <c r="M510" s="2"/>
      <c r="N510" s="2"/>
      <c r="R510" s="2"/>
      <c r="S510" s="2"/>
      <c r="U510" s="2"/>
      <c r="W510" s="2"/>
      <c r="X510" s="4"/>
      <c r="Y510" s="16"/>
      <c r="Z510" s="1"/>
      <c r="AA510" s="1"/>
      <c r="AB510" s="1"/>
    </row>
    <row r="511" spans="1:28" s="131" customFormat="1" outlineLevel="3" x14ac:dyDescent="0.35">
      <c r="A511" s="1"/>
      <c r="B511" s="33"/>
      <c r="C511" s="76">
        <f t="shared" si="74"/>
        <v>4</v>
      </c>
      <c r="D511" s="4"/>
      <c r="E511" s="5">
        <v>72</v>
      </c>
      <c r="F511" s="5"/>
      <c r="G511" s="4"/>
      <c r="H511" s="61" t="s">
        <v>519</v>
      </c>
      <c r="I511" s="36"/>
      <c r="J511" s="31"/>
      <c r="K511" s="2"/>
      <c r="L511" s="108"/>
      <c r="M511" s="2"/>
      <c r="N511" s="2"/>
      <c r="R511" s="2"/>
      <c r="S511" s="2"/>
      <c r="U511" s="2"/>
      <c r="W511" s="2"/>
      <c r="X511" s="4"/>
      <c r="Y511" s="16"/>
      <c r="Z511" s="1"/>
      <c r="AA511" s="1"/>
      <c r="AB511" s="1"/>
    </row>
    <row r="512" spans="1:28" s="131" customFormat="1" outlineLevel="3" x14ac:dyDescent="0.35">
      <c r="A512" s="1"/>
      <c r="B512" s="33"/>
      <c r="C512" s="76">
        <f t="shared" si="74"/>
        <v>4</v>
      </c>
      <c r="D512" s="4"/>
      <c r="E512" s="5">
        <v>73</v>
      </c>
      <c r="F512" s="5"/>
      <c r="G512" s="4"/>
      <c r="H512" s="61" t="s">
        <v>520</v>
      </c>
      <c r="I512" s="36"/>
      <c r="J512" s="31"/>
      <c r="K512" s="2"/>
      <c r="L512" s="108"/>
      <c r="M512" s="2"/>
      <c r="N512" s="2"/>
      <c r="R512" s="2"/>
      <c r="S512" s="2"/>
      <c r="U512" s="2"/>
      <c r="W512" s="2"/>
      <c r="X512" s="4"/>
      <c r="Y512" s="16"/>
      <c r="Z512" s="1"/>
      <c r="AA512" s="1"/>
      <c r="AB512" s="1"/>
    </row>
    <row r="513" spans="1:28" s="131" customFormat="1" outlineLevel="3" x14ac:dyDescent="0.35">
      <c r="A513" s="1"/>
      <c r="B513" s="33"/>
      <c r="C513" s="76">
        <f t="shared" si="74"/>
        <v>4</v>
      </c>
      <c r="D513" s="4"/>
      <c r="E513" s="5">
        <v>74</v>
      </c>
      <c r="F513" s="5"/>
      <c r="G513" s="4"/>
      <c r="H513" s="61" t="s">
        <v>521</v>
      </c>
      <c r="I513" s="36"/>
      <c r="J513" s="31"/>
      <c r="K513" s="2"/>
      <c r="L513" s="108"/>
      <c r="M513" s="2"/>
      <c r="N513" s="2"/>
      <c r="R513" s="2"/>
      <c r="S513" s="2"/>
      <c r="U513" s="2"/>
      <c r="W513" s="2"/>
      <c r="X513" s="4"/>
      <c r="Y513" s="16"/>
      <c r="Z513" s="1"/>
      <c r="AA513" s="1"/>
      <c r="AB513" s="1"/>
    </row>
    <row r="514" spans="1:28" s="131" customFormat="1" outlineLevel="3" x14ac:dyDescent="0.35">
      <c r="A514" s="1"/>
      <c r="B514" s="33"/>
      <c r="C514" s="76">
        <f t="shared" si="74"/>
        <v>4</v>
      </c>
      <c r="D514" s="4"/>
      <c r="E514" s="5">
        <v>75</v>
      </c>
      <c r="F514" s="5"/>
      <c r="G514" s="4"/>
      <c r="H514" s="61" t="s">
        <v>522</v>
      </c>
      <c r="I514" s="36"/>
      <c r="J514" s="31"/>
      <c r="K514" s="2"/>
      <c r="L514" s="108"/>
      <c r="M514" s="2"/>
      <c r="N514" s="2"/>
      <c r="R514" s="2"/>
      <c r="S514" s="2"/>
      <c r="U514" s="2"/>
      <c r="W514" s="2"/>
      <c r="X514" s="4"/>
      <c r="Y514" s="16"/>
      <c r="Z514" s="1"/>
      <c r="AA514" s="1"/>
      <c r="AB514" s="1"/>
    </row>
    <row r="515" spans="1:28" s="131" customFormat="1" outlineLevel="3" x14ac:dyDescent="0.35">
      <c r="A515" s="1"/>
      <c r="B515" s="33"/>
      <c r="C515" s="76">
        <f t="shared" si="74"/>
        <v>4</v>
      </c>
      <c r="D515" s="4"/>
      <c r="E515" s="5">
        <v>76</v>
      </c>
      <c r="F515" s="5"/>
      <c r="G515" s="4"/>
      <c r="H515" s="61" t="s">
        <v>523</v>
      </c>
      <c r="I515" s="36"/>
      <c r="J515" s="31"/>
      <c r="K515" s="2"/>
      <c r="L515" s="108"/>
      <c r="M515" s="2"/>
      <c r="N515" s="2"/>
      <c r="R515" s="2"/>
      <c r="S515" s="2"/>
      <c r="U515" s="2"/>
      <c r="W515" s="2"/>
      <c r="X515" s="4"/>
      <c r="Y515" s="16"/>
      <c r="Z515" s="1"/>
      <c r="AA515" s="1"/>
      <c r="AB515" s="1"/>
    </row>
    <row r="516" spans="1:28" s="131" customFormat="1" outlineLevel="3" x14ac:dyDescent="0.35">
      <c r="A516" s="1"/>
      <c r="B516" s="33"/>
      <c r="C516" s="76">
        <f t="shared" si="74"/>
        <v>4</v>
      </c>
      <c r="D516" s="4"/>
      <c r="E516" s="5">
        <v>77</v>
      </c>
      <c r="F516" s="5"/>
      <c r="G516" s="4"/>
      <c r="H516" s="61" t="s">
        <v>524</v>
      </c>
      <c r="I516" s="36"/>
      <c r="J516" s="31"/>
      <c r="K516" s="2"/>
      <c r="L516" s="108"/>
      <c r="M516" s="2"/>
      <c r="N516" s="2"/>
      <c r="R516" s="2"/>
      <c r="S516" s="2"/>
      <c r="U516" s="2"/>
      <c r="W516" s="2"/>
      <c r="X516" s="4"/>
      <c r="Y516" s="16"/>
      <c r="Z516" s="1"/>
      <c r="AA516" s="1"/>
      <c r="AB516" s="1"/>
    </row>
    <row r="517" spans="1:28" s="131" customFormat="1" outlineLevel="3" x14ac:dyDescent="0.35">
      <c r="A517" s="1"/>
      <c r="B517" s="33"/>
      <c r="C517" s="76">
        <f t="shared" si="74"/>
        <v>4</v>
      </c>
      <c r="D517" s="4"/>
      <c r="E517" s="5">
        <v>78</v>
      </c>
      <c r="F517" s="5"/>
      <c r="G517" s="4"/>
      <c r="H517" s="61" t="s">
        <v>525</v>
      </c>
      <c r="I517" s="36"/>
      <c r="J517" s="31"/>
      <c r="K517" s="2"/>
      <c r="L517" s="108"/>
      <c r="M517" s="2"/>
      <c r="N517" s="2"/>
      <c r="R517" s="2"/>
      <c r="S517" s="2"/>
      <c r="U517" s="2"/>
      <c r="W517" s="2"/>
      <c r="X517" s="4"/>
      <c r="Y517" s="16"/>
      <c r="Z517" s="1"/>
      <c r="AA517" s="1"/>
      <c r="AB517" s="1"/>
    </row>
    <row r="518" spans="1:28" s="131" customFormat="1" outlineLevel="3" x14ac:dyDescent="0.35">
      <c r="A518" s="1"/>
      <c r="B518" s="33"/>
      <c r="C518" s="76">
        <f t="shared" si="74"/>
        <v>4</v>
      </c>
      <c r="D518" s="4"/>
      <c r="E518" s="5">
        <v>79</v>
      </c>
      <c r="F518" s="5"/>
      <c r="G518" s="4"/>
      <c r="H518" s="61" t="s">
        <v>526</v>
      </c>
      <c r="I518" s="36"/>
      <c r="J518" s="31"/>
      <c r="K518" s="2"/>
      <c r="L518" s="108"/>
      <c r="M518" s="2"/>
      <c r="N518" s="2"/>
      <c r="R518" s="2"/>
      <c r="S518" s="2"/>
      <c r="U518" s="2"/>
      <c r="W518" s="2"/>
      <c r="X518" s="4"/>
      <c r="Y518" s="16"/>
      <c r="Z518" s="1"/>
      <c r="AA518" s="1"/>
      <c r="AB518" s="1"/>
    </row>
    <row r="519" spans="1:28" s="131" customFormat="1" outlineLevel="3" x14ac:dyDescent="0.35">
      <c r="A519" s="1"/>
      <c r="B519" s="33"/>
      <c r="C519" s="76">
        <f t="shared" si="74"/>
        <v>4</v>
      </c>
      <c r="D519" s="4"/>
      <c r="E519" s="5">
        <v>80</v>
      </c>
      <c r="F519" s="5"/>
      <c r="G519" s="4"/>
      <c r="H519" s="61" t="s">
        <v>527</v>
      </c>
      <c r="I519" s="36"/>
      <c r="J519" s="31"/>
      <c r="K519" s="2"/>
      <c r="L519" s="108"/>
      <c r="M519" s="2"/>
      <c r="N519" s="2"/>
      <c r="R519" s="2"/>
      <c r="S519" s="2"/>
      <c r="U519" s="2"/>
      <c r="W519" s="2"/>
      <c r="X519" s="4"/>
      <c r="Y519" s="16"/>
      <c r="Z519" s="1"/>
      <c r="AA519" s="1"/>
      <c r="AB519" s="1"/>
    </row>
    <row r="520" spans="1:28" s="103" customFormat="1" outlineLevel="2" x14ac:dyDescent="0.35">
      <c r="A520" s="1"/>
      <c r="B520" s="33"/>
      <c r="C520" s="76">
        <f>INT($C$309)+2</f>
        <v>3</v>
      </c>
      <c r="D520" s="4"/>
      <c r="E520" s="5">
        <v>0</v>
      </c>
      <c r="F520" s="5"/>
      <c r="G520" s="4"/>
      <c r="H520" s="61" t="s">
        <v>528</v>
      </c>
      <c r="I520" s="36"/>
      <c r="K520" s="2"/>
      <c r="L520" s="108"/>
      <c r="M520" s="2"/>
      <c r="N520" s="2"/>
      <c r="Q520" s="2"/>
      <c r="R520" s="2"/>
      <c r="S520" s="2"/>
      <c r="U520" s="2"/>
      <c r="V520" s="2"/>
      <c r="W520" s="2"/>
      <c r="X520" s="4"/>
      <c r="Y520" s="16"/>
      <c r="Z520" s="1"/>
      <c r="AA520" s="1"/>
      <c r="AB520" s="1"/>
    </row>
    <row r="521" spans="1:28" s="103" customFormat="1" outlineLevel="3" x14ac:dyDescent="0.35">
      <c r="A521" s="1"/>
      <c r="B521" s="33"/>
      <c r="C521" s="76">
        <f t="shared" ref="C521:C546" si="75">INT($C$309)+3</f>
        <v>4</v>
      </c>
      <c r="D521" s="4"/>
      <c r="E521" s="5">
        <v>1</v>
      </c>
      <c r="F521" s="5"/>
      <c r="G521" s="4"/>
      <c r="H521" s="61" t="s">
        <v>529</v>
      </c>
      <c r="I521" s="36"/>
      <c r="J521" s="31"/>
      <c r="K521" s="2"/>
      <c r="L521" s="108"/>
      <c r="M521" s="2"/>
      <c r="N521" s="2"/>
      <c r="Q521" s="2"/>
      <c r="R521" s="2"/>
      <c r="S521" s="2"/>
      <c r="U521" s="2"/>
      <c r="V521" s="2"/>
      <c r="W521" s="2"/>
      <c r="X521" s="4"/>
      <c r="Y521" s="16"/>
      <c r="Z521" s="1"/>
      <c r="AA521" s="1"/>
      <c r="AB521" s="1"/>
    </row>
    <row r="522" spans="1:28" s="103" customFormat="1" outlineLevel="3" x14ac:dyDescent="0.35">
      <c r="A522" s="1"/>
      <c r="B522" s="33"/>
      <c r="C522" s="76">
        <f t="shared" si="75"/>
        <v>4</v>
      </c>
      <c r="D522" s="4"/>
      <c r="E522" s="5">
        <v>2</v>
      </c>
      <c r="F522" s="5"/>
      <c r="G522" s="4"/>
      <c r="H522" s="61" t="s">
        <v>530</v>
      </c>
      <c r="I522" s="36"/>
      <c r="J522" s="31"/>
      <c r="K522" s="2"/>
      <c r="L522" s="108"/>
      <c r="M522" s="2"/>
      <c r="N522" s="2"/>
      <c r="Q522" s="2"/>
      <c r="R522" s="2"/>
      <c r="S522" s="2"/>
      <c r="U522" s="2"/>
      <c r="V522" s="2"/>
      <c r="W522" s="2"/>
      <c r="X522" s="4"/>
      <c r="Y522" s="16"/>
      <c r="Z522" s="1"/>
      <c r="AA522" s="1"/>
      <c r="AB522" s="1"/>
    </row>
    <row r="523" spans="1:28" s="103" customFormat="1" outlineLevel="3" x14ac:dyDescent="0.35">
      <c r="A523" s="1"/>
      <c r="B523" s="33"/>
      <c r="C523" s="76">
        <f t="shared" si="75"/>
        <v>4</v>
      </c>
      <c r="D523" s="4"/>
      <c r="E523" s="5">
        <v>3</v>
      </c>
      <c r="F523" s="5"/>
      <c r="G523" s="4"/>
      <c r="H523" s="61" t="s">
        <v>531</v>
      </c>
      <c r="I523" s="36"/>
      <c r="J523" s="31"/>
      <c r="K523" s="2"/>
      <c r="L523" s="108"/>
      <c r="M523" s="2"/>
      <c r="N523" s="2"/>
      <c r="Q523" s="2"/>
      <c r="R523" s="2"/>
      <c r="S523" s="2"/>
      <c r="U523" s="2"/>
      <c r="V523" s="2"/>
      <c r="W523" s="2"/>
      <c r="X523" s="4"/>
      <c r="Y523" s="16"/>
      <c r="Z523" s="1"/>
      <c r="AA523" s="1"/>
      <c r="AB523" s="1"/>
    </row>
    <row r="524" spans="1:28" s="103" customFormat="1" outlineLevel="3" x14ac:dyDescent="0.35">
      <c r="A524" s="1"/>
      <c r="B524" s="33"/>
      <c r="C524" s="76">
        <f t="shared" si="75"/>
        <v>4</v>
      </c>
      <c r="D524" s="4"/>
      <c r="E524" s="5">
        <v>4</v>
      </c>
      <c r="F524" s="5"/>
      <c r="G524" s="4"/>
      <c r="H524" s="61" t="s">
        <v>532</v>
      </c>
      <c r="I524" s="36"/>
      <c r="J524" s="31"/>
      <c r="K524" s="2"/>
      <c r="L524" s="108"/>
      <c r="M524" s="2"/>
      <c r="N524" s="2"/>
      <c r="Q524" s="2"/>
      <c r="R524" s="2"/>
      <c r="S524" s="2"/>
      <c r="U524" s="2"/>
      <c r="V524" s="2"/>
      <c r="W524" s="2"/>
      <c r="X524" s="4"/>
      <c r="Y524" s="16"/>
      <c r="Z524" s="1"/>
      <c r="AA524" s="1"/>
      <c r="AB524" s="1"/>
    </row>
    <row r="525" spans="1:28" s="131" customFormat="1" outlineLevel="3" x14ac:dyDescent="0.35">
      <c r="A525" s="1"/>
      <c r="B525" s="33"/>
      <c r="C525" s="76">
        <f t="shared" si="75"/>
        <v>4</v>
      </c>
      <c r="D525" s="4"/>
      <c r="E525" s="5">
        <v>5</v>
      </c>
      <c r="F525" s="5"/>
      <c r="G525" s="4"/>
      <c r="H525" s="61" t="s">
        <v>533</v>
      </c>
      <c r="I525" s="36"/>
      <c r="J525" s="31"/>
      <c r="K525" s="2"/>
      <c r="L525" s="108"/>
      <c r="M525" s="2"/>
      <c r="N525" s="2"/>
      <c r="Q525" s="2"/>
      <c r="R525" s="2"/>
      <c r="S525" s="2"/>
      <c r="U525" s="2"/>
      <c r="V525" s="2"/>
      <c r="W525" s="2"/>
      <c r="X525" s="4"/>
      <c r="Y525" s="16"/>
      <c r="Z525" s="1"/>
      <c r="AA525" s="1"/>
      <c r="AB525" s="1"/>
    </row>
    <row r="526" spans="1:28" s="131" customFormat="1" outlineLevel="3" x14ac:dyDescent="0.35">
      <c r="A526" s="1"/>
      <c r="B526" s="33"/>
      <c r="C526" s="76">
        <f t="shared" si="75"/>
        <v>4</v>
      </c>
      <c r="D526" s="4"/>
      <c r="E526" s="5">
        <v>6</v>
      </c>
      <c r="F526" s="5"/>
      <c r="G526" s="4"/>
      <c r="H526" s="61" t="s">
        <v>534</v>
      </c>
      <c r="I526" s="36"/>
      <c r="J526" s="31"/>
      <c r="K526" s="2"/>
      <c r="L526" s="108"/>
      <c r="M526" s="2"/>
      <c r="N526" s="2"/>
      <c r="Q526" s="2"/>
      <c r="R526" s="2"/>
      <c r="S526" s="2"/>
      <c r="U526" s="2"/>
      <c r="V526" s="2"/>
      <c r="W526" s="2"/>
      <c r="X526" s="4"/>
      <c r="Y526" s="16"/>
      <c r="Z526" s="1"/>
      <c r="AA526" s="1"/>
      <c r="AB526" s="1"/>
    </row>
    <row r="527" spans="1:28" s="131" customFormat="1" outlineLevel="3" x14ac:dyDescent="0.35">
      <c r="A527" s="1"/>
      <c r="B527" s="33"/>
      <c r="C527" s="76">
        <f t="shared" si="75"/>
        <v>4</v>
      </c>
      <c r="D527" s="4"/>
      <c r="E527" s="5">
        <v>7</v>
      </c>
      <c r="F527" s="5"/>
      <c r="G527" s="4"/>
      <c r="H527" s="61" t="s">
        <v>535</v>
      </c>
      <c r="I527" s="36"/>
      <c r="J527" s="31"/>
      <c r="K527" s="2"/>
      <c r="L527" s="108"/>
      <c r="M527" s="2"/>
      <c r="N527" s="2"/>
      <c r="Q527" s="2"/>
      <c r="R527" s="2"/>
      <c r="S527" s="2"/>
      <c r="U527" s="2"/>
      <c r="V527" s="2"/>
      <c r="W527" s="2"/>
      <c r="X527" s="4"/>
      <c r="Y527" s="16"/>
      <c r="Z527" s="1"/>
      <c r="AA527" s="1"/>
      <c r="AB527" s="1"/>
    </row>
    <row r="528" spans="1:28" s="131" customFormat="1" outlineLevel="3" x14ac:dyDescent="0.35">
      <c r="A528" s="1"/>
      <c r="B528" s="33"/>
      <c r="C528" s="76">
        <f t="shared" si="75"/>
        <v>4</v>
      </c>
      <c r="D528" s="4"/>
      <c r="E528" s="5">
        <v>8</v>
      </c>
      <c r="F528" s="5"/>
      <c r="G528" s="4"/>
      <c r="H528" s="61" t="s">
        <v>536</v>
      </c>
      <c r="I528" s="36"/>
      <c r="J528" s="31"/>
      <c r="K528" s="2"/>
      <c r="L528" s="108"/>
      <c r="M528" s="2"/>
      <c r="N528" s="2"/>
      <c r="Q528" s="2"/>
      <c r="R528" s="2"/>
      <c r="S528" s="2"/>
      <c r="U528" s="2"/>
      <c r="V528" s="2"/>
      <c r="W528" s="2"/>
      <c r="X528" s="4"/>
      <c r="Y528" s="16"/>
      <c r="Z528" s="1"/>
      <c r="AA528" s="1"/>
      <c r="AB528" s="1"/>
    </row>
    <row r="529" spans="1:28" s="131" customFormat="1" outlineLevel="3" x14ac:dyDescent="0.35">
      <c r="A529" s="1"/>
      <c r="B529" s="33"/>
      <c r="C529" s="76">
        <f t="shared" si="75"/>
        <v>4</v>
      </c>
      <c r="D529" s="4"/>
      <c r="E529" s="5">
        <v>9</v>
      </c>
      <c r="F529" s="5"/>
      <c r="G529" s="4"/>
      <c r="H529" s="61" t="s">
        <v>537</v>
      </c>
      <c r="I529" s="36"/>
      <c r="J529" s="31"/>
      <c r="K529" s="2"/>
      <c r="L529" s="108"/>
      <c r="M529" s="2"/>
      <c r="N529" s="2"/>
      <c r="Q529" s="2"/>
      <c r="R529" s="2"/>
      <c r="S529" s="2"/>
      <c r="U529" s="2"/>
      <c r="V529" s="2"/>
      <c r="W529" s="2"/>
      <c r="X529" s="4"/>
      <c r="Y529" s="16"/>
      <c r="Z529" s="1"/>
      <c r="AA529" s="1"/>
      <c r="AB529" s="1"/>
    </row>
    <row r="530" spans="1:28" s="131" customFormat="1" outlineLevel="3" x14ac:dyDescent="0.35">
      <c r="A530" s="1"/>
      <c r="B530" s="33"/>
      <c r="C530" s="76">
        <f t="shared" si="75"/>
        <v>4</v>
      </c>
      <c r="D530" s="4"/>
      <c r="E530" s="5">
        <v>10</v>
      </c>
      <c r="F530" s="5"/>
      <c r="G530" s="4"/>
      <c r="H530" s="61" t="s">
        <v>538</v>
      </c>
      <c r="I530" s="36"/>
      <c r="J530" s="31"/>
      <c r="K530" s="2"/>
      <c r="L530" s="108"/>
      <c r="M530" s="2"/>
      <c r="N530" s="2"/>
      <c r="Q530" s="2"/>
      <c r="R530" s="2"/>
      <c r="S530" s="2"/>
      <c r="U530" s="2"/>
      <c r="V530" s="2"/>
      <c r="W530" s="2"/>
      <c r="X530" s="4"/>
      <c r="Y530" s="16"/>
      <c r="Z530" s="1"/>
      <c r="AA530" s="1"/>
      <c r="AB530" s="1"/>
    </row>
    <row r="531" spans="1:28" s="131" customFormat="1" outlineLevel="3" x14ac:dyDescent="0.35">
      <c r="A531" s="1"/>
      <c r="B531" s="33"/>
      <c r="C531" s="76">
        <f t="shared" si="75"/>
        <v>4</v>
      </c>
      <c r="D531" s="4"/>
      <c r="E531" s="5">
        <v>11</v>
      </c>
      <c r="F531" s="5"/>
      <c r="G531" s="4"/>
      <c r="H531" s="61" t="s">
        <v>539</v>
      </c>
      <c r="I531" s="36"/>
      <c r="J531" s="31"/>
      <c r="K531" s="2"/>
      <c r="L531" s="108"/>
      <c r="M531" s="2"/>
      <c r="N531" s="2"/>
      <c r="Q531" s="2"/>
      <c r="R531" s="2"/>
      <c r="S531" s="2"/>
      <c r="U531" s="2"/>
      <c r="V531" s="2"/>
      <c r="W531" s="2"/>
      <c r="X531" s="4"/>
      <c r="Y531" s="16"/>
      <c r="Z531" s="1"/>
      <c r="AA531" s="1"/>
      <c r="AB531" s="1"/>
    </row>
    <row r="532" spans="1:28" s="131" customFormat="1" outlineLevel="3" x14ac:dyDescent="0.35">
      <c r="A532" s="1"/>
      <c r="B532" s="33"/>
      <c r="C532" s="76">
        <f t="shared" si="75"/>
        <v>4</v>
      </c>
      <c r="D532" s="4"/>
      <c r="E532" s="5">
        <v>12</v>
      </c>
      <c r="F532" s="5"/>
      <c r="G532" s="4"/>
      <c r="H532" s="61" t="s">
        <v>540</v>
      </c>
      <c r="I532" s="36"/>
      <c r="J532" s="31"/>
      <c r="K532" s="2"/>
      <c r="L532" s="108"/>
      <c r="M532" s="2"/>
      <c r="N532" s="2"/>
      <c r="Q532" s="2"/>
      <c r="R532" s="2"/>
      <c r="S532" s="2"/>
      <c r="U532" s="2"/>
      <c r="V532" s="2"/>
      <c r="W532" s="2"/>
      <c r="X532" s="4"/>
      <c r="Y532" s="16"/>
      <c r="Z532" s="1"/>
      <c r="AA532" s="1"/>
      <c r="AB532" s="1"/>
    </row>
    <row r="533" spans="1:28" s="131" customFormat="1" outlineLevel="3" x14ac:dyDescent="0.35">
      <c r="A533" s="1"/>
      <c r="B533" s="33"/>
      <c r="C533" s="76">
        <f t="shared" si="75"/>
        <v>4</v>
      </c>
      <c r="D533" s="4"/>
      <c r="E533" s="5">
        <v>13</v>
      </c>
      <c r="F533" s="5"/>
      <c r="G533" s="4"/>
      <c r="H533" s="61" t="s">
        <v>541</v>
      </c>
      <c r="I533" s="36"/>
      <c r="J533" s="31"/>
      <c r="K533" s="2"/>
      <c r="L533" s="108"/>
      <c r="M533" s="2"/>
      <c r="N533" s="2"/>
      <c r="Q533" s="2"/>
      <c r="R533" s="2"/>
      <c r="S533" s="2"/>
      <c r="U533" s="2"/>
      <c r="V533" s="2"/>
      <c r="W533" s="2"/>
      <c r="X533" s="4"/>
      <c r="Y533" s="16"/>
      <c r="Z533" s="1"/>
      <c r="AA533" s="1"/>
      <c r="AB533" s="1"/>
    </row>
    <row r="534" spans="1:28" s="131" customFormat="1" outlineLevel="3" x14ac:dyDescent="0.35">
      <c r="A534" s="1"/>
      <c r="B534" s="33"/>
      <c r="C534" s="76">
        <f t="shared" si="75"/>
        <v>4</v>
      </c>
      <c r="D534" s="4"/>
      <c r="E534" s="5">
        <v>14</v>
      </c>
      <c r="F534" s="5"/>
      <c r="G534" s="4"/>
      <c r="H534" s="61" t="s">
        <v>542</v>
      </c>
      <c r="I534" s="36"/>
      <c r="J534" s="31"/>
      <c r="K534" s="2"/>
      <c r="L534" s="108"/>
      <c r="M534" s="2"/>
      <c r="N534" s="2"/>
      <c r="Q534" s="2"/>
      <c r="R534" s="2"/>
      <c r="S534" s="2"/>
      <c r="U534" s="2"/>
      <c r="V534" s="2"/>
      <c r="W534" s="2"/>
      <c r="X534" s="4"/>
      <c r="Y534" s="16"/>
      <c r="Z534" s="1"/>
      <c r="AA534" s="1"/>
      <c r="AB534" s="1"/>
    </row>
    <row r="535" spans="1:28" s="131" customFormat="1" outlineLevel="3" x14ac:dyDescent="0.35">
      <c r="A535" s="1"/>
      <c r="B535" s="33"/>
      <c r="C535" s="76">
        <f t="shared" si="75"/>
        <v>4</v>
      </c>
      <c r="D535" s="4"/>
      <c r="E535" s="5">
        <v>15</v>
      </c>
      <c r="F535" s="5"/>
      <c r="G535" s="4"/>
      <c r="H535" s="61" t="s">
        <v>543</v>
      </c>
      <c r="I535" s="36"/>
      <c r="J535" s="31"/>
      <c r="K535" s="2"/>
      <c r="L535" s="108"/>
      <c r="M535" s="2"/>
      <c r="N535" s="2"/>
      <c r="Q535" s="2"/>
      <c r="R535" s="2"/>
      <c r="S535" s="2"/>
      <c r="U535" s="2"/>
      <c r="V535" s="2"/>
      <c r="W535" s="2"/>
      <c r="X535" s="4"/>
      <c r="Y535" s="16"/>
      <c r="Z535" s="1"/>
      <c r="AA535" s="1"/>
      <c r="AB535" s="1"/>
    </row>
    <row r="536" spans="1:28" s="131" customFormat="1" outlineLevel="3" x14ac:dyDescent="0.35">
      <c r="A536" s="1"/>
      <c r="B536" s="33"/>
      <c r="C536" s="76">
        <f t="shared" si="75"/>
        <v>4</v>
      </c>
      <c r="D536" s="4"/>
      <c r="E536" s="5">
        <v>16</v>
      </c>
      <c r="F536" s="5"/>
      <c r="G536" s="4"/>
      <c r="H536" s="61" t="s">
        <v>544</v>
      </c>
      <c r="I536" s="36"/>
      <c r="J536" s="31"/>
      <c r="K536" s="2"/>
      <c r="L536" s="108"/>
      <c r="M536" s="2"/>
      <c r="N536" s="2"/>
      <c r="Q536" s="2"/>
      <c r="R536" s="2"/>
      <c r="S536" s="2"/>
      <c r="U536" s="2"/>
      <c r="V536" s="2"/>
      <c r="W536" s="2"/>
      <c r="X536" s="4"/>
      <c r="Y536" s="16"/>
      <c r="Z536" s="1"/>
      <c r="AA536" s="1"/>
      <c r="AB536" s="1"/>
    </row>
    <row r="537" spans="1:28" s="131" customFormat="1" outlineLevel="3" x14ac:dyDescent="0.35">
      <c r="A537" s="1"/>
      <c r="B537" s="33"/>
      <c r="C537" s="76">
        <f t="shared" si="75"/>
        <v>4</v>
      </c>
      <c r="D537" s="4"/>
      <c r="E537" s="5">
        <v>17</v>
      </c>
      <c r="F537" s="5"/>
      <c r="G537" s="4"/>
      <c r="H537" s="61" t="s">
        <v>545</v>
      </c>
      <c r="I537" s="36"/>
      <c r="J537" s="31"/>
      <c r="K537" s="2"/>
      <c r="L537" s="108"/>
      <c r="M537" s="2"/>
      <c r="N537" s="2"/>
      <c r="Q537" s="2"/>
      <c r="R537" s="2"/>
      <c r="S537" s="2"/>
      <c r="U537" s="2"/>
      <c r="V537" s="2"/>
      <c r="W537" s="2"/>
      <c r="X537" s="4"/>
      <c r="Y537" s="16"/>
      <c r="Z537" s="1"/>
      <c r="AA537" s="1"/>
      <c r="AB537" s="1"/>
    </row>
    <row r="538" spans="1:28" s="131" customFormat="1" outlineLevel="3" x14ac:dyDescent="0.35">
      <c r="A538" s="1"/>
      <c r="B538" s="33"/>
      <c r="C538" s="76">
        <f t="shared" si="75"/>
        <v>4</v>
      </c>
      <c r="D538" s="4"/>
      <c r="E538" s="5">
        <v>18</v>
      </c>
      <c r="F538" s="5"/>
      <c r="G538" s="4"/>
      <c r="H538" s="61" t="s">
        <v>546</v>
      </c>
      <c r="I538" s="36"/>
      <c r="J538" s="31"/>
      <c r="K538" s="2"/>
      <c r="L538" s="108"/>
      <c r="M538" s="2"/>
      <c r="N538" s="2"/>
      <c r="Q538" s="2"/>
      <c r="R538" s="2"/>
      <c r="S538" s="2"/>
      <c r="U538" s="2"/>
      <c r="V538" s="2"/>
      <c r="W538" s="2"/>
      <c r="X538" s="4"/>
      <c r="Y538" s="16"/>
      <c r="Z538" s="1"/>
      <c r="AA538" s="1"/>
      <c r="AB538" s="1"/>
    </row>
    <row r="539" spans="1:28" s="131" customFormat="1" outlineLevel="3" x14ac:dyDescent="0.35">
      <c r="A539" s="1"/>
      <c r="B539" s="33"/>
      <c r="C539" s="76">
        <f t="shared" si="75"/>
        <v>4</v>
      </c>
      <c r="D539" s="4"/>
      <c r="E539" s="5">
        <v>19</v>
      </c>
      <c r="F539" s="5"/>
      <c r="G539" s="4"/>
      <c r="H539" s="61" t="s">
        <v>547</v>
      </c>
      <c r="I539" s="36"/>
      <c r="J539" s="31"/>
      <c r="K539" s="2"/>
      <c r="L539" s="108"/>
      <c r="M539" s="2"/>
      <c r="N539" s="2"/>
      <c r="Q539" s="2"/>
      <c r="R539" s="2"/>
      <c r="S539" s="2"/>
      <c r="U539" s="2"/>
      <c r="V539" s="2"/>
      <c r="W539" s="2"/>
      <c r="X539" s="4"/>
      <c r="Y539" s="16"/>
      <c r="Z539" s="1"/>
      <c r="AA539" s="1"/>
      <c r="AB539" s="1"/>
    </row>
    <row r="540" spans="1:28" s="131" customFormat="1" outlineLevel="3" x14ac:dyDescent="0.35">
      <c r="A540" s="1"/>
      <c r="B540" s="33"/>
      <c r="C540" s="76">
        <f t="shared" si="75"/>
        <v>4</v>
      </c>
      <c r="D540" s="4"/>
      <c r="E540" s="5">
        <v>20</v>
      </c>
      <c r="F540" s="5"/>
      <c r="G540" s="4"/>
      <c r="H540" s="61" t="s">
        <v>548</v>
      </c>
      <c r="I540" s="36"/>
      <c r="J540" s="31"/>
      <c r="K540" s="2"/>
      <c r="L540" s="108"/>
      <c r="M540" s="2"/>
      <c r="N540" s="2"/>
      <c r="Q540" s="2"/>
      <c r="R540" s="2"/>
      <c r="S540" s="2"/>
      <c r="U540" s="2"/>
      <c r="V540" s="2"/>
      <c r="W540" s="2"/>
      <c r="X540" s="4"/>
      <c r="Y540" s="16"/>
      <c r="Z540" s="1"/>
      <c r="AA540" s="1"/>
      <c r="AB540" s="1"/>
    </row>
    <row r="541" spans="1:28" s="131" customFormat="1" outlineLevel="3" x14ac:dyDescent="0.35">
      <c r="A541" s="1"/>
      <c r="B541" s="33"/>
      <c r="C541" s="76">
        <f t="shared" si="75"/>
        <v>4</v>
      </c>
      <c r="D541" s="4"/>
      <c r="E541" s="5">
        <v>21</v>
      </c>
      <c r="F541" s="5"/>
      <c r="G541" s="4"/>
      <c r="H541" s="61" t="s">
        <v>549</v>
      </c>
      <c r="I541" s="36"/>
      <c r="J541" s="31"/>
      <c r="K541" s="2"/>
      <c r="L541" s="108"/>
      <c r="M541" s="2"/>
      <c r="N541" s="2"/>
      <c r="Q541" s="2"/>
      <c r="R541" s="2"/>
      <c r="S541" s="2"/>
      <c r="U541" s="2"/>
      <c r="V541" s="2"/>
      <c r="W541" s="2"/>
      <c r="X541" s="4"/>
      <c r="Y541" s="16"/>
      <c r="Z541" s="1"/>
      <c r="AA541" s="1"/>
      <c r="AB541" s="1"/>
    </row>
    <row r="542" spans="1:28" s="131" customFormat="1" outlineLevel="3" x14ac:dyDescent="0.35">
      <c r="A542" s="1"/>
      <c r="B542" s="33"/>
      <c r="C542" s="76">
        <f t="shared" si="75"/>
        <v>4</v>
      </c>
      <c r="D542" s="4"/>
      <c r="E542" s="5">
        <v>22</v>
      </c>
      <c r="F542" s="5"/>
      <c r="G542" s="4"/>
      <c r="H542" s="61" t="s">
        <v>550</v>
      </c>
      <c r="I542" s="36"/>
      <c r="J542" s="31"/>
      <c r="K542" s="2"/>
      <c r="L542" s="108"/>
      <c r="M542" s="2"/>
      <c r="N542" s="2"/>
      <c r="Q542" s="2"/>
      <c r="R542" s="2"/>
      <c r="S542" s="2"/>
      <c r="U542" s="2"/>
      <c r="V542" s="2"/>
      <c r="W542" s="2"/>
      <c r="X542" s="4"/>
      <c r="Y542" s="16"/>
      <c r="Z542" s="1"/>
      <c r="AA542" s="1"/>
      <c r="AB542" s="1"/>
    </row>
    <row r="543" spans="1:28" s="131" customFormat="1" outlineLevel="3" x14ac:dyDescent="0.35">
      <c r="A543" s="1"/>
      <c r="B543" s="33"/>
      <c r="C543" s="76">
        <f t="shared" si="75"/>
        <v>4</v>
      </c>
      <c r="D543" s="4"/>
      <c r="E543" s="5">
        <v>23</v>
      </c>
      <c r="F543" s="5"/>
      <c r="G543" s="4"/>
      <c r="H543" s="61" t="s">
        <v>551</v>
      </c>
      <c r="I543" s="36"/>
      <c r="J543" s="31"/>
      <c r="K543" s="2"/>
      <c r="L543" s="108"/>
      <c r="M543" s="2"/>
      <c r="N543" s="2"/>
      <c r="Q543" s="2"/>
      <c r="R543" s="2"/>
      <c r="S543" s="2"/>
      <c r="U543" s="2"/>
      <c r="V543" s="2"/>
      <c r="W543" s="2"/>
      <c r="X543" s="4"/>
      <c r="Y543" s="16"/>
      <c r="Z543" s="1"/>
      <c r="AA543" s="1"/>
      <c r="AB543" s="1"/>
    </row>
    <row r="544" spans="1:28" s="131" customFormat="1" outlineLevel="3" x14ac:dyDescent="0.35">
      <c r="A544" s="1"/>
      <c r="B544" s="33"/>
      <c r="C544" s="76">
        <f t="shared" si="75"/>
        <v>4</v>
      </c>
      <c r="D544" s="4"/>
      <c r="E544" s="5">
        <v>24</v>
      </c>
      <c r="F544" s="5"/>
      <c r="G544" s="4"/>
      <c r="H544" s="61" t="s">
        <v>552</v>
      </c>
      <c r="I544" s="36"/>
      <c r="J544" s="31"/>
      <c r="K544" s="2"/>
      <c r="L544" s="108"/>
      <c r="M544" s="2"/>
      <c r="N544" s="2"/>
      <c r="Q544" s="2"/>
      <c r="R544" s="2"/>
      <c r="S544" s="2"/>
      <c r="U544" s="2"/>
      <c r="V544" s="2"/>
      <c r="W544" s="2"/>
      <c r="X544" s="4"/>
      <c r="Y544" s="16"/>
      <c r="Z544" s="1"/>
      <c r="AA544" s="1"/>
      <c r="AB544" s="1"/>
    </row>
    <row r="545" spans="1:28" s="131" customFormat="1" outlineLevel="3" x14ac:dyDescent="0.35">
      <c r="A545" s="1"/>
      <c r="B545" s="33"/>
      <c r="C545" s="76">
        <f t="shared" si="75"/>
        <v>4</v>
      </c>
      <c r="D545" s="4"/>
      <c r="E545" s="5">
        <v>25</v>
      </c>
      <c r="F545" s="5"/>
      <c r="G545" s="4"/>
      <c r="H545" s="61" t="s">
        <v>553</v>
      </c>
      <c r="I545" s="36"/>
      <c r="J545" s="31"/>
      <c r="K545" s="2"/>
      <c r="L545" s="108"/>
      <c r="M545" s="2"/>
      <c r="N545" s="2"/>
      <c r="Q545" s="2"/>
      <c r="R545" s="2"/>
      <c r="S545" s="2"/>
      <c r="U545" s="2"/>
      <c r="V545" s="2"/>
      <c r="W545" s="2"/>
      <c r="X545" s="4"/>
      <c r="Y545" s="16"/>
      <c r="Z545" s="1"/>
      <c r="AA545" s="1"/>
      <c r="AB545" s="1"/>
    </row>
    <row r="546" spans="1:28" s="131" customFormat="1" outlineLevel="3" x14ac:dyDescent="0.35">
      <c r="A546" s="1"/>
      <c r="B546" s="33"/>
      <c r="C546" s="76">
        <f t="shared" si="75"/>
        <v>4</v>
      </c>
      <c r="D546" s="4"/>
      <c r="E546" s="5">
        <v>26</v>
      </c>
      <c r="F546" s="5"/>
      <c r="G546" s="4"/>
      <c r="H546" s="61" t="s">
        <v>554</v>
      </c>
      <c r="I546" s="36"/>
      <c r="J546" s="31"/>
      <c r="K546" s="2"/>
      <c r="L546" s="108"/>
      <c r="M546" s="2"/>
      <c r="N546" s="2"/>
      <c r="Q546" s="2"/>
      <c r="R546" s="2"/>
      <c r="S546" s="2"/>
      <c r="U546" s="2"/>
      <c r="V546" s="2"/>
      <c r="W546" s="2"/>
      <c r="X546" s="4"/>
      <c r="Y546" s="16"/>
      <c r="Z546" s="1"/>
      <c r="AA546" s="1"/>
      <c r="AB546" s="1"/>
    </row>
    <row r="547" spans="1:28" s="131" customFormat="1" outlineLevel="2" x14ac:dyDescent="0.35">
      <c r="A547" s="1"/>
      <c r="B547" s="33"/>
      <c r="C547" s="76">
        <f>INT($C$309)+2</f>
        <v>3</v>
      </c>
      <c r="D547" s="4"/>
      <c r="E547" s="5">
        <v>27</v>
      </c>
      <c r="F547" s="5"/>
      <c r="G547" s="4"/>
      <c r="H547" s="61" t="s">
        <v>555</v>
      </c>
      <c r="I547" s="36"/>
      <c r="J547" s="31"/>
      <c r="K547" s="2"/>
      <c r="L547" s="108"/>
      <c r="M547" s="2"/>
      <c r="N547" s="2"/>
      <c r="Q547" s="2"/>
      <c r="R547" s="2"/>
      <c r="S547" s="2"/>
      <c r="U547" s="2"/>
      <c r="V547" s="2"/>
      <c r="W547" s="2"/>
      <c r="X547" s="4"/>
      <c r="Y547" s="16"/>
      <c r="Z547" s="1"/>
      <c r="AA547" s="1"/>
      <c r="AB547" s="1"/>
    </row>
    <row r="548" spans="1:28" s="131" customFormat="1" outlineLevel="3" x14ac:dyDescent="0.35">
      <c r="A548" s="1"/>
      <c r="B548" s="33"/>
      <c r="C548" s="76">
        <f t="shared" ref="C548:C573" si="76">INT($C$309)+3</f>
        <v>4</v>
      </c>
      <c r="D548" s="4"/>
      <c r="E548" s="5">
        <v>28</v>
      </c>
      <c r="F548" s="5"/>
      <c r="G548" s="4"/>
      <c r="H548" s="61" t="s">
        <v>556</v>
      </c>
      <c r="I548" s="36"/>
      <c r="J548" s="31"/>
      <c r="K548" s="2"/>
      <c r="L548" s="108"/>
      <c r="M548" s="2"/>
      <c r="N548" s="2"/>
      <c r="Q548" s="2"/>
      <c r="R548" s="2"/>
      <c r="S548" s="2"/>
      <c r="U548" s="2"/>
      <c r="V548" s="2"/>
      <c r="W548" s="2"/>
      <c r="X548" s="4"/>
      <c r="Y548" s="16"/>
      <c r="Z548" s="1"/>
      <c r="AA548" s="1"/>
      <c r="AB548" s="1"/>
    </row>
    <row r="549" spans="1:28" s="131" customFormat="1" outlineLevel="3" x14ac:dyDescent="0.35">
      <c r="A549" s="1"/>
      <c r="B549" s="33"/>
      <c r="C549" s="76">
        <f t="shared" si="76"/>
        <v>4</v>
      </c>
      <c r="D549" s="4"/>
      <c r="E549" s="5">
        <v>29</v>
      </c>
      <c r="F549" s="5"/>
      <c r="G549" s="4"/>
      <c r="H549" s="61" t="s">
        <v>557</v>
      </c>
      <c r="I549" s="36"/>
      <c r="J549" s="31"/>
      <c r="K549" s="2"/>
      <c r="L549" s="108"/>
      <c r="M549" s="2"/>
      <c r="N549" s="2"/>
      <c r="Q549" s="2"/>
      <c r="R549" s="2"/>
      <c r="S549" s="2"/>
      <c r="U549" s="2"/>
      <c r="V549" s="2"/>
      <c r="W549" s="2"/>
      <c r="X549" s="4"/>
      <c r="Y549" s="16"/>
      <c r="Z549" s="1"/>
      <c r="AA549" s="1"/>
      <c r="AB549" s="1"/>
    </row>
    <row r="550" spans="1:28" s="131" customFormat="1" outlineLevel="3" x14ac:dyDescent="0.35">
      <c r="A550" s="1"/>
      <c r="B550" s="33"/>
      <c r="C550" s="76">
        <f t="shared" si="76"/>
        <v>4</v>
      </c>
      <c r="D550" s="4"/>
      <c r="E550" s="5">
        <v>30</v>
      </c>
      <c r="F550" s="5"/>
      <c r="G550" s="4"/>
      <c r="H550" s="61" t="s">
        <v>558</v>
      </c>
      <c r="I550" s="36"/>
      <c r="J550" s="31"/>
      <c r="K550" s="2"/>
      <c r="L550" s="108"/>
      <c r="M550" s="2"/>
      <c r="N550" s="2"/>
      <c r="Q550" s="2"/>
      <c r="R550" s="2"/>
      <c r="S550" s="2"/>
      <c r="U550" s="2"/>
      <c r="V550" s="2"/>
      <c r="W550" s="2"/>
      <c r="X550" s="4"/>
      <c r="Y550" s="16"/>
      <c r="Z550" s="1"/>
      <c r="AA550" s="1"/>
      <c r="AB550" s="1"/>
    </row>
    <row r="551" spans="1:28" s="131" customFormat="1" outlineLevel="3" x14ac:dyDescent="0.35">
      <c r="A551" s="1"/>
      <c r="B551" s="33"/>
      <c r="C551" s="76">
        <f t="shared" si="76"/>
        <v>4</v>
      </c>
      <c r="D551" s="4"/>
      <c r="E551" s="5">
        <v>31</v>
      </c>
      <c r="F551" s="5"/>
      <c r="G551" s="4"/>
      <c r="H551" s="61" t="s">
        <v>559</v>
      </c>
      <c r="I551" s="36"/>
      <c r="J551" s="31"/>
      <c r="K551" s="2"/>
      <c r="L551" s="108"/>
      <c r="M551" s="2"/>
      <c r="N551" s="2"/>
      <c r="Q551" s="2"/>
      <c r="R551" s="2"/>
      <c r="S551" s="2"/>
      <c r="U551" s="2"/>
      <c r="V551" s="2"/>
      <c r="W551" s="2"/>
      <c r="X551" s="4"/>
      <c r="Y551" s="16"/>
      <c r="Z551" s="1"/>
      <c r="AA551" s="1"/>
      <c r="AB551" s="1"/>
    </row>
    <row r="552" spans="1:28" s="131" customFormat="1" outlineLevel="3" x14ac:dyDescent="0.35">
      <c r="A552" s="1"/>
      <c r="B552" s="33"/>
      <c r="C552" s="76">
        <f t="shared" si="76"/>
        <v>4</v>
      </c>
      <c r="D552" s="4"/>
      <c r="E552" s="5">
        <v>32</v>
      </c>
      <c r="F552" s="5"/>
      <c r="G552" s="4"/>
      <c r="H552" s="61" t="s">
        <v>560</v>
      </c>
      <c r="I552" s="36"/>
      <c r="J552" s="31"/>
      <c r="K552" s="2"/>
      <c r="L552" s="108"/>
      <c r="M552" s="2"/>
      <c r="N552" s="2"/>
      <c r="Q552" s="2"/>
      <c r="R552" s="2"/>
      <c r="S552" s="2"/>
      <c r="U552" s="2"/>
      <c r="V552" s="2"/>
      <c r="W552" s="2"/>
      <c r="X552" s="4"/>
      <c r="Y552" s="16"/>
      <c r="Z552" s="1"/>
      <c r="AA552" s="1"/>
      <c r="AB552" s="1"/>
    </row>
    <row r="553" spans="1:28" s="131" customFormat="1" outlineLevel="3" x14ac:dyDescent="0.35">
      <c r="A553" s="1"/>
      <c r="B553" s="33"/>
      <c r="C553" s="76">
        <f t="shared" si="76"/>
        <v>4</v>
      </c>
      <c r="D553" s="4"/>
      <c r="E553" s="5">
        <v>33</v>
      </c>
      <c r="F553" s="5"/>
      <c r="G553" s="4"/>
      <c r="H553" s="61" t="s">
        <v>561</v>
      </c>
      <c r="I553" s="36"/>
      <c r="J553" s="31"/>
      <c r="K553" s="2"/>
      <c r="L553" s="108"/>
      <c r="M553" s="2"/>
      <c r="N553" s="2"/>
      <c r="Q553" s="2"/>
      <c r="R553" s="2"/>
      <c r="S553" s="2"/>
      <c r="U553" s="2"/>
      <c r="V553" s="2"/>
      <c r="W553" s="2"/>
      <c r="X553" s="4"/>
      <c r="Y553" s="16"/>
      <c r="Z553" s="1"/>
      <c r="AA553" s="1"/>
      <c r="AB553" s="1"/>
    </row>
    <row r="554" spans="1:28" s="131" customFormat="1" outlineLevel="3" x14ac:dyDescent="0.35">
      <c r="A554" s="1"/>
      <c r="B554" s="33"/>
      <c r="C554" s="76">
        <f t="shared" si="76"/>
        <v>4</v>
      </c>
      <c r="D554" s="4"/>
      <c r="E554" s="5">
        <v>34</v>
      </c>
      <c r="F554" s="5"/>
      <c r="G554" s="4"/>
      <c r="H554" s="61" t="s">
        <v>562</v>
      </c>
      <c r="I554" s="36"/>
      <c r="J554" s="31"/>
      <c r="K554" s="2"/>
      <c r="L554" s="108"/>
      <c r="M554" s="2"/>
      <c r="N554" s="2"/>
      <c r="Q554" s="2"/>
      <c r="R554" s="2"/>
      <c r="S554" s="2"/>
      <c r="U554" s="2"/>
      <c r="V554" s="2"/>
      <c r="W554" s="2"/>
      <c r="X554" s="4"/>
      <c r="Y554" s="16"/>
      <c r="Z554" s="1"/>
      <c r="AA554" s="1"/>
      <c r="AB554" s="1"/>
    </row>
    <row r="555" spans="1:28" s="131" customFormat="1" outlineLevel="3" x14ac:dyDescent="0.35">
      <c r="A555" s="1"/>
      <c r="B555" s="33"/>
      <c r="C555" s="76">
        <f t="shared" si="76"/>
        <v>4</v>
      </c>
      <c r="D555" s="4"/>
      <c r="E555" s="5">
        <v>35</v>
      </c>
      <c r="F555" s="5"/>
      <c r="G555" s="4"/>
      <c r="H555" s="61" t="s">
        <v>563</v>
      </c>
      <c r="I555" s="36"/>
      <c r="J555" s="31"/>
      <c r="K555" s="2"/>
      <c r="L555" s="108"/>
      <c r="M555" s="2"/>
      <c r="N555" s="2"/>
      <c r="Q555" s="2"/>
      <c r="R555" s="2"/>
      <c r="S555" s="2"/>
      <c r="U555" s="2"/>
      <c r="V555" s="2"/>
      <c r="W555" s="2"/>
      <c r="X555" s="4"/>
      <c r="Y555" s="16"/>
      <c r="Z555" s="1"/>
      <c r="AA555" s="1"/>
      <c r="AB555" s="1"/>
    </row>
    <row r="556" spans="1:28" s="131" customFormat="1" outlineLevel="3" x14ac:dyDescent="0.35">
      <c r="A556" s="1"/>
      <c r="B556" s="33"/>
      <c r="C556" s="76">
        <f t="shared" si="76"/>
        <v>4</v>
      </c>
      <c r="D556" s="4"/>
      <c r="E556" s="5">
        <v>36</v>
      </c>
      <c r="F556" s="5"/>
      <c r="G556" s="4"/>
      <c r="H556" s="61" t="s">
        <v>564</v>
      </c>
      <c r="I556" s="36"/>
      <c r="J556" s="31"/>
      <c r="K556" s="2"/>
      <c r="L556" s="108"/>
      <c r="M556" s="2"/>
      <c r="N556" s="2"/>
      <c r="Q556" s="2"/>
      <c r="R556" s="2"/>
      <c r="S556" s="2"/>
      <c r="U556" s="2"/>
      <c r="V556" s="2"/>
      <c r="W556" s="2"/>
      <c r="X556" s="4"/>
      <c r="Y556" s="16"/>
      <c r="Z556" s="1"/>
      <c r="AA556" s="1"/>
      <c r="AB556" s="1"/>
    </row>
    <row r="557" spans="1:28" s="131" customFormat="1" outlineLevel="3" x14ac:dyDescent="0.35">
      <c r="A557" s="1"/>
      <c r="B557" s="33"/>
      <c r="C557" s="76">
        <f t="shared" si="76"/>
        <v>4</v>
      </c>
      <c r="D557" s="4"/>
      <c r="E557" s="5">
        <v>37</v>
      </c>
      <c r="F557" s="5"/>
      <c r="G557" s="4"/>
      <c r="H557" s="61" t="s">
        <v>565</v>
      </c>
      <c r="I557" s="36"/>
      <c r="J557" s="31"/>
      <c r="K557" s="2"/>
      <c r="L557" s="108"/>
      <c r="M557" s="2"/>
      <c r="N557" s="2"/>
      <c r="Q557" s="2"/>
      <c r="R557" s="2"/>
      <c r="S557" s="2"/>
      <c r="U557" s="2"/>
      <c r="V557" s="2"/>
      <c r="W557" s="2"/>
      <c r="X557" s="4"/>
      <c r="Y557" s="16"/>
      <c r="Z557" s="1"/>
      <c r="AA557" s="1"/>
      <c r="AB557" s="1"/>
    </row>
    <row r="558" spans="1:28" s="131" customFormat="1" outlineLevel="3" x14ac:dyDescent="0.35">
      <c r="A558" s="1"/>
      <c r="B558" s="33"/>
      <c r="C558" s="76">
        <f t="shared" si="76"/>
        <v>4</v>
      </c>
      <c r="D558" s="4"/>
      <c r="E558" s="5">
        <v>38</v>
      </c>
      <c r="F558" s="5"/>
      <c r="G558" s="4"/>
      <c r="H558" s="61" t="s">
        <v>566</v>
      </c>
      <c r="I558" s="36"/>
      <c r="J558" s="31"/>
      <c r="K558" s="2"/>
      <c r="L558" s="108"/>
      <c r="M558" s="2"/>
      <c r="N558" s="2"/>
      <c r="Q558" s="2"/>
      <c r="R558" s="2"/>
      <c r="S558" s="2"/>
      <c r="U558" s="2"/>
      <c r="V558" s="2"/>
      <c r="W558" s="2"/>
      <c r="X558" s="4"/>
      <c r="Y558" s="16"/>
      <c r="Z558" s="1"/>
      <c r="AA558" s="1"/>
      <c r="AB558" s="1"/>
    </row>
    <row r="559" spans="1:28" s="131" customFormat="1" outlineLevel="3" x14ac:dyDescent="0.35">
      <c r="A559" s="1"/>
      <c r="B559" s="33"/>
      <c r="C559" s="76">
        <f t="shared" si="76"/>
        <v>4</v>
      </c>
      <c r="D559" s="4"/>
      <c r="E559" s="5">
        <v>39</v>
      </c>
      <c r="F559" s="5"/>
      <c r="G559" s="4"/>
      <c r="H559" s="61" t="s">
        <v>567</v>
      </c>
      <c r="I559" s="36"/>
      <c r="J559" s="31"/>
      <c r="K559" s="2"/>
      <c r="L559" s="108"/>
      <c r="M559" s="2"/>
      <c r="N559" s="2"/>
      <c r="Q559" s="2"/>
      <c r="R559" s="2"/>
      <c r="S559" s="2"/>
      <c r="U559" s="2"/>
      <c r="V559" s="2"/>
      <c r="W559" s="2"/>
      <c r="X559" s="4"/>
      <c r="Y559" s="16"/>
      <c r="Z559" s="1"/>
      <c r="AA559" s="1"/>
      <c r="AB559" s="1"/>
    </row>
    <row r="560" spans="1:28" s="131" customFormat="1" outlineLevel="3" x14ac:dyDescent="0.35">
      <c r="A560" s="1"/>
      <c r="B560" s="33"/>
      <c r="C560" s="76">
        <f t="shared" si="76"/>
        <v>4</v>
      </c>
      <c r="D560" s="4"/>
      <c r="E560" s="5">
        <v>40</v>
      </c>
      <c r="F560" s="5"/>
      <c r="G560" s="4"/>
      <c r="H560" s="61" t="s">
        <v>568</v>
      </c>
      <c r="I560" s="36"/>
      <c r="J560" s="31"/>
      <c r="K560" s="2"/>
      <c r="L560" s="108"/>
      <c r="M560" s="2"/>
      <c r="N560" s="2"/>
      <c r="Q560" s="2"/>
      <c r="R560" s="2"/>
      <c r="S560" s="2"/>
      <c r="U560" s="2"/>
      <c r="V560" s="2"/>
      <c r="W560" s="2"/>
      <c r="X560" s="4"/>
      <c r="Y560" s="16"/>
      <c r="Z560" s="1"/>
      <c r="AA560" s="1"/>
      <c r="AB560" s="1"/>
    </row>
    <row r="561" spans="1:28" s="131" customFormat="1" outlineLevel="3" x14ac:dyDescent="0.35">
      <c r="A561" s="1"/>
      <c r="B561" s="33"/>
      <c r="C561" s="76">
        <f t="shared" si="76"/>
        <v>4</v>
      </c>
      <c r="D561" s="4"/>
      <c r="E561" s="5">
        <v>41</v>
      </c>
      <c r="F561" s="5"/>
      <c r="G561" s="4"/>
      <c r="H561" s="61" t="s">
        <v>569</v>
      </c>
      <c r="I561" s="36"/>
      <c r="J561" s="31"/>
      <c r="K561" s="2"/>
      <c r="L561" s="108"/>
      <c r="M561" s="2"/>
      <c r="N561" s="2"/>
      <c r="Q561" s="2"/>
      <c r="R561" s="2"/>
      <c r="S561" s="2"/>
      <c r="U561" s="2"/>
      <c r="V561" s="2"/>
      <c r="W561" s="2"/>
      <c r="X561" s="4"/>
      <c r="Y561" s="16"/>
      <c r="Z561" s="1"/>
      <c r="AA561" s="1"/>
      <c r="AB561" s="1"/>
    </row>
    <row r="562" spans="1:28" s="131" customFormat="1" outlineLevel="3" x14ac:dyDescent="0.35">
      <c r="A562" s="1"/>
      <c r="B562" s="33"/>
      <c r="C562" s="76">
        <f t="shared" si="76"/>
        <v>4</v>
      </c>
      <c r="D562" s="4"/>
      <c r="E562" s="5">
        <v>42</v>
      </c>
      <c r="F562" s="5"/>
      <c r="G562" s="4"/>
      <c r="H562" s="61" t="s">
        <v>570</v>
      </c>
      <c r="I562" s="36"/>
      <c r="J562" s="31"/>
      <c r="K562" s="2"/>
      <c r="L562" s="108"/>
      <c r="M562" s="2"/>
      <c r="N562" s="2"/>
      <c r="Q562" s="2"/>
      <c r="R562" s="2"/>
      <c r="S562" s="2"/>
      <c r="U562" s="2"/>
      <c r="V562" s="2"/>
      <c r="W562" s="2"/>
      <c r="X562" s="4"/>
      <c r="Y562" s="16"/>
      <c r="Z562" s="1"/>
      <c r="AA562" s="1"/>
      <c r="AB562" s="1"/>
    </row>
    <row r="563" spans="1:28" s="131" customFormat="1" outlineLevel="3" x14ac:dyDescent="0.35">
      <c r="A563" s="1"/>
      <c r="B563" s="33"/>
      <c r="C563" s="76">
        <f t="shared" si="76"/>
        <v>4</v>
      </c>
      <c r="D563" s="4"/>
      <c r="E563" s="5">
        <v>43</v>
      </c>
      <c r="F563" s="5"/>
      <c r="G563" s="4"/>
      <c r="H563" s="61" t="s">
        <v>571</v>
      </c>
      <c r="I563" s="36"/>
      <c r="J563" s="31"/>
      <c r="K563" s="2"/>
      <c r="L563" s="108"/>
      <c r="M563" s="2"/>
      <c r="N563" s="2"/>
      <c r="Q563" s="2"/>
      <c r="R563" s="2"/>
      <c r="S563" s="2"/>
      <c r="U563" s="2"/>
      <c r="V563" s="2"/>
      <c r="W563" s="2"/>
      <c r="X563" s="4"/>
      <c r="Y563" s="16"/>
      <c r="Z563" s="1"/>
      <c r="AA563" s="1"/>
      <c r="AB563" s="1"/>
    </row>
    <row r="564" spans="1:28" s="131" customFormat="1" outlineLevel="3" x14ac:dyDescent="0.35">
      <c r="A564" s="1"/>
      <c r="B564" s="33"/>
      <c r="C564" s="76">
        <f t="shared" si="76"/>
        <v>4</v>
      </c>
      <c r="D564" s="4"/>
      <c r="E564" s="5">
        <v>44</v>
      </c>
      <c r="F564" s="5"/>
      <c r="G564" s="4"/>
      <c r="H564" s="61" t="s">
        <v>572</v>
      </c>
      <c r="I564" s="36"/>
      <c r="J564" s="31"/>
      <c r="K564" s="2"/>
      <c r="L564" s="108"/>
      <c r="M564" s="2"/>
      <c r="N564" s="2"/>
      <c r="Q564" s="2"/>
      <c r="R564" s="2"/>
      <c r="S564" s="2"/>
      <c r="U564" s="2"/>
      <c r="V564" s="2"/>
      <c r="W564" s="2"/>
      <c r="X564" s="4"/>
      <c r="Y564" s="16"/>
      <c r="Z564" s="1"/>
      <c r="AA564" s="1"/>
      <c r="AB564" s="1"/>
    </row>
    <row r="565" spans="1:28" s="131" customFormat="1" outlineLevel="3" x14ac:dyDescent="0.35">
      <c r="A565" s="1"/>
      <c r="B565" s="33"/>
      <c r="C565" s="76">
        <f t="shared" si="76"/>
        <v>4</v>
      </c>
      <c r="D565" s="4"/>
      <c r="E565" s="5">
        <v>45</v>
      </c>
      <c r="F565" s="5"/>
      <c r="G565" s="4"/>
      <c r="H565" s="61" t="s">
        <v>573</v>
      </c>
      <c r="I565" s="36"/>
      <c r="J565" s="31"/>
      <c r="K565" s="2"/>
      <c r="L565" s="108"/>
      <c r="M565" s="2"/>
      <c r="N565" s="2"/>
      <c r="Q565" s="2"/>
      <c r="R565" s="2"/>
      <c r="S565" s="2"/>
      <c r="U565" s="2"/>
      <c r="V565" s="2"/>
      <c r="W565" s="2"/>
      <c r="X565" s="4"/>
      <c r="Y565" s="16"/>
      <c r="Z565" s="1"/>
      <c r="AA565" s="1"/>
      <c r="AB565" s="1"/>
    </row>
    <row r="566" spans="1:28" s="131" customFormat="1" outlineLevel="3" x14ac:dyDescent="0.35">
      <c r="A566" s="1"/>
      <c r="B566" s="33"/>
      <c r="C566" s="76">
        <f t="shared" si="76"/>
        <v>4</v>
      </c>
      <c r="D566" s="4"/>
      <c r="E566" s="5">
        <v>46</v>
      </c>
      <c r="F566" s="5"/>
      <c r="G566" s="4"/>
      <c r="H566" s="61" t="s">
        <v>574</v>
      </c>
      <c r="I566" s="36"/>
      <c r="J566" s="31"/>
      <c r="K566" s="2"/>
      <c r="L566" s="108"/>
      <c r="M566" s="2"/>
      <c r="N566" s="2"/>
      <c r="Q566" s="2"/>
      <c r="R566" s="2"/>
      <c r="S566" s="2"/>
      <c r="U566" s="2"/>
      <c r="V566" s="2"/>
      <c r="W566" s="2"/>
      <c r="X566" s="4"/>
      <c r="Y566" s="16"/>
      <c r="Z566" s="1"/>
      <c r="AA566" s="1"/>
      <c r="AB566" s="1"/>
    </row>
    <row r="567" spans="1:28" s="131" customFormat="1" outlineLevel="3" x14ac:dyDescent="0.35">
      <c r="A567" s="1"/>
      <c r="B567" s="33"/>
      <c r="C567" s="76">
        <f t="shared" si="76"/>
        <v>4</v>
      </c>
      <c r="D567" s="4"/>
      <c r="E567" s="5">
        <v>47</v>
      </c>
      <c r="F567" s="5"/>
      <c r="G567" s="4"/>
      <c r="H567" s="61" t="s">
        <v>575</v>
      </c>
      <c r="I567" s="36"/>
      <c r="J567" s="31"/>
      <c r="K567" s="2"/>
      <c r="L567" s="108"/>
      <c r="M567" s="2"/>
      <c r="N567" s="2"/>
      <c r="Q567" s="2"/>
      <c r="R567" s="2"/>
      <c r="S567" s="2"/>
      <c r="U567" s="2"/>
      <c r="V567" s="2"/>
      <c r="W567" s="2"/>
      <c r="X567" s="4"/>
      <c r="Y567" s="16"/>
      <c r="Z567" s="1"/>
      <c r="AA567" s="1"/>
      <c r="AB567" s="1"/>
    </row>
    <row r="568" spans="1:28" s="131" customFormat="1" outlineLevel="3" x14ac:dyDescent="0.35">
      <c r="A568" s="1"/>
      <c r="B568" s="33"/>
      <c r="C568" s="76">
        <f t="shared" si="76"/>
        <v>4</v>
      </c>
      <c r="D568" s="4"/>
      <c r="E568" s="5">
        <v>48</v>
      </c>
      <c r="F568" s="5"/>
      <c r="G568" s="4"/>
      <c r="H568" s="61" t="s">
        <v>576</v>
      </c>
      <c r="I568" s="36"/>
      <c r="J568" s="31"/>
      <c r="K568" s="2"/>
      <c r="L568" s="108"/>
      <c r="M568" s="2"/>
      <c r="N568" s="2"/>
      <c r="Q568" s="2"/>
      <c r="R568" s="2"/>
      <c r="S568" s="2"/>
      <c r="U568" s="2"/>
      <c r="V568" s="2"/>
      <c r="W568" s="2"/>
      <c r="X568" s="4"/>
      <c r="Y568" s="16"/>
      <c r="Z568" s="1"/>
      <c r="AA568" s="1"/>
      <c r="AB568" s="1"/>
    </row>
    <row r="569" spans="1:28" s="131" customFormat="1" outlineLevel="3" x14ac:dyDescent="0.35">
      <c r="A569" s="1"/>
      <c r="B569" s="33"/>
      <c r="C569" s="76">
        <f t="shared" si="76"/>
        <v>4</v>
      </c>
      <c r="D569" s="4"/>
      <c r="E569" s="5">
        <v>49</v>
      </c>
      <c r="F569" s="5"/>
      <c r="G569" s="4"/>
      <c r="H569" s="61" t="s">
        <v>577</v>
      </c>
      <c r="I569" s="36"/>
      <c r="J569" s="31"/>
      <c r="K569" s="2"/>
      <c r="L569" s="108"/>
      <c r="M569" s="2"/>
      <c r="N569" s="2"/>
      <c r="Q569" s="2"/>
      <c r="R569" s="2"/>
      <c r="S569" s="2"/>
      <c r="U569" s="2"/>
      <c r="V569" s="2"/>
      <c r="W569" s="2"/>
      <c r="X569" s="4"/>
      <c r="Y569" s="16"/>
      <c r="Z569" s="1"/>
      <c r="AA569" s="1"/>
      <c r="AB569" s="1"/>
    </row>
    <row r="570" spans="1:28" s="131" customFormat="1" outlineLevel="3" x14ac:dyDescent="0.35">
      <c r="A570" s="1"/>
      <c r="B570" s="33"/>
      <c r="C570" s="76">
        <f t="shared" si="76"/>
        <v>4</v>
      </c>
      <c r="D570" s="4"/>
      <c r="E570" s="5">
        <v>50</v>
      </c>
      <c r="F570" s="5"/>
      <c r="G570" s="4"/>
      <c r="H570" s="61" t="s">
        <v>578</v>
      </c>
      <c r="I570" s="36"/>
      <c r="J570" s="31"/>
      <c r="K570" s="2"/>
      <c r="L570" s="108"/>
      <c r="M570" s="2"/>
      <c r="N570" s="2"/>
      <c r="Q570" s="2"/>
      <c r="R570" s="2"/>
      <c r="S570" s="2"/>
      <c r="U570" s="2"/>
      <c r="V570" s="2"/>
      <c r="W570" s="2"/>
      <c r="X570" s="4"/>
      <c r="Y570" s="16"/>
      <c r="Z570" s="1"/>
      <c r="AA570" s="1"/>
      <c r="AB570" s="1"/>
    </row>
    <row r="571" spans="1:28" s="131" customFormat="1" outlineLevel="3" x14ac:dyDescent="0.35">
      <c r="A571" s="1"/>
      <c r="B571" s="33"/>
      <c r="C571" s="76">
        <f t="shared" si="76"/>
        <v>4</v>
      </c>
      <c r="D571" s="4"/>
      <c r="E571" s="5">
        <v>51</v>
      </c>
      <c r="F571" s="5"/>
      <c r="G571" s="4"/>
      <c r="H571" s="61" t="s">
        <v>579</v>
      </c>
      <c r="I571" s="36"/>
      <c r="J571" s="31"/>
      <c r="K571" s="2"/>
      <c r="L571" s="108"/>
      <c r="M571" s="2"/>
      <c r="N571" s="2"/>
      <c r="Q571" s="2"/>
      <c r="R571" s="2"/>
      <c r="S571" s="2"/>
      <c r="U571" s="2"/>
      <c r="V571" s="2"/>
      <c r="W571" s="2"/>
      <c r="X571" s="4"/>
      <c r="Y571" s="16"/>
      <c r="Z571" s="1"/>
      <c r="AA571" s="1"/>
      <c r="AB571" s="1"/>
    </row>
    <row r="572" spans="1:28" s="131" customFormat="1" outlineLevel="3" x14ac:dyDescent="0.35">
      <c r="A572" s="1"/>
      <c r="B572" s="33"/>
      <c r="C572" s="76">
        <f t="shared" si="76"/>
        <v>4</v>
      </c>
      <c r="D572" s="4"/>
      <c r="E572" s="5">
        <v>52</v>
      </c>
      <c r="F572" s="5"/>
      <c r="G572" s="4"/>
      <c r="H572" s="61" t="s">
        <v>580</v>
      </c>
      <c r="I572" s="36"/>
      <c r="J572" s="31"/>
      <c r="K572" s="2"/>
      <c r="L572" s="108"/>
      <c r="M572" s="2"/>
      <c r="N572" s="2"/>
      <c r="Q572" s="2"/>
      <c r="R572" s="2"/>
      <c r="S572" s="2"/>
      <c r="U572" s="2"/>
      <c r="V572" s="2"/>
      <c r="W572" s="2"/>
      <c r="X572" s="4"/>
      <c r="Y572" s="16"/>
      <c r="Z572" s="1"/>
      <c r="AA572" s="1"/>
      <c r="AB572" s="1"/>
    </row>
    <row r="573" spans="1:28" s="131" customFormat="1" outlineLevel="3" x14ac:dyDescent="0.35">
      <c r="A573" s="1"/>
      <c r="B573" s="33"/>
      <c r="C573" s="76">
        <f t="shared" si="76"/>
        <v>4</v>
      </c>
      <c r="D573" s="4"/>
      <c r="E573" s="5">
        <v>53</v>
      </c>
      <c r="F573" s="5"/>
      <c r="G573" s="4"/>
      <c r="H573" s="61" t="s">
        <v>581</v>
      </c>
      <c r="I573" s="36"/>
      <c r="J573" s="31"/>
      <c r="K573" s="2"/>
      <c r="L573" s="108"/>
      <c r="M573" s="2"/>
      <c r="N573" s="2"/>
      <c r="Q573" s="2"/>
      <c r="R573" s="2"/>
      <c r="S573" s="2"/>
      <c r="U573" s="2"/>
      <c r="V573" s="2"/>
      <c r="W573" s="2"/>
      <c r="X573" s="4"/>
      <c r="Y573" s="16"/>
      <c r="Z573" s="1"/>
      <c r="AA573" s="1"/>
      <c r="AB573" s="1"/>
    </row>
    <row r="574" spans="1:28" s="131" customFormat="1" outlineLevel="2" x14ac:dyDescent="0.35">
      <c r="A574" s="1"/>
      <c r="B574" s="33"/>
      <c r="C574" s="76">
        <f>INT($C$309)+2</f>
        <v>3</v>
      </c>
      <c r="D574" s="4"/>
      <c r="E574" s="5">
        <v>54</v>
      </c>
      <c r="F574" s="5"/>
      <c r="G574" s="4"/>
      <c r="H574" s="61" t="s">
        <v>582</v>
      </c>
      <c r="I574" s="36"/>
      <c r="J574" s="31"/>
      <c r="K574" s="2"/>
      <c r="L574" s="108"/>
      <c r="M574" s="2"/>
      <c r="N574" s="2"/>
      <c r="Q574" s="2"/>
      <c r="R574" s="2"/>
      <c r="S574" s="2"/>
      <c r="U574" s="2"/>
      <c r="V574" s="2"/>
      <c r="W574" s="2"/>
      <c r="X574" s="4"/>
      <c r="Y574" s="16"/>
      <c r="Z574" s="1"/>
      <c r="AA574" s="1"/>
      <c r="AB574" s="1"/>
    </row>
    <row r="575" spans="1:28" s="131" customFormat="1" outlineLevel="3" x14ac:dyDescent="0.35">
      <c r="A575" s="1"/>
      <c r="B575" s="33"/>
      <c r="C575" s="76">
        <f t="shared" ref="C575:C600" si="77">INT($C$309)+3</f>
        <v>4</v>
      </c>
      <c r="D575" s="4"/>
      <c r="E575" s="5">
        <v>55</v>
      </c>
      <c r="F575" s="5"/>
      <c r="G575" s="4"/>
      <c r="H575" s="61" t="s">
        <v>583</v>
      </c>
      <c r="I575" s="36"/>
      <c r="J575" s="31"/>
      <c r="K575" s="2"/>
      <c r="L575" s="108"/>
      <c r="M575" s="2"/>
      <c r="N575" s="2"/>
      <c r="Q575" s="2"/>
      <c r="R575" s="2"/>
      <c r="S575" s="2"/>
      <c r="U575" s="2"/>
      <c r="V575" s="2"/>
      <c r="W575" s="2"/>
      <c r="X575" s="4"/>
      <c r="Y575" s="16"/>
      <c r="Z575" s="1"/>
      <c r="AA575" s="1"/>
      <c r="AB575" s="1"/>
    </row>
    <row r="576" spans="1:28" s="131" customFormat="1" outlineLevel="3" x14ac:dyDescent="0.35">
      <c r="A576" s="1"/>
      <c r="B576" s="33"/>
      <c r="C576" s="76">
        <f t="shared" si="77"/>
        <v>4</v>
      </c>
      <c r="D576" s="4"/>
      <c r="E576" s="5">
        <v>56</v>
      </c>
      <c r="F576" s="5"/>
      <c r="G576" s="4"/>
      <c r="H576" s="61" t="s">
        <v>584</v>
      </c>
      <c r="I576" s="36"/>
      <c r="J576" s="31"/>
      <c r="K576" s="2"/>
      <c r="L576" s="108"/>
      <c r="M576" s="2"/>
      <c r="N576" s="2"/>
      <c r="Q576" s="2"/>
      <c r="R576" s="2"/>
      <c r="S576" s="2"/>
      <c r="U576" s="2"/>
      <c r="V576" s="2"/>
      <c r="W576" s="2"/>
      <c r="X576" s="4"/>
      <c r="Y576" s="16"/>
      <c r="Z576" s="1"/>
      <c r="AA576" s="1"/>
      <c r="AB576" s="1"/>
    </row>
    <row r="577" spans="1:28" s="131" customFormat="1" outlineLevel="3" x14ac:dyDescent="0.35">
      <c r="A577" s="1"/>
      <c r="B577" s="33"/>
      <c r="C577" s="76">
        <f t="shared" si="77"/>
        <v>4</v>
      </c>
      <c r="D577" s="4"/>
      <c r="E577" s="5">
        <v>57</v>
      </c>
      <c r="F577" s="5"/>
      <c r="G577" s="4"/>
      <c r="H577" s="61" t="s">
        <v>585</v>
      </c>
      <c r="I577" s="36"/>
      <c r="J577" s="31"/>
      <c r="K577" s="2"/>
      <c r="L577" s="108"/>
      <c r="M577" s="2"/>
      <c r="N577" s="2"/>
      <c r="Q577" s="2"/>
      <c r="R577" s="2"/>
      <c r="S577" s="2"/>
      <c r="U577" s="2"/>
      <c r="V577" s="2"/>
      <c r="W577" s="2"/>
      <c r="X577" s="4"/>
      <c r="Y577" s="16"/>
      <c r="Z577" s="1"/>
      <c r="AA577" s="1"/>
      <c r="AB577" s="1"/>
    </row>
    <row r="578" spans="1:28" s="131" customFormat="1" outlineLevel="3" x14ac:dyDescent="0.35">
      <c r="A578" s="1"/>
      <c r="B578" s="33"/>
      <c r="C578" s="76">
        <f t="shared" si="77"/>
        <v>4</v>
      </c>
      <c r="D578" s="4"/>
      <c r="E578" s="5">
        <v>58</v>
      </c>
      <c r="F578" s="5"/>
      <c r="G578" s="4"/>
      <c r="H578" s="61" t="s">
        <v>586</v>
      </c>
      <c r="I578" s="36"/>
      <c r="J578" s="31"/>
      <c r="K578" s="2"/>
      <c r="L578" s="108"/>
      <c r="M578" s="2"/>
      <c r="N578" s="2"/>
      <c r="Q578" s="2"/>
      <c r="R578" s="2"/>
      <c r="S578" s="2"/>
      <c r="U578" s="2"/>
      <c r="V578" s="2"/>
      <c r="W578" s="2"/>
      <c r="X578" s="4"/>
      <c r="Y578" s="16"/>
      <c r="Z578" s="1"/>
      <c r="AA578" s="1"/>
      <c r="AB578" s="1"/>
    </row>
    <row r="579" spans="1:28" s="131" customFormat="1" outlineLevel="3" x14ac:dyDescent="0.35">
      <c r="A579" s="1"/>
      <c r="B579" s="33"/>
      <c r="C579" s="76">
        <f t="shared" si="77"/>
        <v>4</v>
      </c>
      <c r="D579" s="4"/>
      <c r="E579" s="5">
        <v>59</v>
      </c>
      <c r="F579" s="5"/>
      <c r="G579" s="4"/>
      <c r="H579" s="61" t="s">
        <v>587</v>
      </c>
      <c r="I579" s="36"/>
      <c r="J579" s="31"/>
      <c r="K579" s="2"/>
      <c r="L579" s="108"/>
      <c r="M579" s="2"/>
      <c r="N579" s="2"/>
      <c r="Q579" s="2"/>
      <c r="R579" s="2"/>
      <c r="S579" s="2"/>
      <c r="U579" s="2"/>
      <c r="V579" s="2"/>
      <c r="W579" s="2"/>
      <c r="X579" s="4"/>
      <c r="Y579" s="16"/>
      <c r="Z579" s="1"/>
      <c r="AA579" s="1"/>
      <c r="AB579" s="1"/>
    </row>
    <row r="580" spans="1:28" s="131" customFormat="1" outlineLevel="3" x14ac:dyDescent="0.35">
      <c r="A580" s="1"/>
      <c r="B580" s="33"/>
      <c r="C580" s="76">
        <f t="shared" si="77"/>
        <v>4</v>
      </c>
      <c r="D580" s="4"/>
      <c r="E580" s="5">
        <v>60</v>
      </c>
      <c r="F580" s="5"/>
      <c r="G580" s="4"/>
      <c r="H580" s="61" t="s">
        <v>588</v>
      </c>
      <c r="I580" s="36"/>
      <c r="J580" s="31"/>
      <c r="K580" s="2"/>
      <c r="L580" s="108"/>
      <c r="M580" s="2"/>
      <c r="N580" s="2"/>
      <c r="Q580" s="2"/>
      <c r="R580" s="2"/>
      <c r="S580" s="2"/>
      <c r="U580" s="2"/>
      <c r="V580" s="2"/>
      <c r="W580" s="2"/>
      <c r="X580" s="4"/>
      <c r="Y580" s="16"/>
      <c r="Z580" s="1"/>
      <c r="AA580" s="1"/>
      <c r="AB580" s="1"/>
    </row>
    <row r="581" spans="1:28" s="131" customFormat="1" outlineLevel="3" x14ac:dyDescent="0.35">
      <c r="A581" s="1"/>
      <c r="B581" s="33"/>
      <c r="C581" s="76">
        <f t="shared" si="77"/>
        <v>4</v>
      </c>
      <c r="D581" s="4"/>
      <c r="E581" s="5">
        <v>61</v>
      </c>
      <c r="F581" s="5"/>
      <c r="G581" s="4"/>
      <c r="H581" s="61" t="s">
        <v>589</v>
      </c>
      <c r="I581" s="36"/>
      <c r="J581" s="31"/>
      <c r="K581" s="2"/>
      <c r="L581" s="108"/>
      <c r="M581" s="2"/>
      <c r="N581" s="2"/>
      <c r="Q581" s="2"/>
      <c r="R581" s="2"/>
      <c r="S581" s="2"/>
      <c r="U581" s="2"/>
      <c r="V581" s="2"/>
      <c r="W581" s="2"/>
      <c r="X581" s="4"/>
      <c r="Y581" s="16"/>
      <c r="Z581" s="1"/>
      <c r="AA581" s="1"/>
      <c r="AB581" s="1"/>
    </row>
    <row r="582" spans="1:28" s="131" customFormat="1" outlineLevel="3" x14ac:dyDescent="0.35">
      <c r="A582" s="1"/>
      <c r="B582" s="33"/>
      <c r="C582" s="76">
        <f t="shared" si="77"/>
        <v>4</v>
      </c>
      <c r="D582" s="4"/>
      <c r="E582" s="5">
        <v>62</v>
      </c>
      <c r="F582" s="5"/>
      <c r="G582" s="4"/>
      <c r="H582" s="61" t="s">
        <v>590</v>
      </c>
      <c r="I582" s="36"/>
      <c r="J582" s="31"/>
      <c r="K582" s="2"/>
      <c r="L582" s="108"/>
      <c r="M582" s="2"/>
      <c r="N582" s="2"/>
      <c r="Q582" s="2"/>
      <c r="R582" s="2"/>
      <c r="S582" s="2"/>
      <c r="U582" s="2"/>
      <c r="V582" s="2"/>
      <c r="W582" s="2"/>
      <c r="X582" s="4"/>
      <c r="Y582" s="16"/>
      <c r="Z582" s="1"/>
      <c r="AA582" s="1"/>
      <c r="AB582" s="1"/>
    </row>
    <row r="583" spans="1:28" s="131" customFormat="1" outlineLevel="3" x14ac:dyDescent="0.35">
      <c r="A583" s="1"/>
      <c r="B583" s="33"/>
      <c r="C583" s="76">
        <f t="shared" si="77"/>
        <v>4</v>
      </c>
      <c r="D583" s="4"/>
      <c r="E583" s="5">
        <v>63</v>
      </c>
      <c r="F583" s="5"/>
      <c r="G583" s="4"/>
      <c r="H583" s="61" t="s">
        <v>591</v>
      </c>
      <c r="I583" s="36"/>
      <c r="J583" s="31"/>
      <c r="K583" s="2"/>
      <c r="L583" s="108"/>
      <c r="M583" s="2"/>
      <c r="N583" s="2"/>
      <c r="Q583" s="2"/>
      <c r="R583" s="2"/>
      <c r="S583" s="2"/>
      <c r="U583" s="2"/>
      <c r="V583" s="2"/>
      <c r="W583" s="2"/>
      <c r="X583" s="4"/>
      <c r="Y583" s="16"/>
      <c r="Z583" s="1"/>
      <c r="AA583" s="1"/>
      <c r="AB583" s="1"/>
    </row>
    <row r="584" spans="1:28" s="131" customFormat="1" outlineLevel="3" x14ac:dyDescent="0.35">
      <c r="A584" s="1"/>
      <c r="B584" s="33"/>
      <c r="C584" s="76">
        <f t="shared" si="77"/>
        <v>4</v>
      </c>
      <c r="D584" s="4"/>
      <c r="E584" s="5">
        <v>64</v>
      </c>
      <c r="F584" s="5"/>
      <c r="G584" s="4"/>
      <c r="H584" s="61" t="s">
        <v>592</v>
      </c>
      <c r="I584" s="36"/>
      <c r="J584" s="31"/>
      <c r="K584" s="2"/>
      <c r="L584" s="108"/>
      <c r="M584" s="2"/>
      <c r="N584" s="2"/>
      <c r="Q584" s="2"/>
      <c r="R584" s="2"/>
      <c r="S584" s="2"/>
      <c r="U584" s="2"/>
      <c r="V584" s="2"/>
      <c r="W584" s="2"/>
      <c r="X584" s="4"/>
      <c r="Y584" s="16"/>
      <c r="Z584" s="1"/>
      <c r="AA584" s="1"/>
      <c r="AB584" s="1"/>
    </row>
    <row r="585" spans="1:28" s="131" customFormat="1" outlineLevel="3" x14ac:dyDescent="0.35">
      <c r="A585" s="1"/>
      <c r="B585" s="33"/>
      <c r="C585" s="76">
        <f t="shared" si="77"/>
        <v>4</v>
      </c>
      <c r="D585" s="4"/>
      <c r="E585" s="5">
        <v>65</v>
      </c>
      <c r="F585" s="5"/>
      <c r="G585" s="4"/>
      <c r="H585" s="61" t="s">
        <v>593</v>
      </c>
      <c r="I585" s="36"/>
      <c r="J585" s="31"/>
      <c r="K585" s="2"/>
      <c r="L585" s="108"/>
      <c r="M585" s="2"/>
      <c r="N585" s="2"/>
      <c r="Q585" s="2"/>
      <c r="R585" s="2"/>
      <c r="S585" s="2"/>
      <c r="U585" s="2"/>
      <c r="V585" s="2"/>
      <c r="W585" s="2"/>
      <c r="X585" s="4"/>
      <c r="Y585" s="16"/>
      <c r="Z585" s="1"/>
      <c r="AA585" s="1"/>
      <c r="AB585" s="1"/>
    </row>
    <row r="586" spans="1:28" s="131" customFormat="1" outlineLevel="3" x14ac:dyDescent="0.35">
      <c r="A586" s="1"/>
      <c r="B586" s="33"/>
      <c r="C586" s="76">
        <f t="shared" si="77"/>
        <v>4</v>
      </c>
      <c r="D586" s="4"/>
      <c r="E586" s="5">
        <v>66</v>
      </c>
      <c r="F586" s="5"/>
      <c r="G586" s="4"/>
      <c r="H586" s="61" t="s">
        <v>594</v>
      </c>
      <c r="I586" s="36"/>
      <c r="J586" s="31"/>
      <c r="K586" s="2"/>
      <c r="L586" s="108"/>
      <c r="M586" s="2"/>
      <c r="N586" s="2"/>
      <c r="Q586" s="2"/>
      <c r="R586" s="2"/>
      <c r="S586" s="2"/>
      <c r="U586" s="2"/>
      <c r="V586" s="2"/>
      <c r="W586" s="2"/>
      <c r="X586" s="4"/>
      <c r="Y586" s="16"/>
      <c r="Z586" s="1"/>
      <c r="AA586" s="1"/>
      <c r="AB586" s="1"/>
    </row>
    <row r="587" spans="1:28" s="131" customFormat="1" outlineLevel="3" x14ac:dyDescent="0.35">
      <c r="A587" s="1"/>
      <c r="B587" s="33"/>
      <c r="C587" s="76">
        <f t="shared" si="77"/>
        <v>4</v>
      </c>
      <c r="D587" s="4"/>
      <c r="E587" s="5">
        <v>67</v>
      </c>
      <c r="F587" s="5"/>
      <c r="G587" s="4"/>
      <c r="H587" s="61" t="s">
        <v>595</v>
      </c>
      <c r="I587" s="36"/>
      <c r="J587" s="31"/>
      <c r="K587" s="2"/>
      <c r="L587" s="108"/>
      <c r="M587" s="2"/>
      <c r="N587" s="2"/>
      <c r="Q587" s="2"/>
      <c r="R587" s="2"/>
      <c r="S587" s="2"/>
      <c r="U587" s="2"/>
      <c r="V587" s="2"/>
      <c r="W587" s="2"/>
      <c r="X587" s="4"/>
      <c r="Y587" s="16"/>
      <c r="Z587" s="1"/>
      <c r="AA587" s="1"/>
      <c r="AB587" s="1"/>
    </row>
    <row r="588" spans="1:28" s="131" customFormat="1" outlineLevel="3" x14ac:dyDescent="0.35">
      <c r="A588" s="1"/>
      <c r="B588" s="33"/>
      <c r="C588" s="76">
        <f t="shared" si="77"/>
        <v>4</v>
      </c>
      <c r="D588" s="4"/>
      <c r="E588" s="5">
        <v>68</v>
      </c>
      <c r="F588" s="5"/>
      <c r="G588" s="4"/>
      <c r="H588" s="61" t="s">
        <v>596</v>
      </c>
      <c r="I588" s="36"/>
      <c r="J588" s="31"/>
      <c r="K588" s="2"/>
      <c r="L588" s="108"/>
      <c r="M588" s="2"/>
      <c r="N588" s="2"/>
      <c r="Q588" s="2"/>
      <c r="R588" s="2"/>
      <c r="S588" s="2"/>
      <c r="U588" s="2"/>
      <c r="V588" s="2"/>
      <c r="W588" s="2"/>
      <c r="X588" s="4"/>
      <c r="Y588" s="16"/>
      <c r="Z588" s="1"/>
      <c r="AA588" s="1"/>
      <c r="AB588" s="1"/>
    </row>
    <row r="589" spans="1:28" s="131" customFormat="1" outlineLevel="3" x14ac:dyDescent="0.35">
      <c r="A589" s="1"/>
      <c r="B589" s="33"/>
      <c r="C589" s="76">
        <f t="shared" si="77"/>
        <v>4</v>
      </c>
      <c r="D589" s="4"/>
      <c r="E589" s="5">
        <v>69</v>
      </c>
      <c r="F589" s="5"/>
      <c r="G589" s="4"/>
      <c r="H589" s="61" t="s">
        <v>597</v>
      </c>
      <c r="I589" s="36"/>
      <c r="J589" s="31"/>
      <c r="K589" s="2"/>
      <c r="L589" s="108"/>
      <c r="M589" s="2"/>
      <c r="N589" s="2"/>
      <c r="Q589" s="2"/>
      <c r="R589" s="2"/>
      <c r="S589" s="2"/>
      <c r="U589" s="2"/>
      <c r="V589" s="2"/>
      <c r="W589" s="2"/>
      <c r="X589" s="4"/>
      <c r="Y589" s="16"/>
      <c r="Z589" s="1"/>
      <c r="AA589" s="1"/>
      <c r="AB589" s="1"/>
    </row>
    <row r="590" spans="1:28" s="131" customFormat="1" outlineLevel="3" x14ac:dyDescent="0.35">
      <c r="A590" s="1"/>
      <c r="B590" s="33"/>
      <c r="C590" s="76">
        <f t="shared" si="77"/>
        <v>4</v>
      </c>
      <c r="D590" s="4"/>
      <c r="E590" s="5">
        <v>70</v>
      </c>
      <c r="F590" s="5"/>
      <c r="G590" s="4"/>
      <c r="H590" s="61" t="s">
        <v>598</v>
      </c>
      <c r="I590" s="36"/>
      <c r="J590" s="31"/>
      <c r="K590" s="2"/>
      <c r="L590" s="108"/>
      <c r="M590" s="2"/>
      <c r="N590" s="2"/>
      <c r="Q590" s="2"/>
      <c r="R590" s="2"/>
      <c r="S590" s="2"/>
      <c r="U590" s="2"/>
      <c r="V590" s="2"/>
      <c r="W590" s="2"/>
      <c r="X590" s="4"/>
      <c r="Y590" s="16"/>
      <c r="Z590" s="1"/>
      <c r="AA590" s="1"/>
      <c r="AB590" s="1"/>
    </row>
    <row r="591" spans="1:28" s="131" customFormat="1" outlineLevel="3" x14ac:dyDescent="0.35">
      <c r="A591" s="1"/>
      <c r="B591" s="33"/>
      <c r="C591" s="76">
        <f t="shared" si="77"/>
        <v>4</v>
      </c>
      <c r="D591" s="4"/>
      <c r="E591" s="5">
        <v>71</v>
      </c>
      <c r="F591" s="5"/>
      <c r="G591" s="4"/>
      <c r="H591" s="61" t="s">
        <v>599</v>
      </c>
      <c r="I591" s="36"/>
      <c r="J591" s="31"/>
      <c r="K591" s="2"/>
      <c r="L591" s="108"/>
      <c r="M591" s="2"/>
      <c r="N591" s="2"/>
      <c r="Q591" s="2"/>
      <c r="R591" s="2"/>
      <c r="S591" s="2"/>
      <c r="U591" s="2"/>
      <c r="V591" s="2"/>
      <c r="W591" s="2"/>
      <c r="X591" s="4"/>
      <c r="Y591" s="16"/>
      <c r="Z591" s="1"/>
      <c r="AA591" s="1"/>
      <c r="AB591" s="1"/>
    </row>
    <row r="592" spans="1:28" s="131" customFormat="1" outlineLevel="3" x14ac:dyDescent="0.35">
      <c r="A592" s="1"/>
      <c r="B592" s="33"/>
      <c r="C592" s="76">
        <f t="shared" si="77"/>
        <v>4</v>
      </c>
      <c r="D592" s="4"/>
      <c r="E592" s="5">
        <v>72</v>
      </c>
      <c r="F592" s="5"/>
      <c r="G592" s="4"/>
      <c r="H592" s="61" t="s">
        <v>600</v>
      </c>
      <c r="I592" s="36"/>
      <c r="J592" s="31"/>
      <c r="K592" s="2"/>
      <c r="L592" s="108"/>
      <c r="M592" s="2"/>
      <c r="N592" s="2"/>
      <c r="Q592" s="2"/>
      <c r="R592" s="2"/>
      <c r="S592" s="2"/>
      <c r="U592" s="2"/>
      <c r="V592" s="2"/>
      <c r="W592" s="2"/>
      <c r="X592" s="4"/>
      <c r="Y592" s="16"/>
      <c r="Z592" s="1"/>
      <c r="AA592" s="1"/>
      <c r="AB592" s="1"/>
    </row>
    <row r="593" spans="1:28" s="131" customFormat="1" outlineLevel="3" x14ac:dyDescent="0.35">
      <c r="A593" s="1"/>
      <c r="B593" s="33"/>
      <c r="C593" s="76">
        <f t="shared" si="77"/>
        <v>4</v>
      </c>
      <c r="D593" s="4"/>
      <c r="E593" s="5">
        <v>73</v>
      </c>
      <c r="F593" s="5"/>
      <c r="G593" s="4"/>
      <c r="H593" s="61" t="s">
        <v>601</v>
      </c>
      <c r="I593" s="36"/>
      <c r="J593" s="31"/>
      <c r="K593" s="2"/>
      <c r="L593" s="108"/>
      <c r="M593" s="2"/>
      <c r="N593" s="2"/>
      <c r="Q593" s="2"/>
      <c r="R593" s="2"/>
      <c r="S593" s="2"/>
      <c r="U593" s="2"/>
      <c r="V593" s="2"/>
      <c r="W593" s="2"/>
      <c r="X593" s="4"/>
      <c r="Y593" s="16"/>
      <c r="Z593" s="1"/>
      <c r="AA593" s="1"/>
      <c r="AB593" s="1"/>
    </row>
    <row r="594" spans="1:28" s="131" customFormat="1" outlineLevel="3" x14ac:dyDescent="0.35">
      <c r="A594" s="1"/>
      <c r="B594" s="33"/>
      <c r="C594" s="76">
        <f t="shared" si="77"/>
        <v>4</v>
      </c>
      <c r="D594" s="4"/>
      <c r="E594" s="5">
        <v>74</v>
      </c>
      <c r="F594" s="5"/>
      <c r="G594" s="4"/>
      <c r="H594" s="61" t="s">
        <v>602</v>
      </c>
      <c r="I594" s="36"/>
      <c r="J594" s="31"/>
      <c r="K594" s="2"/>
      <c r="L594" s="108"/>
      <c r="M594" s="2"/>
      <c r="N594" s="2"/>
      <c r="Q594" s="2"/>
      <c r="R594" s="2"/>
      <c r="S594" s="2"/>
      <c r="U594" s="2"/>
      <c r="V594" s="2"/>
      <c r="W594" s="2"/>
      <c r="X594" s="4"/>
      <c r="Y594" s="16"/>
      <c r="Z594" s="1"/>
      <c r="AA594" s="1"/>
      <c r="AB594" s="1"/>
    </row>
    <row r="595" spans="1:28" s="131" customFormat="1" outlineLevel="3" x14ac:dyDescent="0.35">
      <c r="A595" s="1"/>
      <c r="B595" s="33"/>
      <c r="C595" s="76">
        <f t="shared" si="77"/>
        <v>4</v>
      </c>
      <c r="D595" s="4"/>
      <c r="E595" s="5">
        <v>75</v>
      </c>
      <c r="F595" s="5"/>
      <c r="G595" s="4"/>
      <c r="H595" s="61" t="s">
        <v>603</v>
      </c>
      <c r="I595" s="36"/>
      <c r="J595" s="31"/>
      <c r="K595" s="2"/>
      <c r="L595" s="108"/>
      <c r="M595" s="2"/>
      <c r="N595" s="2"/>
      <c r="Q595" s="2"/>
      <c r="R595" s="2"/>
      <c r="S595" s="2"/>
      <c r="U595" s="2"/>
      <c r="V595" s="2"/>
      <c r="W595" s="2"/>
      <c r="X595" s="4"/>
      <c r="Y595" s="16"/>
      <c r="Z595" s="1"/>
      <c r="AA595" s="1"/>
      <c r="AB595" s="1"/>
    </row>
    <row r="596" spans="1:28" s="131" customFormat="1" outlineLevel="3" x14ac:dyDescent="0.35">
      <c r="A596" s="1"/>
      <c r="B596" s="33"/>
      <c r="C596" s="76">
        <f t="shared" si="77"/>
        <v>4</v>
      </c>
      <c r="D596" s="4"/>
      <c r="E596" s="5">
        <v>76</v>
      </c>
      <c r="F596" s="5"/>
      <c r="G596" s="4"/>
      <c r="H596" s="61" t="s">
        <v>604</v>
      </c>
      <c r="I596" s="36"/>
      <c r="J596" s="31"/>
      <c r="K596" s="2"/>
      <c r="L596" s="108"/>
      <c r="M596" s="2"/>
      <c r="N596" s="2"/>
      <c r="Q596" s="2"/>
      <c r="R596" s="2"/>
      <c r="S596" s="2"/>
      <c r="U596" s="2"/>
      <c r="V596" s="2"/>
      <c r="W596" s="2"/>
      <c r="X596" s="4"/>
      <c r="Y596" s="16"/>
      <c r="Z596" s="1"/>
      <c r="AA596" s="1"/>
      <c r="AB596" s="1"/>
    </row>
    <row r="597" spans="1:28" s="131" customFormat="1" outlineLevel="3" x14ac:dyDescent="0.35">
      <c r="A597" s="1"/>
      <c r="B597" s="33"/>
      <c r="C597" s="76">
        <f t="shared" si="77"/>
        <v>4</v>
      </c>
      <c r="D597" s="4"/>
      <c r="E597" s="5">
        <v>77</v>
      </c>
      <c r="F597" s="5"/>
      <c r="G597" s="4"/>
      <c r="H597" s="61" t="s">
        <v>605</v>
      </c>
      <c r="I597" s="36"/>
      <c r="J597" s="31"/>
      <c r="K597" s="2"/>
      <c r="L597" s="108"/>
      <c r="M597" s="2"/>
      <c r="N597" s="2"/>
      <c r="Q597" s="2"/>
      <c r="R597" s="2"/>
      <c r="S597" s="2"/>
      <c r="U597" s="2"/>
      <c r="V597" s="2"/>
      <c r="W597" s="2"/>
      <c r="X597" s="4"/>
      <c r="Y597" s="16"/>
      <c r="Z597" s="1"/>
      <c r="AA597" s="1"/>
      <c r="AB597" s="1"/>
    </row>
    <row r="598" spans="1:28" s="131" customFormat="1" outlineLevel="3" x14ac:dyDescent="0.35">
      <c r="A598" s="1"/>
      <c r="B598" s="33"/>
      <c r="C598" s="76">
        <f t="shared" si="77"/>
        <v>4</v>
      </c>
      <c r="D598" s="4"/>
      <c r="E598" s="5">
        <v>78</v>
      </c>
      <c r="F598" s="5"/>
      <c r="G598" s="4"/>
      <c r="H598" s="61" t="s">
        <v>606</v>
      </c>
      <c r="I598" s="36"/>
      <c r="J598" s="31"/>
      <c r="K598" s="2"/>
      <c r="L598" s="108"/>
      <c r="M598" s="2"/>
      <c r="N598" s="2"/>
      <c r="Q598" s="2"/>
      <c r="R598" s="2"/>
      <c r="S598" s="2"/>
      <c r="U598" s="2"/>
      <c r="V598" s="2"/>
      <c r="W598" s="2"/>
      <c r="X598" s="4"/>
      <c r="Y598" s="16"/>
      <c r="Z598" s="1"/>
      <c r="AA598" s="1"/>
      <c r="AB598" s="1"/>
    </row>
    <row r="599" spans="1:28" s="131" customFormat="1" outlineLevel="3" x14ac:dyDescent="0.35">
      <c r="A599" s="1"/>
      <c r="B599" s="33"/>
      <c r="C599" s="76">
        <f t="shared" si="77"/>
        <v>4</v>
      </c>
      <c r="D599" s="4"/>
      <c r="E599" s="5">
        <v>79</v>
      </c>
      <c r="F599" s="5"/>
      <c r="G599" s="4"/>
      <c r="H599" s="61" t="s">
        <v>607</v>
      </c>
      <c r="I599" s="36"/>
      <c r="J599" s="31"/>
      <c r="K599" s="2"/>
      <c r="L599" s="108"/>
      <c r="M599" s="2"/>
      <c r="N599" s="2"/>
      <c r="Q599" s="2"/>
      <c r="R599" s="2"/>
      <c r="S599" s="2"/>
      <c r="U599" s="2"/>
      <c r="V599" s="2"/>
      <c r="W599" s="2"/>
      <c r="X599" s="4"/>
      <c r="Y599" s="16"/>
      <c r="Z599" s="1"/>
      <c r="AA599" s="1"/>
      <c r="AB599" s="1"/>
    </row>
    <row r="600" spans="1:28" s="131" customFormat="1" outlineLevel="3" x14ac:dyDescent="0.35">
      <c r="A600" s="1"/>
      <c r="B600" s="33"/>
      <c r="C600" s="76">
        <f t="shared" si="77"/>
        <v>4</v>
      </c>
      <c r="D600" s="4"/>
      <c r="E600" s="5">
        <v>80</v>
      </c>
      <c r="F600" s="5"/>
      <c r="G600" s="4"/>
      <c r="H600" s="61" t="s">
        <v>608</v>
      </c>
      <c r="I600" s="36"/>
      <c r="J600" s="31"/>
      <c r="K600" s="2"/>
      <c r="L600" s="108"/>
      <c r="M600" s="2"/>
      <c r="N600" s="2"/>
      <c r="Q600" s="2"/>
      <c r="R600" s="2"/>
      <c r="S600" s="2"/>
      <c r="U600" s="2"/>
      <c r="V600" s="2"/>
      <c r="W600" s="2"/>
      <c r="X600" s="4"/>
      <c r="Y600" s="16"/>
      <c r="Z600" s="1"/>
      <c r="AA600" s="1"/>
      <c r="AB600" s="1"/>
    </row>
    <row r="601" spans="1:28" s="103" customFormat="1" outlineLevel="2" x14ac:dyDescent="0.35">
      <c r="A601" s="1"/>
      <c r="B601" s="33"/>
      <c r="C601" s="76">
        <f>INT($C$309)+2</f>
        <v>3</v>
      </c>
      <c r="D601" s="4"/>
      <c r="E601" s="5">
        <v>0</v>
      </c>
      <c r="F601" s="5"/>
      <c r="G601" s="4"/>
      <c r="H601" s="61" t="s">
        <v>609</v>
      </c>
      <c r="I601" s="36"/>
      <c r="K601" s="2"/>
      <c r="L601" s="108"/>
      <c r="M601" s="2"/>
      <c r="N601" s="2"/>
      <c r="Q601" s="2"/>
      <c r="R601" s="2"/>
      <c r="S601" s="2"/>
      <c r="U601" s="2"/>
      <c r="V601" s="2"/>
      <c r="W601" s="2"/>
      <c r="X601" s="4"/>
      <c r="Y601" s="16"/>
      <c r="Z601" s="1"/>
      <c r="AA601" s="1"/>
      <c r="AB601" s="1"/>
    </row>
    <row r="602" spans="1:28" s="103" customFormat="1" outlineLevel="3" x14ac:dyDescent="0.35">
      <c r="A602" s="1"/>
      <c r="B602" s="33"/>
      <c r="C602" s="76">
        <f t="shared" ref="C602:C627" si="78">INT($C$309)+3</f>
        <v>4</v>
      </c>
      <c r="D602" s="4"/>
      <c r="E602" s="5">
        <v>1</v>
      </c>
      <c r="F602" s="5"/>
      <c r="G602" s="4"/>
      <c r="H602" s="61" t="s">
        <v>610</v>
      </c>
      <c r="I602" s="36"/>
      <c r="J602" s="31"/>
      <c r="K602" s="2"/>
      <c r="L602" s="108"/>
      <c r="M602" s="2"/>
      <c r="N602" s="2"/>
      <c r="Q602" s="2"/>
      <c r="R602" s="2"/>
      <c r="S602" s="2"/>
      <c r="U602" s="2"/>
      <c r="V602" s="2"/>
      <c r="W602" s="2"/>
      <c r="X602" s="4"/>
      <c r="Y602" s="16"/>
      <c r="Z602" s="1"/>
      <c r="AA602" s="1"/>
      <c r="AB602" s="1"/>
    </row>
    <row r="603" spans="1:28" s="103" customFormat="1" outlineLevel="3" x14ac:dyDescent="0.35">
      <c r="A603" s="1"/>
      <c r="B603" s="33"/>
      <c r="C603" s="76">
        <f t="shared" si="78"/>
        <v>4</v>
      </c>
      <c r="D603" s="4"/>
      <c r="E603" s="5">
        <v>2</v>
      </c>
      <c r="F603" s="5"/>
      <c r="G603" s="4"/>
      <c r="H603" s="61" t="s">
        <v>611</v>
      </c>
      <c r="I603" s="36"/>
      <c r="J603" s="31"/>
      <c r="K603" s="2"/>
      <c r="L603" s="108"/>
      <c r="M603" s="2"/>
      <c r="N603" s="2"/>
      <c r="Q603" s="2"/>
      <c r="R603" s="2"/>
      <c r="S603" s="2"/>
      <c r="U603" s="2"/>
      <c r="V603" s="2"/>
      <c r="W603" s="2"/>
      <c r="X603" s="4"/>
      <c r="Y603" s="16"/>
      <c r="Z603" s="1"/>
      <c r="AA603" s="1"/>
      <c r="AB603" s="1"/>
    </row>
    <row r="604" spans="1:28" s="103" customFormat="1" outlineLevel="3" x14ac:dyDescent="0.35">
      <c r="A604" s="1"/>
      <c r="B604" s="33"/>
      <c r="C604" s="76">
        <f t="shared" si="78"/>
        <v>4</v>
      </c>
      <c r="D604" s="4"/>
      <c r="E604" s="5">
        <v>3</v>
      </c>
      <c r="F604" s="5"/>
      <c r="G604" s="4"/>
      <c r="H604" s="61" t="s">
        <v>612</v>
      </c>
      <c r="I604" s="36"/>
      <c r="J604" s="31"/>
      <c r="K604" s="2"/>
      <c r="L604" s="108"/>
      <c r="M604" s="2"/>
      <c r="N604" s="2"/>
      <c r="Q604" s="2"/>
      <c r="R604" s="2"/>
      <c r="S604" s="2"/>
      <c r="U604" s="2"/>
      <c r="V604" s="2"/>
      <c r="W604" s="2"/>
      <c r="X604" s="4"/>
      <c r="Y604" s="16"/>
      <c r="Z604" s="1"/>
      <c r="AA604" s="1"/>
      <c r="AB604" s="1"/>
    </row>
    <row r="605" spans="1:28" s="103" customFormat="1" outlineLevel="3" x14ac:dyDescent="0.35">
      <c r="A605" s="1"/>
      <c r="B605" s="33"/>
      <c r="C605" s="76">
        <f t="shared" si="78"/>
        <v>4</v>
      </c>
      <c r="D605" s="4"/>
      <c r="E605" s="5">
        <v>4</v>
      </c>
      <c r="F605" s="5"/>
      <c r="G605" s="4"/>
      <c r="H605" s="61" t="s">
        <v>613</v>
      </c>
      <c r="I605" s="36"/>
      <c r="J605" s="31"/>
      <c r="K605" s="2"/>
      <c r="L605" s="108"/>
      <c r="M605" s="2"/>
      <c r="N605" s="2"/>
      <c r="Q605" s="2"/>
      <c r="R605" s="2"/>
      <c r="S605" s="2"/>
      <c r="U605" s="2"/>
      <c r="V605" s="2"/>
      <c r="W605" s="2"/>
      <c r="X605" s="4"/>
      <c r="Y605" s="16"/>
      <c r="Z605" s="1"/>
      <c r="AA605" s="1"/>
      <c r="AB605" s="1"/>
    </row>
    <row r="606" spans="1:28" s="131" customFormat="1" outlineLevel="3" x14ac:dyDescent="0.35">
      <c r="A606" s="1"/>
      <c r="B606" s="33"/>
      <c r="C606" s="76">
        <f t="shared" si="78"/>
        <v>4</v>
      </c>
      <c r="D606" s="4"/>
      <c r="E606" s="5">
        <v>5</v>
      </c>
      <c r="F606" s="5"/>
      <c r="G606" s="4"/>
      <c r="H606" s="61" t="s">
        <v>614</v>
      </c>
      <c r="I606" s="36"/>
      <c r="J606" s="31"/>
      <c r="K606" s="2"/>
      <c r="L606" s="108"/>
      <c r="M606" s="2"/>
      <c r="N606" s="2"/>
      <c r="Q606" s="2"/>
      <c r="R606" s="2"/>
      <c r="S606" s="2"/>
      <c r="U606" s="2"/>
      <c r="V606" s="2"/>
      <c r="W606" s="2"/>
      <c r="X606" s="4"/>
      <c r="Y606" s="16"/>
      <c r="Z606" s="1"/>
      <c r="AA606" s="1"/>
      <c r="AB606" s="1"/>
    </row>
    <row r="607" spans="1:28" s="131" customFormat="1" outlineLevel="3" x14ac:dyDescent="0.35">
      <c r="A607" s="1"/>
      <c r="B607" s="33"/>
      <c r="C607" s="76">
        <f t="shared" si="78"/>
        <v>4</v>
      </c>
      <c r="D607" s="4"/>
      <c r="E607" s="5">
        <v>6</v>
      </c>
      <c r="F607" s="5"/>
      <c r="G607" s="4"/>
      <c r="H607" s="61" t="s">
        <v>615</v>
      </c>
      <c r="I607" s="36"/>
      <c r="J607" s="31"/>
      <c r="K607" s="2"/>
      <c r="L607" s="108"/>
      <c r="M607" s="2"/>
      <c r="N607" s="2"/>
      <c r="Q607" s="2"/>
      <c r="R607" s="2"/>
      <c r="S607" s="2"/>
      <c r="U607" s="2"/>
      <c r="V607" s="2"/>
      <c r="W607" s="2"/>
      <c r="X607" s="4"/>
      <c r="Y607" s="16"/>
      <c r="Z607" s="1"/>
      <c r="AA607" s="1"/>
      <c r="AB607" s="1"/>
    </row>
    <row r="608" spans="1:28" s="131" customFormat="1" outlineLevel="3" x14ac:dyDescent="0.35">
      <c r="A608" s="1"/>
      <c r="B608" s="33"/>
      <c r="C608" s="76">
        <f t="shared" si="78"/>
        <v>4</v>
      </c>
      <c r="D608" s="4"/>
      <c r="E608" s="5">
        <v>7</v>
      </c>
      <c r="F608" s="5"/>
      <c r="G608" s="4"/>
      <c r="H608" s="61" t="s">
        <v>616</v>
      </c>
      <c r="I608" s="36"/>
      <c r="J608" s="31"/>
      <c r="K608" s="2"/>
      <c r="L608" s="108"/>
      <c r="M608" s="2"/>
      <c r="N608" s="2"/>
      <c r="Q608" s="2"/>
      <c r="R608" s="2"/>
      <c r="S608" s="2"/>
      <c r="U608" s="2"/>
      <c r="V608" s="2"/>
      <c r="W608" s="2"/>
      <c r="X608" s="4"/>
      <c r="Y608" s="16"/>
      <c r="Z608" s="1"/>
      <c r="AA608" s="1"/>
      <c r="AB608" s="1"/>
    </row>
    <row r="609" spans="1:28" s="131" customFormat="1" outlineLevel="3" x14ac:dyDescent="0.35">
      <c r="A609" s="1"/>
      <c r="B609" s="33"/>
      <c r="C609" s="76">
        <f t="shared" si="78"/>
        <v>4</v>
      </c>
      <c r="D609" s="4"/>
      <c r="E609" s="5">
        <v>8</v>
      </c>
      <c r="F609" s="5"/>
      <c r="G609" s="4"/>
      <c r="H609" s="61" t="s">
        <v>617</v>
      </c>
      <c r="I609" s="36"/>
      <c r="J609" s="31"/>
      <c r="K609" s="2"/>
      <c r="L609" s="108"/>
      <c r="M609" s="2"/>
      <c r="N609" s="2"/>
      <c r="Q609" s="2"/>
      <c r="R609" s="2"/>
      <c r="S609" s="2"/>
      <c r="U609" s="2"/>
      <c r="V609" s="2"/>
      <c r="W609" s="2"/>
      <c r="X609" s="4"/>
      <c r="Y609" s="16"/>
      <c r="Z609" s="1"/>
      <c r="AA609" s="1"/>
      <c r="AB609" s="1"/>
    </row>
    <row r="610" spans="1:28" s="131" customFormat="1" outlineLevel="3" x14ac:dyDescent="0.35">
      <c r="A610" s="1"/>
      <c r="B610" s="33"/>
      <c r="C610" s="76">
        <f t="shared" si="78"/>
        <v>4</v>
      </c>
      <c r="D610" s="4"/>
      <c r="E610" s="5">
        <v>9</v>
      </c>
      <c r="F610" s="5"/>
      <c r="G610" s="4"/>
      <c r="H610" s="61" t="s">
        <v>618</v>
      </c>
      <c r="I610" s="36"/>
      <c r="J610" s="31"/>
      <c r="K610" s="2"/>
      <c r="L610" s="108"/>
      <c r="M610" s="2"/>
      <c r="N610" s="2"/>
      <c r="Q610" s="2"/>
      <c r="R610" s="2"/>
      <c r="S610" s="2"/>
      <c r="U610" s="2"/>
      <c r="V610" s="2"/>
      <c r="W610" s="2"/>
      <c r="X610" s="4"/>
      <c r="Y610" s="16"/>
      <c r="Z610" s="1"/>
      <c r="AA610" s="1"/>
      <c r="AB610" s="1"/>
    </row>
    <row r="611" spans="1:28" s="131" customFormat="1" outlineLevel="3" x14ac:dyDescent="0.35">
      <c r="A611" s="1"/>
      <c r="B611" s="33"/>
      <c r="C611" s="76">
        <f t="shared" si="78"/>
        <v>4</v>
      </c>
      <c r="D611" s="4"/>
      <c r="E611" s="5">
        <v>10</v>
      </c>
      <c r="F611" s="5"/>
      <c r="G611" s="4"/>
      <c r="H611" s="61" t="s">
        <v>619</v>
      </c>
      <c r="I611" s="36"/>
      <c r="J611" s="31"/>
      <c r="K611" s="2"/>
      <c r="L611" s="108"/>
      <c r="M611" s="2"/>
      <c r="N611" s="2"/>
      <c r="Q611" s="2"/>
      <c r="R611" s="2"/>
      <c r="S611" s="2"/>
      <c r="U611" s="2"/>
      <c r="V611" s="2"/>
      <c r="W611" s="2"/>
      <c r="X611" s="4"/>
      <c r="Y611" s="16"/>
      <c r="Z611" s="1"/>
      <c r="AA611" s="1"/>
      <c r="AB611" s="1"/>
    </row>
    <row r="612" spans="1:28" s="131" customFormat="1" outlineLevel="3" x14ac:dyDescent="0.35">
      <c r="A612" s="1"/>
      <c r="B612" s="33"/>
      <c r="C612" s="76">
        <f t="shared" si="78"/>
        <v>4</v>
      </c>
      <c r="D612" s="4"/>
      <c r="E612" s="5">
        <v>11</v>
      </c>
      <c r="F612" s="5"/>
      <c r="G612" s="4"/>
      <c r="H612" s="61" t="s">
        <v>620</v>
      </c>
      <c r="I612" s="36"/>
      <c r="J612" s="31"/>
      <c r="K612" s="2"/>
      <c r="L612" s="108"/>
      <c r="M612" s="2"/>
      <c r="N612" s="2"/>
      <c r="Q612" s="2"/>
      <c r="R612" s="2"/>
      <c r="S612" s="2"/>
      <c r="U612" s="2"/>
      <c r="V612" s="2"/>
      <c r="W612" s="2"/>
      <c r="X612" s="4"/>
      <c r="Y612" s="16"/>
      <c r="Z612" s="1"/>
      <c r="AA612" s="1"/>
      <c r="AB612" s="1"/>
    </row>
    <row r="613" spans="1:28" s="131" customFormat="1" outlineLevel="3" x14ac:dyDescent="0.35">
      <c r="A613" s="1"/>
      <c r="B613" s="33"/>
      <c r="C613" s="76">
        <f t="shared" si="78"/>
        <v>4</v>
      </c>
      <c r="D613" s="4"/>
      <c r="E613" s="5">
        <v>12</v>
      </c>
      <c r="F613" s="5"/>
      <c r="G613" s="4"/>
      <c r="H613" s="61" t="s">
        <v>621</v>
      </c>
      <c r="I613" s="36"/>
      <c r="J613" s="31"/>
      <c r="K613" s="2"/>
      <c r="L613" s="108"/>
      <c r="M613" s="2"/>
      <c r="N613" s="2"/>
      <c r="Q613" s="2"/>
      <c r="R613" s="2"/>
      <c r="S613" s="2"/>
      <c r="U613" s="2"/>
      <c r="V613" s="2"/>
      <c r="W613" s="2"/>
      <c r="X613" s="4"/>
      <c r="Y613" s="16"/>
      <c r="Z613" s="1"/>
      <c r="AA613" s="1"/>
      <c r="AB613" s="1"/>
    </row>
    <row r="614" spans="1:28" s="131" customFormat="1" outlineLevel="3" x14ac:dyDescent="0.35">
      <c r="A614" s="1"/>
      <c r="B614" s="33"/>
      <c r="C614" s="76">
        <f t="shared" si="78"/>
        <v>4</v>
      </c>
      <c r="D614" s="4"/>
      <c r="E614" s="5">
        <v>13</v>
      </c>
      <c r="F614" s="5"/>
      <c r="G614" s="4"/>
      <c r="H614" s="61" t="s">
        <v>622</v>
      </c>
      <c r="I614" s="36"/>
      <c r="J614" s="31"/>
      <c r="K614" s="2"/>
      <c r="L614" s="108"/>
      <c r="M614" s="2"/>
      <c r="N614" s="2"/>
      <c r="Q614" s="2"/>
      <c r="R614" s="2"/>
      <c r="S614" s="2"/>
      <c r="U614" s="2"/>
      <c r="V614" s="2"/>
      <c r="W614" s="2"/>
      <c r="X614" s="4"/>
      <c r="Y614" s="16"/>
      <c r="Z614" s="1"/>
      <c r="AA614" s="1"/>
      <c r="AB614" s="1"/>
    </row>
    <row r="615" spans="1:28" s="131" customFormat="1" outlineLevel="3" x14ac:dyDescent="0.35">
      <c r="A615" s="1"/>
      <c r="B615" s="33"/>
      <c r="C615" s="76">
        <f t="shared" si="78"/>
        <v>4</v>
      </c>
      <c r="D615" s="4"/>
      <c r="E615" s="5">
        <v>14</v>
      </c>
      <c r="F615" s="5"/>
      <c r="G615" s="4"/>
      <c r="H615" s="61" t="s">
        <v>623</v>
      </c>
      <c r="I615" s="36"/>
      <c r="J615" s="31"/>
      <c r="K615" s="2"/>
      <c r="L615" s="108"/>
      <c r="M615" s="2"/>
      <c r="N615" s="2"/>
      <c r="Q615" s="2"/>
      <c r="R615" s="2"/>
      <c r="S615" s="2"/>
      <c r="U615" s="2"/>
      <c r="V615" s="2"/>
      <c r="W615" s="2"/>
      <c r="X615" s="4"/>
      <c r="Y615" s="16"/>
      <c r="Z615" s="1"/>
      <c r="AA615" s="1"/>
      <c r="AB615" s="1"/>
    </row>
    <row r="616" spans="1:28" s="131" customFormat="1" outlineLevel="3" x14ac:dyDescent="0.35">
      <c r="A616" s="1"/>
      <c r="B616" s="33"/>
      <c r="C616" s="76">
        <f t="shared" si="78"/>
        <v>4</v>
      </c>
      <c r="D616" s="4"/>
      <c r="E616" s="5">
        <v>15</v>
      </c>
      <c r="F616" s="5"/>
      <c r="G616" s="4"/>
      <c r="H616" s="61" t="s">
        <v>624</v>
      </c>
      <c r="I616" s="36"/>
      <c r="J616" s="31"/>
      <c r="K616" s="2"/>
      <c r="L616" s="108"/>
      <c r="M616" s="2"/>
      <c r="N616" s="2"/>
      <c r="Q616" s="2"/>
      <c r="R616" s="2"/>
      <c r="S616" s="2"/>
      <c r="U616" s="2"/>
      <c r="V616" s="2"/>
      <c r="W616" s="2"/>
      <c r="X616" s="4"/>
      <c r="Y616" s="16"/>
      <c r="Z616" s="1"/>
      <c r="AA616" s="1"/>
      <c r="AB616" s="1"/>
    </row>
    <row r="617" spans="1:28" s="131" customFormat="1" outlineLevel="3" x14ac:dyDescent="0.35">
      <c r="A617" s="1"/>
      <c r="B617" s="33"/>
      <c r="C617" s="76">
        <f t="shared" si="78"/>
        <v>4</v>
      </c>
      <c r="D617" s="4"/>
      <c r="E617" s="5">
        <v>16</v>
      </c>
      <c r="F617" s="5"/>
      <c r="G617" s="4"/>
      <c r="H617" s="61" t="s">
        <v>625</v>
      </c>
      <c r="I617" s="36"/>
      <c r="J617" s="31"/>
      <c r="K617" s="2"/>
      <c r="L617" s="108"/>
      <c r="M617" s="2"/>
      <c r="N617" s="2"/>
      <c r="Q617" s="2"/>
      <c r="R617" s="2"/>
      <c r="S617" s="2"/>
      <c r="U617" s="2"/>
      <c r="V617" s="2"/>
      <c r="W617" s="2"/>
      <c r="X617" s="4"/>
      <c r="Y617" s="16"/>
      <c r="Z617" s="1"/>
      <c r="AA617" s="1"/>
      <c r="AB617" s="1"/>
    </row>
    <row r="618" spans="1:28" s="131" customFormat="1" outlineLevel="3" x14ac:dyDescent="0.35">
      <c r="A618" s="1"/>
      <c r="B618" s="33"/>
      <c r="C618" s="76">
        <f t="shared" si="78"/>
        <v>4</v>
      </c>
      <c r="D618" s="4"/>
      <c r="E618" s="5">
        <v>17</v>
      </c>
      <c r="F618" s="5"/>
      <c r="G618" s="4"/>
      <c r="H618" s="61" t="s">
        <v>626</v>
      </c>
      <c r="I618" s="36"/>
      <c r="J618" s="31"/>
      <c r="K618" s="2"/>
      <c r="L618" s="108"/>
      <c r="M618" s="2"/>
      <c r="N618" s="2"/>
      <c r="Q618" s="2"/>
      <c r="R618" s="2"/>
      <c r="S618" s="2"/>
      <c r="U618" s="2"/>
      <c r="V618" s="2"/>
      <c r="W618" s="2"/>
      <c r="X618" s="4"/>
      <c r="Y618" s="16"/>
      <c r="Z618" s="1"/>
      <c r="AA618" s="1"/>
      <c r="AB618" s="1"/>
    </row>
    <row r="619" spans="1:28" s="131" customFormat="1" outlineLevel="3" x14ac:dyDescent="0.35">
      <c r="A619" s="1"/>
      <c r="B619" s="33"/>
      <c r="C619" s="76">
        <f t="shared" si="78"/>
        <v>4</v>
      </c>
      <c r="D619" s="4"/>
      <c r="E619" s="5">
        <v>18</v>
      </c>
      <c r="F619" s="5"/>
      <c r="G619" s="4"/>
      <c r="H619" s="61" t="s">
        <v>627</v>
      </c>
      <c r="I619" s="36"/>
      <c r="J619" s="31"/>
      <c r="K619" s="2"/>
      <c r="L619" s="108"/>
      <c r="M619" s="2"/>
      <c r="N619" s="2"/>
      <c r="Q619" s="2"/>
      <c r="R619" s="2"/>
      <c r="S619" s="2"/>
      <c r="U619" s="2"/>
      <c r="V619" s="2"/>
      <c r="W619" s="2"/>
      <c r="X619" s="4"/>
      <c r="Y619" s="16"/>
      <c r="Z619" s="1"/>
      <c r="AA619" s="1"/>
      <c r="AB619" s="1"/>
    </row>
    <row r="620" spans="1:28" s="131" customFormat="1" outlineLevel="3" x14ac:dyDescent="0.35">
      <c r="A620" s="1"/>
      <c r="B620" s="33"/>
      <c r="C620" s="76">
        <f t="shared" si="78"/>
        <v>4</v>
      </c>
      <c r="D620" s="4"/>
      <c r="E620" s="5">
        <v>19</v>
      </c>
      <c r="F620" s="5"/>
      <c r="G620" s="4"/>
      <c r="H620" s="61" t="s">
        <v>628</v>
      </c>
      <c r="I620" s="36"/>
      <c r="J620" s="31"/>
      <c r="K620" s="2"/>
      <c r="L620" s="108"/>
      <c r="M620" s="2"/>
      <c r="N620" s="2"/>
      <c r="Q620" s="2"/>
      <c r="R620" s="2"/>
      <c r="S620" s="2"/>
      <c r="U620" s="2"/>
      <c r="V620" s="2"/>
      <c r="W620" s="2"/>
      <c r="X620" s="4"/>
      <c r="Y620" s="16"/>
      <c r="Z620" s="1"/>
      <c r="AA620" s="1"/>
      <c r="AB620" s="1"/>
    </row>
    <row r="621" spans="1:28" s="131" customFormat="1" outlineLevel="3" x14ac:dyDescent="0.35">
      <c r="A621" s="1"/>
      <c r="B621" s="33"/>
      <c r="C621" s="76">
        <f t="shared" si="78"/>
        <v>4</v>
      </c>
      <c r="D621" s="4"/>
      <c r="E621" s="5">
        <v>20</v>
      </c>
      <c r="F621" s="5"/>
      <c r="G621" s="4"/>
      <c r="H621" s="61" t="s">
        <v>629</v>
      </c>
      <c r="I621" s="36"/>
      <c r="J621" s="31"/>
      <c r="K621" s="2"/>
      <c r="L621" s="108"/>
      <c r="M621" s="2"/>
      <c r="N621" s="2"/>
      <c r="Q621" s="2"/>
      <c r="R621" s="2"/>
      <c r="S621" s="2"/>
      <c r="U621" s="2"/>
      <c r="V621" s="2"/>
      <c r="W621" s="2"/>
      <c r="X621" s="4"/>
      <c r="Y621" s="16"/>
      <c r="Z621" s="1"/>
      <c r="AA621" s="1"/>
      <c r="AB621" s="1"/>
    </row>
    <row r="622" spans="1:28" s="131" customFormat="1" outlineLevel="3" x14ac:dyDescent="0.35">
      <c r="A622" s="1"/>
      <c r="B622" s="33"/>
      <c r="C622" s="76">
        <f t="shared" si="78"/>
        <v>4</v>
      </c>
      <c r="D622" s="4"/>
      <c r="E622" s="5">
        <v>21</v>
      </c>
      <c r="F622" s="5"/>
      <c r="G622" s="4"/>
      <c r="H622" s="61" t="s">
        <v>630</v>
      </c>
      <c r="I622" s="36"/>
      <c r="J622" s="31"/>
      <c r="K622" s="2"/>
      <c r="L622" s="108"/>
      <c r="M622" s="2"/>
      <c r="N622" s="2"/>
      <c r="Q622" s="2"/>
      <c r="R622" s="2"/>
      <c r="S622" s="2"/>
      <c r="U622" s="2"/>
      <c r="V622" s="2"/>
      <c r="W622" s="2"/>
      <c r="X622" s="4"/>
      <c r="Y622" s="16"/>
      <c r="Z622" s="1"/>
      <c r="AA622" s="1"/>
      <c r="AB622" s="1"/>
    </row>
    <row r="623" spans="1:28" s="131" customFormat="1" outlineLevel="3" x14ac:dyDescent="0.35">
      <c r="A623" s="1"/>
      <c r="B623" s="33"/>
      <c r="C623" s="76">
        <f t="shared" si="78"/>
        <v>4</v>
      </c>
      <c r="D623" s="4"/>
      <c r="E623" s="5">
        <v>22</v>
      </c>
      <c r="F623" s="5"/>
      <c r="G623" s="4"/>
      <c r="H623" s="61" t="s">
        <v>631</v>
      </c>
      <c r="I623" s="36"/>
      <c r="J623" s="31"/>
      <c r="K623" s="2"/>
      <c r="L623" s="108"/>
      <c r="M623" s="2"/>
      <c r="N623" s="2"/>
      <c r="Q623" s="2"/>
      <c r="R623" s="2"/>
      <c r="S623" s="2"/>
      <c r="U623" s="2"/>
      <c r="V623" s="2"/>
      <c r="W623" s="2"/>
      <c r="X623" s="4"/>
      <c r="Y623" s="16"/>
      <c r="Z623" s="1"/>
      <c r="AA623" s="1"/>
      <c r="AB623" s="1"/>
    </row>
    <row r="624" spans="1:28" s="131" customFormat="1" outlineLevel="3" x14ac:dyDescent="0.35">
      <c r="A624" s="1"/>
      <c r="B624" s="33"/>
      <c r="C624" s="76">
        <f t="shared" si="78"/>
        <v>4</v>
      </c>
      <c r="D624" s="4"/>
      <c r="E624" s="5">
        <v>23</v>
      </c>
      <c r="F624" s="5"/>
      <c r="G624" s="4"/>
      <c r="H624" s="61" t="s">
        <v>632</v>
      </c>
      <c r="I624" s="36"/>
      <c r="J624" s="31"/>
      <c r="K624" s="2"/>
      <c r="L624" s="108"/>
      <c r="M624" s="2"/>
      <c r="N624" s="2"/>
      <c r="Q624" s="2"/>
      <c r="R624" s="2"/>
      <c r="S624" s="2"/>
      <c r="U624" s="2"/>
      <c r="V624" s="2"/>
      <c r="W624" s="2"/>
      <c r="X624" s="4"/>
      <c r="Y624" s="16"/>
      <c r="Z624" s="1"/>
      <c r="AA624" s="1"/>
      <c r="AB624" s="1"/>
    </row>
    <row r="625" spans="1:28" s="131" customFormat="1" outlineLevel="3" x14ac:dyDescent="0.35">
      <c r="A625" s="1"/>
      <c r="B625" s="33"/>
      <c r="C625" s="76">
        <f t="shared" si="78"/>
        <v>4</v>
      </c>
      <c r="D625" s="4"/>
      <c r="E625" s="5">
        <v>24</v>
      </c>
      <c r="F625" s="5"/>
      <c r="G625" s="4"/>
      <c r="H625" s="61" t="s">
        <v>633</v>
      </c>
      <c r="I625" s="36"/>
      <c r="J625" s="31"/>
      <c r="K625" s="2"/>
      <c r="L625" s="108"/>
      <c r="M625" s="2"/>
      <c r="N625" s="2"/>
      <c r="Q625" s="2"/>
      <c r="R625" s="2"/>
      <c r="S625" s="2"/>
      <c r="U625" s="2"/>
      <c r="V625" s="2"/>
      <c r="W625" s="2"/>
      <c r="X625" s="4"/>
      <c r="Y625" s="16"/>
      <c r="Z625" s="1"/>
      <c r="AA625" s="1"/>
      <c r="AB625" s="1"/>
    </row>
    <row r="626" spans="1:28" s="131" customFormat="1" outlineLevel="3" x14ac:dyDescent="0.35">
      <c r="A626" s="1"/>
      <c r="B626" s="33"/>
      <c r="C626" s="76">
        <f t="shared" si="78"/>
        <v>4</v>
      </c>
      <c r="D626" s="4"/>
      <c r="E626" s="5">
        <v>25</v>
      </c>
      <c r="F626" s="5"/>
      <c r="G626" s="4"/>
      <c r="H626" s="61" t="s">
        <v>634</v>
      </c>
      <c r="I626" s="36"/>
      <c r="J626" s="31"/>
      <c r="K626" s="2"/>
      <c r="L626" s="108"/>
      <c r="M626" s="2"/>
      <c r="N626" s="2"/>
      <c r="Q626" s="2"/>
      <c r="R626" s="2"/>
      <c r="S626" s="2"/>
      <c r="U626" s="2"/>
      <c r="V626" s="2"/>
      <c r="W626" s="2"/>
      <c r="X626" s="4"/>
      <c r="Y626" s="16"/>
      <c r="Z626" s="1"/>
      <c r="AA626" s="1"/>
      <c r="AB626" s="1"/>
    </row>
    <row r="627" spans="1:28" s="131" customFormat="1" outlineLevel="3" x14ac:dyDescent="0.35">
      <c r="A627" s="1"/>
      <c r="B627" s="33"/>
      <c r="C627" s="76">
        <f t="shared" si="78"/>
        <v>4</v>
      </c>
      <c r="D627" s="4"/>
      <c r="E627" s="5">
        <v>26</v>
      </c>
      <c r="F627" s="5"/>
      <c r="G627" s="4"/>
      <c r="H627" s="61" t="s">
        <v>635</v>
      </c>
      <c r="I627" s="36"/>
      <c r="J627" s="31"/>
      <c r="K627" s="2"/>
      <c r="L627" s="108"/>
      <c r="M627" s="2"/>
      <c r="N627" s="2"/>
      <c r="Q627" s="2"/>
      <c r="R627" s="2"/>
      <c r="S627" s="2"/>
      <c r="U627" s="2"/>
      <c r="V627" s="2"/>
      <c r="W627" s="2"/>
      <c r="X627" s="4"/>
      <c r="Y627" s="16"/>
      <c r="Z627" s="1"/>
      <c r="AA627" s="1"/>
      <c r="AB627" s="1"/>
    </row>
    <row r="628" spans="1:28" s="131" customFormat="1" outlineLevel="2" x14ac:dyDescent="0.35">
      <c r="A628" s="1"/>
      <c r="B628" s="33"/>
      <c r="C628" s="76">
        <f>INT($C$309)+2</f>
        <v>3</v>
      </c>
      <c r="D628" s="4"/>
      <c r="E628" s="5">
        <v>27</v>
      </c>
      <c r="F628" s="5"/>
      <c r="G628" s="4"/>
      <c r="H628" s="61" t="s">
        <v>636</v>
      </c>
      <c r="I628" s="36"/>
      <c r="J628" s="31"/>
      <c r="K628" s="2"/>
      <c r="L628" s="108"/>
      <c r="M628" s="2"/>
      <c r="N628" s="2"/>
      <c r="Q628" s="2"/>
      <c r="R628" s="2"/>
      <c r="S628" s="2"/>
      <c r="U628" s="2"/>
      <c r="V628" s="2"/>
      <c r="W628" s="2"/>
      <c r="X628" s="4"/>
      <c r="Y628" s="16"/>
      <c r="Z628" s="1"/>
      <c r="AA628" s="1"/>
      <c r="AB628" s="1"/>
    </row>
    <row r="629" spans="1:28" s="131" customFormat="1" outlineLevel="3" x14ac:dyDescent="0.35">
      <c r="A629" s="1"/>
      <c r="B629" s="33"/>
      <c r="C629" s="76">
        <f t="shared" ref="C629:C654" si="79">INT($C$309)+3</f>
        <v>4</v>
      </c>
      <c r="D629" s="4"/>
      <c r="E629" s="5">
        <v>28</v>
      </c>
      <c r="F629" s="5"/>
      <c r="G629" s="4"/>
      <c r="H629" s="61" t="s">
        <v>637</v>
      </c>
      <c r="I629" s="36"/>
      <c r="J629" s="31"/>
      <c r="K629" s="2"/>
      <c r="L629" s="108"/>
      <c r="M629" s="2"/>
      <c r="N629" s="2"/>
      <c r="Q629" s="2"/>
      <c r="R629" s="2"/>
      <c r="S629" s="2"/>
      <c r="U629" s="2"/>
      <c r="V629" s="2"/>
      <c r="W629" s="2"/>
      <c r="X629" s="4"/>
      <c r="Y629" s="16"/>
      <c r="Z629" s="1"/>
      <c r="AA629" s="1"/>
      <c r="AB629" s="1"/>
    </row>
    <row r="630" spans="1:28" s="131" customFormat="1" outlineLevel="3" x14ac:dyDescent="0.35">
      <c r="A630" s="1"/>
      <c r="B630" s="33"/>
      <c r="C630" s="76">
        <f t="shared" si="79"/>
        <v>4</v>
      </c>
      <c r="D630" s="4"/>
      <c r="E630" s="5">
        <v>29</v>
      </c>
      <c r="F630" s="5"/>
      <c r="G630" s="4"/>
      <c r="H630" s="61" t="s">
        <v>638</v>
      </c>
      <c r="I630" s="36"/>
      <c r="J630" s="31"/>
      <c r="K630" s="2"/>
      <c r="L630" s="108"/>
      <c r="M630" s="2"/>
      <c r="N630" s="2"/>
      <c r="Q630" s="2"/>
      <c r="R630" s="2"/>
      <c r="S630" s="2"/>
      <c r="U630" s="2"/>
      <c r="V630" s="2"/>
      <c r="W630" s="2"/>
      <c r="X630" s="4"/>
      <c r="Y630" s="16"/>
      <c r="Z630" s="1"/>
      <c r="AA630" s="1"/>
      <c r="AB630" s="1"/>
    </row>
    <row r="631" spans="1:28" s="131" customFormat="1" outlineLevel="3" x14ac:dyDescent="0.35">
      <c r="A631" s="1"/>
      <c r="B631" s="33"/>
      <c r="C631" s="76">
        <f t="shared" si="79"/>
        <v>4</v>
      </c>
      <c r="D631" s="4"/>
      <c r="E631" s="5">
        <v>30</v>
      </c>
      <c r="F631" s="5"/>
      <c r="G631" s="4"/>
      <c r="H631" s="61" t="s">
        <v>639</v>
      </c>
      <c r="I631" s="36"/>
      <c r="J631" s="31"/>
      <c r="K631" s="2"/>
      <c r="L631" s="108"/>
      <c r="M631" s="2"/>
      <c r="N631" s="2"/>
      <c r="Q631" s="2"/>
      <c r="R631" s="2"/>
      <c r="S631" s="2"/>
      <c r="U631" s="2"/>
      <c r="V631" s="2"/>
      <c r="W631" s="2"/>
      <c r="X631" s="4"/>
      <c r="Y631" s="16"/>
      <c r="Z631" s="1"/>
      <c r="AA631" s="1"/>
      <c r="AB631" s="1"/>
    </row>
    <row r="632" spans="1:28" s="131" customFormat="1" outlineLevel="3" x14ac:dyDescent="0.35">
      <c r="A632" s="1"/>
      <c r="B632" s="33"/>
      <c r="C632" s="76">
        <f t="shared" si="79"/>
        <v>4</v>
      </c>
      <c r="D632" s="4"/>
      <c r="E632" s="5">
        <v>31</v>
      </c>
      <c r="F632" s="5"/>
      <c r="G632" s="4"/>
      <c r="H632" s="61" t="s">
        <v>640</v>
      </c>
      <c r="I632" s="36"/>
      <c r="J632" s="31"/>
      <c r="K632" s="2"/>
      <c r="L632" s="108"/>
      <c r="M632" s="2"/>
      <c r="N632" s="2"/>
      <c r="Q632" s="2"/>
      <c r="R632" s="2"/>
      <c r="S632" s="2"/>
      <c r="U632" s="2"/>
      <c r="V632" s="2"/>
      <c r="W632" s="2"/>
      <c r="X632" s="4"/>
      <c r="Y632" s="16"/>
      <c r="Z632" s="1"/>
      <c r="AA632" s="1"/>
      <c r="AB632" s="1"/>
    </row>
    <row r="633" spans="1:28" s="131" customFormat="1" outlineLevel="3" x14ac:dyDescent="0.35">
      <c r="A633" s="1"/>
      <c r="B633" s="33"/>
      <c r="C633" s="76">
        <f t="shared" si="79"/>
        <v>4</v>
      </c>
      <c r="D633" s="4"/>
      <c r="E633" s="5">
        <v>32</v>
      </c>
      <c r="F633" s="5"/>
      <c r="G633" s="4"/>
      <c r="H633" s="61" t="s">
        <v>641</v>
      </c>
      <c r="I633" s="36"/>
      <c r="J633" s="31"/>
      <c r="K633" s="2"/>
      <c r="L633" s="108"/>
      <c r="M633" s="2"/>
      <c r="N633" s="2"/>
      <c r="Q633" s="2"/>
      <c r="R633" s="2"/>
      <c r="S633" s="2"/>
      <c r="U633" s="2"/>
      <c r="V633" s="2"/>
      <c r="W633" s="2"/>
      <c r="X633" s="4"/>
      <c r="Y633" s="16"/>
      <c r="Z633" s="1"/>
      <c r="AA633" s="1"/>
      <c r="AB633" s="1"/>
    </row>
    <row r="634" spans="1:28" s="131" customFormat="1" outlineLevel="3" x14ac:dyDescent="0.35">
      <c r="A634" s="1"/>
      <c r="B634" s="33"/>
      <c r="C634" s="76">
        <f t="shared" si="79"/>
        <v>4</v>
      </c>
      <c r="D634" s="4"/>
      <c r="E634" s="5">
        <v>33</v>
      </c>
      <c r="F634" s="5"/>
      <c r="G634" s="4"/>
      <c r="H634" s="61" t="s">
        <v>642</v>
      </c>
      <c r="I634" s="36"/>
      <c r="J634" s="31"/>
      <c r="K634" s="2"/>
      <c r="L634" s="108"/>
      <c r="M634" s="2"/>
      <c r="N634" s="2"/>
      <c r="Q634" s="2"/>
      <c r="R634" s="2"/>
      <c r="S634" s="2"/>
      <c r="U634" s="2"/>
      <c r="V634" s="2"/>
      <c r="W634" s="2"/>
      <c r="X634" s="4"/>
      <c r="Y634" s="16"/>
      <c r="Z634" s="1"/>
      <c r="AA634" s="1"/>
      <c r="AB634" s="1"/>
    </row>
    <row r="635" spans="1:28" s="131" customFormat="1" outlineLevel="3" x14ac:dyDescent="0.35">
      <c r="A635" s="1"/>
      <c r="B635" s="33"/>
      <c r="C635" s="76">
        <f t="shared" si="79"/>
        <v>4</v>
      </c>
      <c r="D635" s="4"/>
      <c r="E635" s="5">
        <v>34</v>
      </c>
      <c r="F635" s="5"/>
      <c r="G635" s="4"/>
      <c r="H635" s="61" t="s">
        <v>643</v>
      </c>
      <c r="I635" s="36"/>
      <c r="J635" s="31"/>
      <c r="K635" s="2"/>
      <c r="L635" s="108"/>
      <c r="M635" s="2"/>
      <c r="N635" s="2"/>
      <c r="Q635" s="2"/>
      <c r="R635" s="2"/>
      <c r="S635" s="2"/>
      <c r="U635" s="2"/>
      <c r="V635" s="2"/>
      <c r="W635" s="2"/>
      <c r="X635" s="4"/>
      <c r="Y635" s="16"/>
      <c r="Z635" s="1"/>
      <c r="AA635" s="1"/>
      <c r="AB635" s="1"/>
    </row>
    <row r="636" spans="1:28" s="131" customFormat="1" outlineLevel="3" x14ac:dyDescent="0.35">
      <c r="A636" s="1"/>
      <c r="B636" s="33"/>
      <c r="C636" s="76">
        <f t="shared" si="79"/>
        <v>4</v>
      </c>
      <c r="D636" s="4"/>
      <c r="E636" s="5">
        <v>35</v>
      </c>
      <c r="F636" s="5"/>
      <c r="G636" s="4"/>
      <c r="H636" s="61" t="s">
        <v>644</v>
      </c>
      <c r="I636" s="36"/>
      <c r="J636" s="31"/>
      <c r="K636" s="2"/>
      <c r="L636" s="108"/>
      <c r="M636" s="2"/>
      <c r="N636" s="2"/>
      <c r="Q636" s="2"/>
      <c r="R636" s="2"/>
      <c r="S636" s="2"/>
      <c r="U636" s="2"/>
      <c r="V636" s="2"/>
      <c r="W636" s="2"/>
      <c r="X636" s="4"/>
      <c r="Y636" s="16"/>
      <c r="Z636" s="1"/>
      <c r="AA636" s="1"/>
      <c r="AB636" s="1"/>
    </row>
    <row r="637" spans="1:28" s="131" customFormat="1" outlineLevel="3" x14ac:dyDescent="0.35">
      <c r="A637" s="1"/>
      <c r="B637" s="33"/>
      <c r="C637" s="76">
        <f t="shared" si="79"/>
        <v>4</v>
      </c>
      <c r="D637" s="4"/>
      <c r="E637" s="5">
        <v>36</v>
      </c>
      <c r="F637" s="5"/>
      <c r="G637" s="4"/>
      <c r="H637" s="61" t="s">
        <v>645</v>
      </c>
      <c r="I637" s="36"/>
      <c r="J637" s="31"/>
      <c r="K637" s="2"/>
      <c r="L637" s="108"/>
      <c r="M637" s="2"/>
      <c r="N637" s="2"/>
      <c r="Q637" s="2"/>
      <c r="R637" s="2"/>
      <c r="S637" s="2"/>
      <c r="U637" s="2"/>
      <c r="V637" s="2"/>
      <c r="W637" s="2"/>
      <c r="X637" s="4"/>
      <c r="Y637" s="16"/>
      <c r="Z637" s="1"/>
      <c r="AA637" s="1"/>
      <c r="AB637" s="1"/>
    </row>
    <row r="638" spans="1:28" s="131" customFormat="1" outlineLevel="3" x14ac:dyDescent="0.35">
      <c r="A638" s="1"/>
      <c r="B638" s="33"/>
      <c r="C638" s="76">
        <f t="shared" si="79"/>
        <v>4</v>
      </c>
      <c r="D638" s="4"/>
      <c r="E638" s="5">
        <v>37</v>
      </c>
      <c r="F638" s="5"/>
      <c r="G638" s="4"/>
      <c r="H638" s="61" t="s">
        <v>646</v>
      </c>
      <c r="I638" s="36"/>
      <c r="J638" s="31"/>
      <c r="K638" s="2"/>
      <c r="L638" s="108"/>
      <c r="M638" s="2"/>
      <c r="N638" s="2"/>
      <c r="Q638" s="2"/>
      <c r="R638" s="2"/>
      <c r="S638" s="2"/>
      <c r="U638" s="2"/>
      <c r="V638" s="2"/>
      <c r="W638" s="2"/>
      <c r="X638" s="4"/>
      <c r="Y638" s="16"/>
      <c r="Z638" s="1"/>
      <c r="AA638" s="1"/>
      <c r="AB638" s="1"/>
    </row>
    <row r="639" spans="1:28" s="131" customFormat="1" outlineLevel="3" x14ac:dyDescent="0.35">
      <c r="A639" s="1"/>
      <c r="B639" s="33"/>
      <c r="C639" s="76">
        <f t="shared" si="79"/>
        <v>4</v>
      </c>
      <c r="D639" s="4"/>
      <c r="E639" s="5">
        <v>38</v>
      </c>
      <c r="F639" s="5"/>
      <c r="G639" s="4"/>
      <c r="H639" s="61" t="s">
        <v>647</v>
      </c>
      <c r="I639" s="36"/>
      <c r="J639" s="31"/>
      <c r="K639" s="2"/>
      <c r="L639" s="108"/>
      <c r="M639" s="2"/>
      <c r="N639" s="2"/>
      <c r="Q639" s="2"/>
      <c r="R639" s="2"/>
      <c r="S639" s="2"/>
      <c r="U639" s="2"/>
      <c r="V639" s="2"/>
      <c r="W639" s="2"/>
      <c r="X639" s="4"/>
      <c r="Y639" s="16"/>
      <c r="Z639" s="1"/>
      <c r="AA639" s="1"/>
      <c r="AB639" s="1"/>
    </row>
    <row r="640" spans="1:28" s="131" customFormat="1" outlineLevel="3" x14ac:dyDescent="0.35">
      <c r="A640" s="1"/>
      <c r="B640" s="33"/>
      <c r="C640" s="76">
        <f t="shared" si="79"/>
        <v>4</v>
      </c>
      <c r="D640" s="4"/>
      <c r="E640" s="5">
        <v>39</v>
      </c>
      <c r="F640" s="5"/>
      <c r="G640" s="4"/>
      <c r="H640" s="61" t="s">
        <v>648</v>
      </c>
      <c r="I640" s="36"/>
      <c r="J640" s="31"/>
      <c r="K640" s="2"/>
      <c r="L640" s="108"/>
      <c r="M640" s="2"/>
      <c r="N640" s="2"/>
      <c r="Q640" s="2"/>
      <c r="R640" s="2"/>
      <c r="S640" s="2"/>
      <c r="U640" s="2"/>
      <c r="V640" s="2"/>
      <c r="W640" s="2"/>
      <c r="X640" s="4"/>
      <c r="Y640" s="16"/>
      <c r="Z640" s="1"/>
      <c r="AA640" s="1"/>
      <c r="AB640" s="1"/>
    </row>
    <row r="641" spans="1:28" s="131" customFormat="1" outlineLevel="3" x14ac:dyDescent="0.35">
      <c r="A641" s="1"/>
      <c r="B641" s="33"/>
      <c r="C641" s="76">
        <f t="shared" si="79"/>
        <v>4</v>
      </c>
      <c r="D641" s="4"/>
      <c r="E641" s="5">
        <v>40</v>
      </c>
      <c r="F641" s="5"/>
      <c r="G641" s="4"/>
      <c r="H641" s="61" t="s">
        <v>649</v>
      </c>
      <c r="I641" s="36"/>
      <c r="J641" s="31"/>
      <c r="K641" s="2"/>
      <c r="L641" s="108"/>
      <c r="M641" s="2"/>
      <c r="N641" s="2"/>
      <c r="Q641" s="2"/>
      <c r="R641" s="2"/>
      <c r="S641" s="2"/>
      <c r="U641" s="2"/>
      <c r="V641" s="2"/>
      <c r="W641" s="2"/>
      <c r="X641" s="4"/>
      <c r="Y641" s="16"/>
      <c r="Z641" s="1"/>
      <c r="AA641" s="1"/>
      <c r="AB641" s="1"/>
    </row>
    <row r="642" spans="1:28" s="131" customFormat="1" outlineLevel="3" x14ac:dyDescent="0.35">
      <c r="A642" s="1"/>
      <c r="B642" s="33"/>
      <c r="C642" s="76">
        <f t="shared" si="79"/>
        <v>4</v>
      </c>
      <c r="D642" s="4"/>
      <c r="E642" s="5">
        <v>41</v>
      </c>
      <c r="F642" s="5"/>
      <c r="G642" s="4"/>
      <c r="H642" s="61" t="s">
        <v>650</v>
      </c>
      <c r="I642" s="36"/>
      <c r="J642" s="31"/>
      <c r="K642" s="2"/>
      <c r="L642" s="108"/>
      <c r="M642" s="2"/>
      <c r="N642" s="2"/>
      <c r="Q642" s="2"/>
      <c r="R642" s="2"/>
      <c r="S642" s="2"/>
      <c r="U642" s="2"/>
      <c r="V642" s="2"/>
      <c r="W642" s="2"/>
      <c r="X642" s="4"/>
      <c r="Y642" s="16"/>
      <c r="Z642" s="1"/>
      <c r="AA642" s="1"/>
      <c r="AB642" s="1"/>
    </row>
    <row r="643" spans="1:28" s="131" customFormat="1" outlineLevel="3" x14ac:dyDescent="0.35">
      <c r="A643" s="1"/>
      <c r="B643" s="33"/>
      <c r="C643" s="76">
        <f t="shared" si="79"/>
        <v>4</v>
      </c>
      <c r="D643" s="4"/>
      <c r="E643" s="5">
        <v>42</v>
      </c>
      <c r="F643" s="5"/>
      <c r="G643" s="4"/>
      <c r="H643" s="61" t="s">
        <v>651</v>
      </c>
      <c r="I643" s="36"/>
      <c r="J643" s="31"/>
      <c r="K643" s="2"/>
      <c r="L643" s="108"/>
      <c r="M643" s="2"/>
      <c r="N643" s="2"/>
      <c r="Q643" s="2"/>
      <c r="R643" s="2"/>
      <c r="S643" s="2"/>
      <c r="U643" s="2"/>
      <c r="V643" s="2"/>
      <c r="W643" s="2"/>
      <c r="X643" s="4"/>
      <c r="Y643" s="16"/>
      <c r="Z643" s="1"/>
      <c r="AA643" s="1"/>
      <c r="AB643" s="1"/>
    </row>
    <row r="644" spans="1:28" s="131" customFormat="1" outlineLevel="3" x14ac:dyDescent="0.35">
      <c r="A644" s="1"/>
      <c r="B644" s="33"/>
      <c r="C644" s="76">
        <f t="shared" si="79"/>
        <v>4</v>
      </c>
      <c r="D644" s="4"/>
      <c r="E644" s="5">
        <v>43</v>
      </c>
      <c r="F644" s="5"/>
      <c r="G644" s="4"/>
      <c r="H644" s="61" t="s">
        <v>652</v>
      </c>
      <c r="I644" s="36"/>
      <c r="J644" s="31"/>
      <c r="K644" s="2"/>
      <c r="L644" s="108"/>
      <c r="M644" s="2"/>
      <c r="N644" s="2"/>
      <c r="Q644" s="2"/>
      <c r="R644" s="2"/>
      <c r="S644" s="2"/>
      <c r="U644" s="2"/>
      <c r="V644" s="2"/>
      <c r="W644" s="2"/>
      <c r="X644" s="4"/>
      <c r="Y644" s="16"/>
      <c r="Z644" s="1"/>
      <c r="AA644" s="1"/>
      <c r="AB644" s="1"/>
    </row>
    <row r="645" spans="1:28" s="131" customFormat="1" outlineLevel="3" x14ac:dyDescent="0.35">
      <c r="A645" s="1"/>
      <c r="B645" s="33"/>
      <c r="C645" s="76">
        <f t="shared" si="79"/>
        <v>4</v>
      </c>
      <c r="D645" s="4"/>
      <c r="E645" s="5">
        <v>44</v>
      </c>
      <c r="F645" s="5"/>
      <c r="G645" s="4"/>
      <c r="H645" s="61" t="s">
        <v>653</v>
      </c>
      <c r="I645" s="36"/>
      <c r="J645" s="31"/>
      <c r="K645" s="2"/>
      <c r="L645" s="108"/>
      <c r="M645" s="2"/>
      <c r="N645" s="2"/>
      <c r="Q645" s="2"/>
      <c r="R645" s="2"/>
      <c r="S645" s="2"/>
      <c r="U645" s="2"/>
      <c r="V645" s="2"/>
      <c r="W645" s="2"/>
      <c r="X645" s="4"/>
      <c r="Y645" s="16"/>
      <c r="Z645" s="1"/>
      <c r="AA645" s="1"/>
      <c r="AB645" s="1"/>
    </row>
    <row r="646" spans="1:28" s="131" customFormat="1" outlineLevel="3" x14ac:dyDescent="0.35">
      <c r="A646" s="1"/>
      <c r="B646" s="33"/>
      <c r="C646" s="76">
        <f t="shared" si="79"/>
        <v>4</v>
      </c>
      <c r="D646" s="4"/>
      <c r="E646" s="5">
        <v>45</v>
      </c>
      <c r="F646" s="5"/>
      <c r="G646" s="4"/>
      <c r="H646" s="61" t="s">
        <v>654</v>
      </c>
      <c r="I646" s="36"/>
      <c r="J646" s="31"/>
      <c r="K646" s="2"/>
      <c r="L646" s="108"/>
      <c r="M646" s="2"/>
      <c r="N646" s="2"/>
      <c r="Q646" s="2"/>
      <c r="R646" s="2"/>
      <c r="S646" s="2"/>
      <c r="U646" s="2"/>
      <c r="V646" s="2"/>
      <c r="W646" s="2"/>
      <c r="X646" s="4"/>
      <c r="Y646" s="16"/>
      <c r="Z646" s="1"/>
      <c r="AA646" s="1"/>
      <c r="AB646" s="1"/>
    </row>
    <row r="647" spans="1:28" s="131" customFormat="1" outlineLevel="3" x14ac:dyDescent="0.35">
      <c r="A647" s="1"/>
      <c r="B647" s="33"/>
      <c r="C647" s="76">
        <f t="shared" si="79"/>
        <v>4</v>
      </c>
      <c r="D647" s="4"/>
      <c r="E647" s="5">
        <v>46</v>
      </c>
      <c r="F647" s="5"/>
      <c r="G647" s="4"/>
      <c r="H647" s="61" t="s">
        <v>655</v>
      </c>
      <c r="I647" s="36"/>
      <c r="J647" s="31"/>
      <c r="K647" s="2"/>
      <c r="L647" s="108"/>
      <c r="M647" s="2"/>
      <c r="N647" s="2"/>
      <c r="Q647" s="2"/>
      <c r="R647" s="2"/>
      <c r="S647" s="2"/>
      <c r="U647" s="2"/>
      <c r="V647" s="2"/>
      <c r="W647" s="2"/>
      <c r="X647" s="4"/>
      <c r="Y647" s="16"/>
      <c r="Z647" s="1"/>
      <c r="AA647" s="1"/>
      <c r="AB647" s="1"/>
    </row>
    <row r="648" spans="1:28" s="131" customFormat="1" outlineLevel="3" x14ac:dyDescent="0.35">
      <c r="A648" s="1"/>
      <c r="B648" s="33"/>
      <c r="C648" s="76">
        <f t="shared" si="79"/>
        <v>4</v>
      </c>
      <c r="D648" s="4"/>
      <c r="E648" s="5">
        <v>47</v>
      </c>
      <c r="F648" s="5"/>
      <c r="G648" s="4"/>
      <c r="H648" s="61" t="s">
        <v>656</v>
      </c>
      <c r="I648" s="36"/>
      <c r="J648" s="31"/>
      <c r="K648" s="2"/>
      <c r="L648" s="108"/>
      <c r="M648" s="2"/>
      <c r="N648" s="2"/>
      <c r="Q648" s="2"/>
      <c r="R648" s="2"/>
      <c r="S648" s="2"/>
      <c r="U648" s="2"/>
      <c r="V648" s="2"/>
      <c r="W648" s="2"/>
      <c r="X648" s="4"/>
      <c r="Y648" s="16"/>
      <c r="Z648" s="1"/>
      <c r="AA648" s="1"/>
      <c r="AB648" s="1"/>
    </row>
    <row r="649" spans="1:28" s="131" customFormat="1" outlineLevel="3" x14ac:dyDescent="0.35">
      <c r="A649" s="1"/>
      <c r="B649" s="33"/>
      <c r="C649" s="76">
        <f t="shared" si="79"/>
        <v>4</v>
      </c>
      <c r="D649" s="4"/>
      <c r="E649" s="5">
        <v>48</v>
      </c>
      <c r="F649" s="5"/>
      <c r="G649" s="4"/>
      <c r="H649" s="61" t="s">
        <v>657</v>
      </c>
      <c r="I649" s="36"/>
      <c r="J649" s="31"/>
      <c r="K649" s="2"/>
      <c r="L649" s="108"/>
      <c r="M649" s="2"/>
      <c r="N649" s="2"/>
      <c r="Q649" s="2"/>
      <c r="R649" s="2"/>
      <c r="S649" s="2"/>
      <c r="U649" s="2"/>
      <c r="V649" s="2"/>
      <c r="W649" s="2"/>
      <c r="X649" s="4"/>
      <c r="Y649" s="16"/>
      <c r="Z649" s="1"/>
      <c r="AA649" s="1"/>
      <c r="AB649" s="1"/>
    </row>
    <row r="650" spans="1:28" s="131" customFormat="1" outlineLevel="3" x14ac:dyDescent="0.35">
      <c r="A650" s="1"/>
      <c r="B650" s="33"/>
      <c r="C650" s="76">
        <f t="shared" si="79"/>
        <v>4</v>
      </c>
      <c r="D650" s="4"/>
      <c r="E650" s="5">
        <v>49</v>
      </c>
      <c r="F650" s="5"/>
      <c r="G650" s="4"/>
      <c r="H650" s="61" t="s">
        <v>658</v>
      </c>
      <c r="I650" s="36"/>
      <c r="J650" s="31"/>
      <c r="K650" s="2"/>
      <c r="L650" s="108"/>
      <c r="M650" s="2"/>
      <c r="N650" s="2"/>
      <c r="Q650" s="2"/>
      <c r="R650" s="2"/>
      <c r="S650" s="2"/>
      <c r="U650" s="2"/>
      <c r="V650" s="2"/>
      <c r="W650" s="2"/>
      <c r="X650" s="4"/>
      <c r="Y650" s="16"/>
      <c r="Z650" s="1"/>
      <c r="AA650" s="1"/>
      <c r="AB650" s="1"/>
    </row>
    <row r="651" spans="1:28" s="131" customFormat="1" outlineLevel="3" x14ac:dyDescent="0.35">
      <c r="A651" s="1"/>
      <c r="B651" s="33"/>
      <c r="C651" s="76">
        <f t="shared" si="79"/>
        <v>4</v>
      </c>
      <c r="D651" s="4"/>
      <c r="E651" s="5">
        <v>50</v>
      </c>
      <c r="F651" s="5"/>
      <c r="G651" s="4"/>
      <c r="H651" s="61" t="s">
        <v>659</v>
      </c>
      <c r="I651" s="36"/>
      <c r="J651" s="31"/>
      <c r="K651" s="2"/>
      <c r="L651" s="108"/>
      <c r="M651" s="2"/>
      <c r="N651" s="2"/>
      <c r="Q651" s="2"/>
      <c r="R651" s="2"/>
      <c r="S651" s="2"/>
      <c r="U651" s="2"/>
      <c r="V651" s="2"/>
      <c r="W651" s="2"/>
      <c r="X651" s="4"/>
      <c r="Y651" s="16"/>
      <c r="Z651" s="1"/>
      <c r="AA651" s="1"/>
      <c r="AB651" s="1"/>
    </row>
    <row r="652" spans="1:28" s="131" customFormat="1" outlineLevel="3" x14ac:dyDescent="0.35">
      <c r="A652" s="1"/>
      <c r="B652" s="33"/>
      <c r="C652" s="76">
        <f t="shared" si="79"/>
        <v>4</v>
      </c>
      <c r="D652" s="4"/>
      <c r="E652" s="5">
        <v>51</v>
      </c>
      <c r="F652" s="5"/>
      <c r="G652" s="4"/>
      <c r="H652" s="61" t="s">
        <v>660</v>
      </c>
      <c r="I652" s="36"/>
      <c r="J652" s="31"/>
      <c r="K652" s="2"/>
      <c r="L652" s="108"/>
      <c r="M652" s="2"/>
      <c r="N652" s="2"/>
      <c r="Q652" s="2"/>
      <c r="R652" s="2"/>
      <c r="S652" s="2"/>
      <c r="U652" s="2"/>
      <c r="V652" s="2"/>
      <c r="W652" s="2"/>
      <c r="X652" s="4"/>
      <c r="Y652" s="16"/>
      <c r="Z652" s="1"/>
      <c r="AA652" s="1"/>
      <c r="AB652" s="1"/>
    </row>
    <row r="653" spans="1:28" s="131" customFormat="1" outlineLevel="3" x14ac:dyDescent="0.35">
      <c r="A653" s="1"/>
      <c r="B653" s="33"/>
      <c r="C653" s="76">
        <f t="shared" si="79"/>
        <v>4</v>
      </c>
      <c r="D653" s="4"/>
      <c r="E653" s="5">
        <v>52</v>
      </c>
      <c r="F653" s="5"/>
      <c r="G653" s="4"/>
      <c r="H653" s="61" t="s">
        <v>661</v>
      </c>
      <c r="I653" s="36"/>
      <c r="J653" s="31"/>
      <c r="K653" s="2"/>
      <c r="L653" s="108"/>
      <c r="M653" s="2"/>
      <c r="N653" s="2"/>
      <c r="Q653" s="2"/>
      <c r="R653" s="2"/>
      <c r="S653" s="2"/>
      <c r="U653" s="2"/>
      <c r="V653" s="2"/>
      <c r="W653" s="2"/>
      <c r="X653" s="4"/>
      <c r="Y653" s="16"/>
      <c r="Z653" s="1"/>
      <c r="AA653" s="1"/>
      <c r="AB653" s="1"/>
    </row>
    <row r="654" spans="1:28" s="131" customFormat="1" outlineLevel="3" x14ac:dyDescent="0.35">
      <c r="A654" s="1"/>
      <c r="B654" s="33"/>
      <c r="C654" s="76">
        <f t="shared" si="79"/>
        <v>4</v>
      </c>
      <c r="D654" s="4"/>
      <c r="E654" s="5">
        <v>53</v>
      </c>
      <c r="F654" s="5"/>
      <c r="G654" s="4"/>
      <c r="H654" s="61" t="s">
        <v>662</v>
      </c>
      <c r="I654" s="36"/>
      <c r="J654" s="31"/>
      <c r="K654" s="2"/>
      <c r="L654" s="108"/>
      <c r="M654" s="2"/>
      <c r="N654" s="2"/>
      <c r="Q654" s="2"/>
      <c r="R654" s="2"/>
      <c r="S654" s="2"/>
      <c r="U654" s="2"/>
      <c r="V654" s="2"/>
      <c r="W654" s="2"/>
      <c r="X654" s="4"/>
      <c r="Y654" s="16"/>
      <c r="Z654" s="1"/>
      <c r="AA654" s="1"/>
      <c r="AB654" s="1"/>
    </row>
    <row r="655" spans="1:28" s="131" customFormat="1" outlineLevel="2" x14ac:dyDescent="0.35">
      <c r="A655" s="1"/>
      <c r="B655" s="33"/>
      <c r="C655" s="76">
        <f>INT($C$309)+2</f>
        <v>3</v>
      </c>
      <c r="D655" s="4"/>
      <c r="E655" s="5">
        <v>54</v>
      </c>
      <c r="F655" s="5"/>
      <c r="G655" s="4"/>
      <c r="H655" s="61" t="s">
        <v>663</v>
      </c>
      <c r="I655" s="36"/>
      <c r="J655" s="31"/>
      <c r="K655" s="2"/>
      <c r="L655" s="108"/>
      <c r="M655" s="2"/>
      <c r="N655" s="2"/>
      <c r="Q655" s="2"/>
      <c r="R655" s="2"/>
      <c r="S655" s="2"/>
      <c r="U655" s="2"/>
      <c r="V655" s="2"/>
      <c r="W655" s="2"/>
      <c r="X655" s="4"/>
      <c r="Y655" s="16"/>
      <c r="Z655" s="1"/>
      <c r="AA655" s="1"/>
      <c r="AB655" s="1"/>
    </row>
    <row r="656" spans="1:28" s="131" customFormat="1" outlineLevel="3" x14ac:dyDescent="0.35">
      <c r="A656" s="1"/>
      <c r="B656" s="33"/>
      <c r="C656" s="76">
        <f t="shared" ref="C656:C681" si="80">INT($C$309)+3</f>
        <v>4</v>
      </c>
      <c r="D656" s="4"/>
      <c r="E656" s="5">
        <v>55</v>
      </c>
      <c r="F656" s="5"/>
      <c r="G656" s="4"/>
      <c r="H656" s="61" t="s">
        <v>664</v>
      </c>
      <c r="I656" s="36"/>
      <c r="J656" s="31"/>
      <c r="K656" s="2"/>
      <c r="L656" s="108"/>
      <c r="M656" s="2"/>
      <c r="N656" s="2"/>
      <c r="Q656" s="2"/>
      <c r="R656" s="2"/>
      <c r="S656" s="2"/>
      <c r="U656" s="2"/>
      <c r="V656" s="2"/>
      <c r="W656" s="2"/>
      <c r="X656" s="4"/>
      <c r="Y656" s="16"/>
      <c r="Z656" s="1"/>
      <c r="AA656" s="1"/>
      <c r="AB656" s="1"/>
    </row>
    <row r="657" spans="1:28" s="131" customFormat="1" outlineLevel="3" x14ac:dyDescent="0.35">
      <c r="A657" s="1"/>
      <c r="B657" s="33"/>
      <c r="C657" s="76">
        <f t="shared" si="80"/>
        <v>4</v>
      </c>
      <c r="D657" s="4"/>
      <c r="E657" s="5">
        <v>56</v>
      </c>
      <c r="F657" s="5"/>
      <c r="G657" s="4"/>
      <c r="H657" s="61" t="s">
        <v>665</v>
      </c>
      <c r="I657" s="36"/>
      <c r="J657" s="31"/>
      <c r="K657" s="2"/>
      <c r="L657" s="108"/>
      <c r="M657" s="2"/>
      <c r="N657" s="2"/>
      <c r="Q657" s="2"/>
      <c r="R657" s="2"/>
      <c r="S657" s="2"/>
      <c r="U657" s="2"/>
      <c r="V657" s="2"/>
      <c r="W657" s="2"/>
      <c r="X657" s="4"/>
      <c r="Y657" s="16"/>
      <c r="Z657" s="1"/>
      <c r="AA657" s="1"/>
      <c r="AB657" s="1"/>
    </row>
    <row r="658" spans="1:28" s="131" customFormat="1" outlineLevel="3" x14ac:dyDescent="0.35">
      <c r="A658" s="1"/>
      <c r="B658" s="33"/>
      <c r="C658" s="76">
        <f t="shared" si="80"/>
        <v>4</v>
      </c>
      <c r="D658" s="4"/>
      <c r="E658" s="5">
        <v>57</v>
      </c>
      <c r="F658" s="5"/>
      <c r="G658" s="4"/>
      <c r="H658" s="61" t="s">
        <v>666</v>
      </c>
      <c r="I658" s="36"/>
      <c r="J658" s="31"/>
      <c r="K658" s="2"/>
      <c r="L658" s="108"/>
      <c r="M658" s="2"/>
      <c r="N658" s="2"/>
      <c r="Q658" s="2"/>
      <c r="R658" s="2"/>
      <c r="S658" s="2"/>
      <c r="U658" s="2"/>
      <c r="V658" s="2"/>
      <c r="W658" s="2"/>
      <c r="X658" s="4"/>
      <c r="Y658" s="16"/>
      <c r="Z658" s="1"/>
      <c r="AA658" s="1"/>
      <c r="AB658" s="1"/>
    </row>
    <row r="659" spans="1:28" s="131" customFormat="1" outlineLevel="3" x14ac:dyDescent="0.35">
      <c r="A659" s="1"/>
      <c r="B659" s="33"/>
      <c r="C659" s="76">
        <f t="shared" si="80"/>
        <v>4</v>
      </c>
      <c r="D659" s="4"/>
      <c r="E659" s="5">
        <v>58</v>
      </c>
      <c r="F659" s="5"/>
      <c r="G659" s="4"/>
      <c r="H659" s="61" t="s">
        <v>667</v>
      </c>
      <c r="I659" s="36"/>
      <c r="J659" s="31"/>
      <c r="K659" s="2"/>
      <c r="L659" s="108"/>
      <c r="M659" s="2"/>
      <c r="N659" s="2"/>
      <c r="Q659" s="2"/>
      <c r="R659" s="2"/>
      <c r="S659" s="2"/>
      <c r="U659" s="2"/>
      <c r="V659" s="2"/>
      <c r="W659" s="2"/>
      <c r="X659" s="4"/>
      <c r="Y659" s="16"/>
      <c r="Z659" s="1"/>
      <c r="AA659" s="1"/>
      <c r="AB659" s="1"/>
    </row>
    <row r="660" spans="1:28" s="131" customFormat="1" outlineLevel="3" x14ac:dyDescent="0.35">
      <c r="A660" s="1"/>
      <c r="B660" s="33"/>
      <c r="C660" s="76">
        <f t="shared" si="80"/>
        <v>4</v>
      </c>
      <c r="D660" s="4"/>
      <c r="E660" s="5">
        <v>59</v>
      </c>
      <c r="F660" s="5"/>
      <c r="G660" s="4"/>
      <c r="H660" s="61" t="s">
        <v>668</v>
      </c>
      <c r="I660" s="36"/>
      <c r="J660" s="31"/>
      <c r="K660" s="2"/>
      <c r="L660" s="108"/>
      <c r="M660" s="2"/>
      <c r="N660" s="2"/>
      <c r="Q660" s="2"/>
      <c r="R660" s="2"/>
      <c r="S660" s="2"/>
      <c r="U660" s="2"/>
      <c r="V660" s="2"/>
      <c r="W660" s="2"/>
      <c r="X660" s="4"/>
      <c r="Y660" s="16"/>
      <c r="Z660" s="1"/>
      <c r="AA660" s="1"/>
      <c r="AB660" s="1"/>
    </row>
    <row r="661" spans="1:28" s="131" customFormat="1" outlineLevel="3" x14ac:dyDescent="0.35">
      <c r="A661" s="1"/>
      <c r="B661" s="33"/>
      <c r="C661" s="76">
        <f t="shared" si="80"/>
        <v>4</v>
      </c>
      <c r="D661" s="4"/>
      <c r="E661" s="5">
        <v>60</v>
      </c>
      <c r="F661" s="5"/>
      <c r="G661" s="4"/>
      <c r="H661" s="61" t="s">
        <v>669</v>
      </c>
      <c r="I661" s="36"/>
      <c r="J661" s="31"/>
      <c r="K661" s="2"/>
      <c r="L661" s="108"/>
      <c r="M661" s="2"/>
      <c r="N661" s="2"/>
      <c r="Q661" s="2"/>
      <c r="R661" s="2"/>
      <c r="S661" s="2"/>
      <c r="U661" s="2"/>
      <c r="V661" s="2"/>
      <c r="W661" s="2"/>
      <c r="X661" s="4"/>
      <c r="Y661" s="16"/>
      <c r="Z661" s="1"/>
      <c r="AA661" s="1"/>
      <c r="AB661" s="1"/>
    </row>
    <row r="662" spans="1:28" s="131" customFormat="1" outlineLevel="3" x14ac:dyDescent="0.35">
      <c r="A662" s="1"/>
      <c r="B662" s="33"/>
      <c r="C662" s="76">
        <f t="shared" si="80"/>
        <v>4</v>
      </c>
      <c r="D662" s="4"/>
      <c r="E662" s="5">
        <v>61</v>
      </c>
      <c r="F662" s="5"/>
      <c r="G662" s="4"/>
      <c r="H662" s="61" t="s">
        <v>670</v>
      </c>
      <c r="I662" s="36"/>
      <c r="J662" s="31"/>
      <c r="K662" s="2"/>
      <c r="L662" s="108"/>
      <c r="M662" s="2"/>
      <c r="N662" s="2"/>
      <c r="Q662" s="2"/>
      <c r="R662" s="2"/>
      <c r="S662" s="2"/>
      <c r="U662" s="2"/>
      <c r="V662" s="2"/>
      <c r="W662" s="2"/>
      <c r="X662" s="4"/>
      <c r="Y662" s="16"/>
      <c r="Z662" s="1"/>
      <c r="AA662" s="1"/>
      <c r="AB662" s="1"/>
    </row>
    <row r="663" spans="1:28" s="131" customFormat="1" outlineLevel="3" x14ac:dyDescent="0.35">
      <c r="A663" s="1"/>
      <c r="B663" s="33"/>
      <c r="C663" s="76">
        <f t="shared" si="80"/>
        <v>4</v>
      </c>
      <c r="D663" s="4"/>
      <c r="E663" s="5">
        <v>62</v>
      </c>
      <c r="F663" s="5"/>
      <c r="G663" s="4"/>
      <c r="H663" s="61" t="s">
        <v>671</v>
      </c>
      <c r="I663" s="36"/>
      <c r="J663" s="31"/>
      <c r="K663" s="2"/>
      <c r="L663" s="108"/>
      <c r="M663" s="2"/>
      <c r="N663" s="2"/>
      <c r="Q663" s="2"/>
      <c r="R663" s="2"/>
      <c r="S663" s="2"/>
      <c r="U663" s="2"/>
      <c r="V663" s="2"/>
      <c r="W663" s="2"/>
      <c r="X663" s="4"/>
      <c r="Y663" s="16"/>
      <c r="Z663" s="1"/>
      <c r="AA663" s="1"/>
      <c r="AB663" s="1"/>
    </row>
    <row r="664" spans="1:28" s="131" customFormat="1" outlineLevel="3" x14ac:dyDescent="0.35">
      <c r="A664" s="1"/>
      <c r="B664" s="33"/>
      <c r="C664" s="76">
        <f t="shared" si="80"/>
        <v>4</v>
      </c>
      <c r="D664" s="4"/>
      <c r="E664" s="5">
        <v>63</v>
      </c>
      <c r="F664" s="5"/>
      <c r="G664" s="4"/>
      <c r="H664" s="61" t="s">
        <v>672</v>
      </c>
      <c r="I664" s="36"/>
      <c r="J664" s="31"/>
      <c r="K664" s="2"/>
      <c r="L664" s="108"/>
      <c r="M664" s="2"/>
      <c r="N664" s="2"/>
      <c r="Q664" s="2"/>
      <c r="R664" s="2"/>
      <c r="S664" s="2"/>
      <c r="U664" s="2"/>
      <c r="V664" s="2"/>
      <c r="W664" s="2"/>
      <c r="X664" s="4"/>
      <c r="Y664" s="16"/>
      <c r="Z664" s="1"/>
      <c r="AA664" s="1"/>
      <c r="AB664" s="1"/>
    </row>
    <row r="665" spans="1:28" s="131" customFormat="1" outlineLevel="3" x14ac:dyDescent="0.35">
      <c r="A665" s="1"/>
      <c r="B665" s="33"/>
      <c r="C665" s="76">
        <f t="shared" si="80"/>
        <v>4</v>
      </c>
      <c r="D665" s="4"/>
      <c r="E665" s="5">
        <v>64</v>
      </c>
      <c r="F665" s="5"/>
      <c r="G665" s="4"/>
      <c r="H665" s="61" t="s">
        <v>673</v>
      </c>
      <c r="I665" s="36"/>
      <c r="J665" s="31"/>
      <c r="K665" s="2"/>
      <c r="L665" s="108"/>
      <c r="M665" s="2"/>
      <c r="N665" s="2"/>
      <c r="Q665" s="2"/>
      <c r="R665" s="2"/>
      <c r="S665" s="2"/>
      <c r="U665" s="2"/>
      <c r="V665" s="2"/>
      <c r="W665" s="2"/>
      <c r="X665" s="4"/>
      <c r="Y665" s="16"/>
      <c r="Z665" s="1"/>
      <c r="AA665" s="1"/>
      <c r="AB665" s="1"/>
    </row>
    <row r="666" spans="1:28" s="131" customFormat="1" outlineLevel="3" x14ac:dyDescent="0.35">
      <c r="A666" s="1"/>
      <c r="B666" s="33"/>
      <c r="C666" s="76">
        <f t="shared" si="80"/>
        <v>4</v>
      </c>
      <c r="D666" s="4"/>
      <c r="E666" s="5">
        <v>65</v>
      </c>
      <c r="F666" s="5"/>
      <c r="G666" s="4"/>
      <c r="H666" s="61" t="s">
        <v>674</v>
      </c>
      <c r="I666" s="36"/>
      <c r="J666" s="31"/>
      <c r="K666" s="2"/>
      <c r="L666" s="108"/>
      <c r="M666" s="2"/>
      <c r="N666" s="2"/>
      <c r="Q666" s="2"/>
      <c r="R666" s="2"/>
      <c r="S666" s="2"/>
      <c r="U666" s="2"/>
      <c r="V666" s="2"/>
      <c r="W666" s="2"/>
      <c r="X666" s="4"/>
      <c r="Y666" s="16"/>
      <c r="Z666" s="1"/>
      <c r="AA666" s="1"/>
      <c r="AB666" s="1"/>
    </row>
    <row r="667" spans="1:28" s="131" customFormat="1" outlineLevel="3" x14ac:dyDescent="0.35">
      <c r="A667" s="1"/>
      <c r="B667" s="33"/>
      <c r="C667" s="76">
        <f t="shared" si="80"/>
        <v>4</v>
      </c>
      <c r="D667" s="4"/>
      <c r="E667" s="5">
        <v>66</v>
      </c>
      <c r="F667" s="5"/>
      <c r="G667" s="4"/>
      <c r="H667" s="61" t="s">
        <v>675</v>
      </c>
      <c r="I667" s="36"/>
      <c r="J667" s="31"/>
      <c r="K667" s="2"/>
      <c r="L667" s="108"/>
      <c r="M667" s="2"/>
      <c r="N667" s="2"/>
      <c r="Q667" s="2"/>
      <c r="R667" s="2"/>
      <c r="S667" s="2"/>
      <c r="U667" s="2"/>
      <c r="V667" s="2"/>
      <c r="W667" s="2"/>
      <c r="X667" s="4"/>
      <c r="Y667" s="16"/>
      <c r="Z667" s="1"/>
      <c r="AA667" s="1"/>
      <c r="AB667" s="1"/>
    </row>
    <row r="668" spans="1:28" s="131" customFormat="1" outlineLevel="3" x14ac:dyDescent="0.35">
      <c r="A668" s="1"/>
      <c r="B668" s="33"/>
      <c r="C668" s="76">
        <f t="shared" si="80"/>
        <v>4</v>
      </c>
      <c r="D668" s="4"/>
      <c r="E668" s="5">
        <v>67</v>
      </c>
      <c r="F668" s="5"/>
      <c r="G668" s="4"/>
      <c r="H668" s="61" t="s">
        <v>676</v>
      </c>
      <c r="I668" s="36"/>
      <c r="J668" s="31"/>
      <c r="K668" s="2"/>
      <c r="L668" s="108"/>
      <c r="M668" s="2"/>
      <c r="N668" s="2"/>
      <c r="Q668" s="2"/>
      <c r="R668" s="2"/>
      <c r="S668" s="2"/>
      <c r="U668" s="2"/>
      <c r="V668" s="2"/>
      <c r="W668" s="2"/>
      <c r="X668" s="4"/>
      <c r="Y668" s="16"/>
      <c r="Z668" s="1"/>
      <c r="AA668" s="1"/>
      <c r="AB668" s="1"/>
    </row>
    <row r="669" spans="1:28" s="131" customFormat="1" outlineLevel="3" x14ac:dyDescent="0.35">
      <c r="A669" s="1"/>
      <c r="B669" s="33"/>
      <c r="C669" s="76">
        <f t="shared" si="80"/>
        <v>4</v>
      </c>
      <c r="D669" s="4"/>
      <c r="E669" s="5">
        <v>68</v>
      </c>
      <c r="F669" s="5"/>
      <c r="G669" s="4"/>
      <c r="H669" s="61" t="s">
        <v>677</v>
      </c>
      <c r="I669" s="36"/>
      <c r="J669" s="31"/>
      <c r="K669" s="2"/>
      <c r="L669" s="108"/>
      <c r="M669" s="2"/>
      <c r="N669" s="2"/>
      <c r="Q669" s="2"/>
      <c r="R669" s="2"/>
      <c r="S669" s="2"/>
      <c r="U669" s="2"/>
      <c r="V669" s="2"/>
      <c r="W669" s="2"/>
      <c r="X669" s="4"/>
      <c r="Y669" s="16"/>
      <c r="Z669" s="1"/>
      <c r="AA669" s="1"/>
      <c r="AB669" s="1"/>
    </row>
    <row r="670" spans="1:28" s="131" customFormat="1" outlineLevel="3" x14ac:dyDescent="0.35">
      <c r="A670" s="1"/>
      <c r="B670" s="33"/>
      <c r="C670" s="76">
        <f t="shared" si="80"/>
        <v>4</v>
      </c>
      <c r="D670" s="4"/>
      <c r="E670" s="5">
        <v>69</v>
      </c>
      <c r="F670" s="5"/>
      <c r="G670" s="4"/>
      <c r="H670" s="61" t="s">
        <v>678</v>
      </c>
      <c r="I670" s="36"/>
      <c r="J670" s="31"/>
      <c r="K670" s="2"/>
      <c r="L670" s="108"/>
      <c r="M670" s="2"/>
      <c r="N670" s="2"/>
      <c r="Q670" s="2"/>
      <c r="R670" s="2"/>
      <c r="S670" s="2"/>
      <c r="U670" s="2"/>
      <c r="V670" s="2"/>
      <c r="W670" s="2"/>
      <c r="X670" s="4"/>
      <c r="Y670" s="16"/>
      <c r="Z670" s="1"/>
      <c r="AA670" s="1"/>
      <c r="AB670" s="1"/>
    </row>
    <row r="671" spans="1:28" s="131" customFormat="1" outlineLevel="3" x14ac:dyDescent="0.35">
      <c r="A671" s="1"/>
      <c r="B671" s="33"/>
      <c r="C671" s="76">
        <f t="shared" si="80"/>
        <v>4</v>
      </c>
      <c r="D671" s="4"/>
      <c r="E671" s="5">
        <v>70</v>
      </c>
      <c r="F671" s="5"/>
      <c r="G671" s="4"/>
      <c r="H671" s="61" t="s">
        <v>679</v>
      </c>
      <c r="I671" s="36"/>
      <c r="J671" s="31"/>
      <c r="K671" s="2"/>
      <c r="L671" s="108"/>
      <c r="M671" s="2"/>
      <c r="N671" s="2"/>
      <c r="Q671" s="2"/>
      <c r="R671" s="2"/>
      <c r="S671" s="2"/>
      <c r="U671" s="2"/>
      <c r="V671" s="2"/>
      <c r="W671" s="2"/>
      <c r="X671" s="4"/>
      <c r="Y671" s="16"/>
      <c r="Z671" s="1"/>
      <c r="AA671" s="1"/>
      <c r="AB671" s="1"/>
    </row>
    <row r="672" spans="1:28" s="131" customFormat="1" outlineLevel="3" x14ac:dyDescent="0.35">
      <c r="A672" s="1"/>
      <c r="B672" s="33"/>
      <c r="C672" s="76">
        <f t="shared" si="80"/>
        <v>4</v>
      </c>
      <c r="D672" s="4"/>
      <c r="E672" s="5">
        <v>71</v>
      </c>
      <c r="F672" s="5"/>
      <c r="G672" s="4"/>
      <c r="H672" s="61" t="s">
        <v>680</v>
      </c>
      <c r="I672" s="36"/>
      <c r="J672" s="31"/>
      <c r="K672" s="2"/>
      <c r="L672" s="108"/>
      <c r="M672" s="2"/>
      <c r="N672" s="2"/>
      <c r="Q672" s="2"/>
      <c r="R672" s="2"/>
      <c r="S672" s="2"/>
      <c r="U672" s="2"/>
      <c r="V672" s="2"/>
      <c r="W672" s="2"/>
      <c r="X672" s="4"/>
      <c r="Y672" s="16"/>
      <c r="Z672" s="1"/>
      <c r="AA672" s="1"/>
      <c r="AB672" s="1"/>
    </row>
    <row r="673" spans="1:28" s="131" customFormat="1" outlineLevel="3" x14ac:dyDescent="0.35">
      <c r="A673" s="1"/>
      <c r="B673" s="33"/>
      <c r="C673" s="76">
        <f t="shared" si="80"/>
        <v>4</v>
      </c>
      <c r="D673" s="4"/>
      <c r="E673" s="5">
        <v>72</v>
      </c>
      <c r="F673" s="5"/>
      <c r="G673" s="4"/>
      <c r="H673" s="61" t="s">
        <v>681</v>
      </c>
      <c r="I673" s="36"/>
      <c r="J673" s="31"/>
      <c r="K673" s="2"/>
      <c r="L673" s="108"/>
      <c r="M673" s="2"/>
      <c r="N673" s="2"/>
      <c r="Q673" s="2"/>
      <c r="R673" s="2"/>
      <c r="S673" s="2"/>
      <c r="U673" s="2"/>
      <c r="V673" s="2"/>
      <c r="W673" s="2"/>
      <c r="X673" s="4"/>
      <c r="Y673" s="16"/>
      <c r="Z673" s="1"/>
      <c r="AA673" s="1"/>
      <c r="AB673" s="1"/>
    </row>
    <row r="674" spans="1:28" s="131" customFormat="1" outlineLevel="3" x14ac:dyDescent="0.35">
      <c r="A674" s="1"/>
      <c r="B674" s="33"/>
      <c r="C674" s="76">
        <f t="shared" si="80"/>
        <v>4</v>
      </c>
      <c r="D674" s="4"/>
      <c r="E674" s="5">
        <v>73</v>
      </c>
      <c r="F674" s="5"/>
      <c r="G674" s="4"/>
      <c r="H674" s="61" t="s">
        <v>682</v>
      </c>
      <c r="I674" s="36"/>
      <c r="J674" s="31"/>
      <c r="K674" s="2"/>
      <c r="L674" s="108"/>
      <c r="M674" s="2"/>
      <c r="N674" s="2"/>
      <c r="Q674" s="2"/>
      <c r="R674" s="2"/>
      <c r="S674" s="2"/>
      <c r="U674" s="2"/>
      <c r="V674" s="2"/>
      <c r="W674" s="2"/>
      <c r="X674" s="4"/>
      <c r="Y674" s="16"/>
      <c r="Z674" s="1"/>
      <c r="AA674" s="1"/>
      <c r="AB674" s="1"/>
    </row>
    <row r="675" spans="1:28" s="131" customFormat="1" outlineLevel="3" x14ac:dyDescent="0.35">
      <c r="A675" s="1"/>
      <c r="B675" s="33"/>
      <c r="C675" s="76">
        <f t="shared" si="80"/>
        <v>4</v>
      </c>
      <c r="D675" s="4"/>
      <c r="E675" s="5">
        <v>74</v>
      </c>
      <c r="F675" s="5"/>
      <c r="G675" s="4"/>
      <c r="H675" s="61" t="s">
        <v>683</v>
      </c>
      <c r="I675" s="36"/>
      <c r="J675" s="31"/>
      <c r="K675" s="2"/>
      <c r="L675" s="108"/>
      <c r="M675" s="2"/>
      <c r="N675" s="2"/>
      <c r="Q675" s="2"/>
      <c r="R675" s="2"/>
      <c r="S675" s="2"/>
      <c r="U675" s="2"/>
      <c r="V675" s="2"/>
      <c r="W675" s="2"/>
      <c r="X675" s="4"/>
      <c r="Y675" s="16"/>
      <c r="Z675" s="1"/>
      <c r="AA675" s="1"/>
      <c r="AB675" s="1"/>
    </row>
    <row r="676" spans="1:28" s="131" customFormat="1" outlineLevel="3" x14ac:dyDescent="0.35">
      <c r="A676" s="1"/>
      <c r="B676" s="33"/>
      <c r="C676" s="76">
        <f t="shared" si="80"/>
        <v>4</v>
      </c>
      <c r="D676" s="4"/>
      <c r="E676" s="5">
        <v>75</v>
      </c>
      <c r="F676" s="5"/>
      <c r="G676" s="4"/>
      <c r="H676" s="61" t="s">
        <v>684</v>
      </c>
      <c r="I676" s="36"/>
      <c r="J676" s="31"/>
      <c r="K676" s="2"/>
      <c r="L676" s="108"/>
      <c r="M676" s="2"/>
      <c r="N676" s="2"/>
      <c r="Q676" s="2"/>
      <c r="R676" s="2"/>
      <c r="S676" s="2"/>
      <c r="U676" s="2"/>
      <c r="V676" s="2"/>
      <c r="W676" s="2"/>
      <c r="X676" s="4"/>
      <c r="Y676" s="16"/>
      <c r="Z676" s="1"/>
      <c r="AA676" s="1"/>
      <c r="AB676" s="1"/>
    </row>
    <row r="677" spans="1:28" s="131" customFormat="1" outlineLevel="3" x14ac:dyDescent="0.35">
      <c r="A677" s="1"/>
      <c r="B677" s="33"/>
      <c r="C677" s="76">
        <f t="shared" si="80"/>
        <v>4</v>
      </c>
      <c r="D677" s="4"/>
      <c r="E677" s="5">
        <v>76</v>
      </c>
      <c r="F677" s="5"/>
      <c r="G677" s="4"/>
      <c r="H677" s="61" t="s">
        <v>685</v>
      </c>
      <c r="I677" s="36"/>
      <c r="J677" s="31"/>
      <c r="K677" s="2"/>
      <c r="L677" s="108"/>
      <c r="M677" s="2"/>
      <c r="N677" s="2"/>
      <c r="Q677" s="2"/>
      <c r="R677" s="2"/>
      <c r="S677" s="2"/>
      <c r="U677" s="2"/>
      <c r="V677" s="2"/>
      <c r="W677" s="2"/>
      <c r="X677" s="4"/>
      <c r="Y677" s="16"/>
      <c r="Z677" s="1"/>
      <c r="AA677" s="1"/>
      <c r="AB677" s="1"/>
    </row>
    <row r="678" spans="1:28" s="131" customFormat="1" outlineLevel="3" x14ac:dyDescent="0.35">
      <c r="A678" s="1"/>
      <c r="B678" s="33"/>
      <c r="C678" s="76">
        <f t="shared" si="80"/>
        <v>4</v>
      </c>
      <c r="D678" s="4"/>
      <c r="E678" s="5">
        <v>77</v>
      </c>
      <c r="F678" s="5"/>
      <c r="G678" s="4"/>
      <c r="H678" s="61" t="s">
        <v>686</v>
      </c>
      <c r="I678" s="36"/>
      <c r="J678" s="31"/>
      <c r="K678" s="2"/>
      <c r="L678" s="108"/>
      <c r="M678" s="2"/>
      <c r="N678" s="2"/>
      <c r="Q678" s="2"/>
      <c r="R678" s="2"/>
      <c r="S678" s="2"/>
      <c r="U678" s="2"/>
      <c r="V678" s="2"/>
      <c r="W678" s="2"/>
      <c r="X678" s="4"/>
      <c r="Y678" s="16"/>
      <c r="Z678" s="1"/>
      <c r="AA678" s="1"/>
      <c r="AB678" s="1"/>
    </row>
    <row r="679" spans="1:28" s="131" customFormat="1" outlineLevel="3" x14ac:dyDescent="0.35">
      <c r="A679" s="1"/>
      <c r="B679" s="33"/>
      <c r="C679" s="76">
        <f t="shared" si="80"/>
        <v>4</v>
      </c>
      <c r="D679" s="4"/>
      <c r="E679" s="5">
        <v>78</v>
      </c>
      <c r="F679" s="5"/>
      <c r="G679" s="4"/>
      <c r="H679" s="61" t="s">
        <v>687</v>
      </c>
      <c r="I679" s="36"/>
      <c r="J679" s="31"/>
      <c r="K679" s="2"/>
      <c r="L679" s="108"/>
      <c r="M679" s="2"/>
      <c r="N679" s="2"/>
      <c r="Q679" s="2"/>
      <c r="R679" s="2"/>
      <c r="S679" s="2"/>
      <c r="U679" s="2"/>
      <c r="V679" s="2"/>
      <c r="W679" s="2"/>
      <c r="X679" s="4"/>
      <c r="Y679" s="16"/>
      <c r="Z679" s="1"/>
      <c r="AA679" s="1"/>
      <c r="AB679" s="1"/>
    </row>
    <row r="680" spans="1:28" s="131" customFormat="1" outlineLevel="3" x14ac:dyDescent="0.35">
      <c r="A680" s="1"/>
      <c r="B680" s="33"/>
      <c r="C680" s="76">
        <f t="shared" si="80"/>
        <v>4</v>
      </c>
      <c r="D680" s="4"/>
      <c r="E680" s="5">
        <v>79</v>
      </c>
      <c r="F680" s="5"/>
      <c r="G680" s="4"/>
      <c r="H680" s="61" t="s">
        <v>688</v>
      </c>
      <c r="I680" s="36"/>
      <c r="J680" s="31"/>
      <c r="K680" s="2"/>
      <c r="L680" s="108"/>
      <c r="M680" s="2"/>
      <c r="N680" s="2"/>
      <c r="Q680" s="2"/>
      <c r="R680" s="2"/>
      <c r="S680" s="2"/>
      <c r="U680" s="2"/>
      <c r="V680" s="2"/>
      <c r="W680" s="2"/>
      <c r="X680" s="4"/>
      <c r="Y680" s="16"/>
      <c r="Z680" s="1"/>
      <c r="AA680" s="1"/>
      <c r="AB680" s="1"/>
    </row>
    <row r="681" spans="1:28" s="131" customFormat="1" outlineLevel="3" x14ac:dyDescent="0.35">
      <c r="A681" s="1"/>
      <c r="B681" s="33"/>
      <c r="C681" s="76">
        <f t="shared" si="80"/>
        <v>4</v>
      </c>
      <c r="D681" s="4"/>
      <c r="E681" s="5">
        <v>80</v>
      </c>
      <c r="F681" s="5"/>
      <c r="G681" s="4"/>
      <c r="H681" s="61" t="s">
        <v>689</v>
      </c>
      <c r="I681" s="36"/>
      <c r="J681" s="31"/>
      <c r="K681" s="2"/>
      <c r="L681" s="108"/>
      <c r="M681" s="2"/>
      <c r="N681" s="2"/>
      <c r="Q681" s="2"/>
      <c r="R681" s="2"/>
      <c r="S681" s="2"/>
      <c r="U681" s="2"/>
      <c r="V681" s="2"/>
      <c r="W681" s="2"/>
      <c r="X681" s="4"/>
      <c r="Y681" s="16"/>
      <c r="Z681" s="1"/>
      <c r="AA681" s="1"/>
      <c r="AB681" s="1"/>
    </row>
    <row r="682" spans="1:28" s="103" customFormat="1" ht="5.15" customHeight="1" outlineLevel="3" x14ac:dyDescent="0.35">
      <c r="A682" s="1"/>
      <c r="B682" s="33"/>
      <c r="C682" s="76">
        <f>INT($C$309)+3.005</f>
        <v>4.0049999999999999</v>
      </c>
      <c r="D682" s="4"/>
      <c r="E682" s="4"/>
      <c r="F682" s="4"/>
      <c r="G682" s="4"/>
      <c r="H682" s="4"/>
      <c r="I682" s="4"/>
      <c r="J682" s="4"/>
      <c r="K682" s="4"/>
      <c r="L682" s="4"/>
      <c r="M682" s="4"/>
      <c r="N682" s="4"/>
      <c r="O682" s="4"/>
      <c r="P682" s="4"/>
      <c r="Q682" s="4"/>
      <c r="R682" s="4"/>
      <c r="S682" s="4"/>
      <c r="T682" s="4"/>
      <c r="U682" s="4"/>
      <c r="V682" s="4"/>
      <c r="W682" s="4"/>
      <c r="X682" s="4" t="s">
        <v>3</v>
      </c>
      <c r="Y682" s="16"/>
      <c r="Z682" s="1"/>
      <c r="AA682" s="1"/>
      <c r="AB682" s="1"/>
    </row>
    <row r="683" spans="1:28" s="144" customFormat="1" ht="5.15" customHeight="1" outlineLevel="2" x14ac:dyDescent="0.35">
      <c r="A683" s="1"/>
      <c r="B683" s="33"/>
      <c r="C683" s="76">
        <f>INT($C$309)+2.005</f>
        <v>3.0049999999999999</v>
      </c>
      <c r="D683" s="4"/>
      <c r="E683" s="4"/>
      <c r="F683" s="4"/>
      <c r="G683" s="4"/>
      <c r="H683" s="4"/>
      <c r="I683" s="4"/>
      <c r="J683" s="4"/>
      <c r="K683" s="4"/>
      <c r="L683" s="4"/>
      <c r="M683" s="4"/>
      <c r="N683" s="4"/>
      <c r="O683" s="4"/>
      <c r="P683" s="4"/>
      <c r="Q683" s="4"/>
      <c r="R683" s="4"/>
      <c r="S683" s="4"/>
      <c r="T683" s="4"/>
      <c r="U683" s="4"/>
      <c r="V683" s="4"/>
      <c r="W683" s="4"/>
      <c r="X683" s="4"/>
      <c r="Y683" s="16"/>
      <c r="Z683" s="1"/>
      <c r="AA683" s="1"/>
      <c r="AB683" s="1"/>
    </row>
    <row r="684" spans="1:28" s="144" customFormat="1" ht="5.15" customHeight="1" outlineLevel="1" x14ac:dyDescent="0.35">
      <c r="A684" s="1"/>
      <c r="B684" s="35"/>
      <c r="C684" s="79">
        <f>INT($C$309)+1.005</f>
        <v>2.0049999999999999</v>
      </c>
      <c r="D684" s="17"/>
      <c r="E684" s="17"/>
      <c r="F684" s="17"/>
      <c r="G684" s="17"/>
      <c r="H684" s="17"/>
      <c r="I684" s="17"/>
      <c r="J684" s="17"/>
      <c r="K684" s="17"/>
      <c r="L684" s="17"/>
      <c r="M684" s="17"/>
      <c r="N684" s="17"/>
      <c r="O684" s="17"/>
      <c r="P684" s="17"/>
      <c r="Q684" s="17"/>
      <c r="R684" s="17"/>
      <c r="S684" s="17"/>
      <c r="T684" s="17"/>
      <c r="U684" s="17"/>
      <c r="V684" s="17"/>
      <c r="W684" s="17"/>
      <c r="X684" s="17"/>
      <c r="Y684" s="18" t="s">
        <v>1</v>
      </c>
      <c r="Z684" s="1"/>
      <c r="AA684" s="1"/>
      <c r="AB684" s="1"/>
    </row>
    <row r="685" spans="1:28" s="144" customFormat="1" ht="5.15" customHeight="1" x14ac:dyDescent="0.35">
      <c r="A685" s="1"/>
      <c r="B685" s="19"/>
      <c r="C685" s="80">
        <f>INT($C$309)+0.005</f>
        <v>1.0049999999999999</v>
      </c>
      <c r="D685" s="19"/>
      <c r="E685" s="19"/>
      <c r="F685" s="19"/>
      <c r="G685" s="19"/>
      <c r="H685" s="19"/>
      <c r="I685" s="19"/>
      <c r="J685" s="19"/>
      <c r="K685" s="19"/>
      <c r="L685" s="19"/>
      <c r="M685" s="19"/>
      <c r="N685" s="19"/>
      <c r="O685" s="19"/>
      <c r="P685" s="19"/>
      <c r="Q685" s="19"/>
      <c r="R685" s="19"/>
      <c r="S685" s="19"/>
      <c r="T685" s="19"/>
      <c r="U685" s="19"/>
      <c r="V685" s="19"/>
      <c r="W685" s="19"/>
      <c r="X685" s="19"/>
      <c r="Y685" s="19"/>
      <c r="Z685" s="1"/>
      <c r="AA685" s="1"/>
      <c r="AB685" s="1"/>
    </row>
    <row r="686" spans="1:28" s="144" customFormat="1" outlineLevel="2" x14ac:dyDescent="0.35">
      <c r="A686" s="1"/>
      <c r="B686" s="1"/>
      <c r="C686" s="76">
        <f>INT($C$309)+2</f>
        <v>3</v>
      </c>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x14ac:dyDescent="0.35">
      <c r="A687" s="1"/>
      <c r="B687" s="1"/>
      <c r="C687" s="69"/>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x14ac:dyDescent="0.35">
      <c r="A688" s="1"/>
      <c r="B688" s="1"/>
      <c r="C688" s="69"/>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x14ac:dyDescent="0.35">
      <c r="A689" s="1"/>
      <c r="B689" s="1"/>
      <c r="C689" s="69"/>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x14ac:dyDescent="0.35">
      <c r="A690" s="1"/>
      <c r="B690" s="1"/>
      <c r="C690" s="69"/>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x14ac:dyDescent="0.35">
      <c r="A691" s="1"/>
      <c r="B691" s="1"/>
      <c r="C691" s="69"/>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x14ac:dyDescent="0.35">
      <c r="A692" s="1"/>
      <c r="B692" s="1"/>
      <c r="C692" s="69"/>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x14ac:dyDescent="0.35">
      <c r="C693" s="75" t="s">
        <v>4</v>
      </c>
    </row>
  </sheetData>
  <mergeCells count="4">
    <mergeCell ref="Q349:W352"/>
    <mergeCell ref="J18:T18"/>
    <mergeCell ref="J21:T21"/>
    <mergeCell ref="R323:W325"/>
  </mergeCells>
  <phoneticPr fontId="14" type="noConversion"/>
  <conditionalFormatting sqref="J358:J438 J440:J519 J521:J600 J602:J681">
    <cfRule type="expression" dxfId="19" priority="75">
      <formula>($E358&gt;=J$320)</formula>
    </cfRule>
  </conditionalFormatting>
  <conditionalFormatting sqref="P328:Q335 J328:M335">
    <cfRule type="expression" dxfId="18" priority="68">
      <formula>($E328&gt;=J$322)</formula>
    </cfRule>
  </conditionalFormatting>
  <conditionalFormatting sqref="P328:Q335 J328:M335">
    <cfRule type="expression" dxfId="17" priority="66">
      <formula>($E328&lt;J$322)</formula>
    </cfRule>
  </conditionalFormatting>
  <conditionalFormatting sqref="O358:O438">
    <cfRule type="expression" dxfId="16" priority="76">
      <formula>($E358&gt;=L$320)</formula>
    </cfRule>
  </conditionalFormatting>
  <conditionalFormatting sqref="K358">
    <cfRule type="expression" dxfId="15" priority="78">
      <formula>($E439&gt;=J$320)</formula>
    </cfRule>
  </conditionalFormatting>
  <conditionalFormatting sqref="M358">
    <cfRule type="expression" dxfId="14" priority="80">
      <formula>($E601&gt;=J$320)</formula>
    </cfRule>
  </conditionalFormatting>
  <conditionalFormatting sqref="L358">
    <cfRule type="expression" dxfId="13" priority="82">
      <formula>($E520&gt;=J$320)</formula>
    </cfRule>
  </conditionalFormatting>
  <conditionalFormatting sqref="T358:T438">
    <cfRule type="expression" dxfId="12" priority="83">
      <formula>($E358&gt;=P$320)</formula>
    </cfRule>
  </conditionalFormatting>
  <conditionalFormatting sqref="P358:P438">
    <cfRule type="expression" dxfId="11" priority="85">
      <formula>($E439&gt;=L$320)</formula>
    </cfRule>
  </conditionalFormatting>
  <conditionalFormatting sqref="Q358:Q438">
    <cfRule type="expression" dxfId="10" priority="86">
      <formula>($E520&gt;=L$320)</formula>
    </cfRule>
  </conditionalFormatting>
  <conditionalFormatting sqref="R358:R438">
    <cfRule type="expression" dxfId="9" priority="88">
      <formula>($E601&gt;=L$320)</formula>
    </cfRule>
  </conditionalFormatting>
  <conditionalFormatting sqref="W358:W438">
    <cfRule type="expression" dxfId="8" priority="90">
      <formula>($E601&gt;=P$320)</formula>
    </cfRule>
  </conditionalFormatting>
  <conditionalFormatting sqref="V358:V438">
    <cfRule type="expression" dxfId="7" priority="92">
      <formula>($E439&gt;=P$320)</formula>
    </cfRule>
  </conditionalFormatting>
  <conditionalFormatting sqref="U358:U438">
    <cfRule type="expression" dxfId="6" priority="94">
      <formula>($E520&gt;=P$320)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9"/>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70">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70">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70">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70">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70">
        <f>INT($C$6)+1.045</f>
        <v>2.0449999999999999</v>
      </c>
      <c r="D18" s="4"/>
      <c r="E18" s="5"/>
      <c r="F18" s="5"/>
      <c r="G18" s="4"/>
      <c r="H18" s="2" t="s">
        <v>16</v>
      </c>
      <c r="I18" s="31">
        <v>1</v>
      </c>
      <c r="J18" s="174" t="s">
        <v>22</v>
      </c>
      <c r="K18" s="174"/>
      <c r="L18" s="174"/>
      <c r="M18" s="174"/>
      <c r="N18" s="174"/>
      <c r="O18" s="174"/>
      <c r="P18" s="174"/>
      <c r="Q18" s="174"/>
      <c r="R18" s="174"/>
      <c r="S18" s="174"/>
      <c r="T18" s="174"/>
      <c r="U18" s="174"/>
      <c r="V18" s="174"/>
      <c r="W18" s="174"/>
      <c r="X18" s="174"/>
      <c r="Y18" s="2"/>
      <c r="Z18" s="4"/>
      <c r="AA18" s="16"/>
      <c r="AB18" s="1"/>
      <c r="AC18" s="1"/>
      <c r="AD18" s="1"/>
    </row>
    <row r="19" spans="1:30"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70">
        <f>INT($C$6)+1.045</f>
        <v>2.0449999999999999</v>
      </c>
      <c r="D21" s="4"/>
      <c r="E21" s="5"/>
      <c r="F21" s="5"/>
      <c r="G21" s="4"/>
      <c r="H21" s="2" t="s">
        <v>17</v>
      </c>
      <c r="I21" s="23">
        <v>1</v>
      </c>
      <c r="J21" s="171" t="s">
        <v>34</v>
      </c>
      <c r="K21" s="172"/>
      <c r="L21" s="172"/>
      <c r="M21" s="172"/>
      <c r="N21" s="172"/>
      <c r="O21" s="172"/>
      <c r="P21" s="172"/>
      <c r="Q21" s="172"/>
      <c r="R21" s="172"/>
      <c r="S21" s="172"/>
      <c r="T21" s="172"/>
      <c r="U21" s="172"/>
      <c r="V21" s="172"/>
      <c r="W21" s="172"/>
      <c r="X21" s="175"/>
      <c r="Y21" s="2"/>
      <c r="Z21" s="4"/>
      <c r="AA21" s="16"/>
      <c r="AB21" s="1"/>
      <c r="AC21" s="1"/>
      <c r="AD21" s="1"/>
    </row>
    <row r="22" spans="1:30"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70">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70">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70">
        <f>INT($C$6)+3</f>
        <v>4</v>
      </c>
      <c r="D33" s="4"/>
      <c r="E33" s="5"/>
      <c r="F33" s="5"/>
      <c r="G33" s="4"/>
      <c r="H33" s="41" t="s">
        <v>32</v>
      </c>
      <c r="I33" s="23" t="s">
        <v>23</v>
      </c>
      <c r="J33" s="84" t="s">
        <v>49</v>
      </c>
      <c r="K33" s="85"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70">
        <f>INT($C$6)+3</f>
        <v>4</v>
      </c>
      <c r="D34" s="4"/>
      <c r="E34" s="5"/>
      <c r="F34" s="5"/>
      <c r="G34" s="4"/>
      <c r="H34" s="2"/>
      <c r="I34" s="43" t="s">
        <v>57</v>
      </c>
      <c r="J34" s="48" t="s">
        <v>58</v>
      </c>
      <c r="K34" s="45" t="s">
        <v>59</v>
      </c>
      <c r="L34" s="47" t="s">
        <v>60</v>
      </c>
      <c r="M34" s="46" t="s">
        <v>61</v>
      </c>
      <c r="N34" s="88" t="s">
        <v>62</v>
      </c>
      <c r="O34" s="89" t="s">
        <v>63</v>
      </c>
      <c r="P34" s="90" t="s">
        <v>64</v>
      </c>
      <c r="Q34" s="91" t="s">
        <v>65</v>
      </c>
      <c r="R34" s="92" t="s">
        <v>52</v>
      </c>
      <c r="S34" s="93" t="s">
        <v>53</v>
      </c>
      <c r="T34" s="94" t="s">
        <v>54</v>
      </c>
      <c r="U34" s="95" t="s">
        <v>55</v>
      </c>
      <c r="V34" s="96" t="s">
        <v>56</v>
      </c>
      <c r="W34" s="97" t="s">
        <v>66</v>
      </c>
      <c r="X34" s="2"/>
      <c r="Y34" s="2"/>
      <c r="Z34" s="4"/>
      <c r="AA34" s="16"/>
      <c r="AB34" s="1"/>
      <c r="AC34" s="1"/>
      <c r="AD34" s="1"/>
    </row>
    <row r="35" spans="1:30" outlineLevel="3" x14ac:dyDescent="0.35">
      <c r="A35" s="1"/>
      <c r="B35" s="33"/>
      <c r="C35" s="70">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70">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70">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70">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70">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3">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4">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70">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9"/>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9"/>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9"/>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9"/>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9"/>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9"/>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5"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102</vt:i4>
      </vt:variant>
    </vt:vector>
  </HeadingPairs>
  <TitlesOfParts>
    <vt:vector size="105"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i_age_max</vt:lpstr>
      <vt:lpstr>i_age_max_offs</vt:lpstr>
      <vt:lpstr>i_b0_pos</vt:lpstr>
      <vt:lpstr>i_b1_pos</vt:lpstr>
      <vt:lpstr>i_btrt_idx_offs</vt:lpstr>
      <vt:lpstr>i_confinement_pattern_dams</vt:lpstr>
      <vt:lpstr>i_confinement_pattern_offs</vt:lpstr>
      <vt:lpstr>i_confinement_pattern_sire</vt:lpstr>
      <vt:lpstr>i_d_pos</vt:lpstr>
      <vt:lpstr>General!i_date_assetvalue</vt:lpstr>
      <vt:lpstr>i_density_n0</vt:lpstr>
      <vt:lpstr>i_dvp_mask_f1</vt:lpstr>
      <vt:lpstr>i_e0_pos</vt:lpstr>
      <vt:lpstr>i_e1_pos</vt:lpstr>
      <vt:lpstr>i_feedsupply_itn_max</vt:lpstr>
      <vt:lpstr>i_fvp_mask_dams</vt:lpstr>
      <vt:lpstr>i_fvp4_date_i</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i_n_fvp_period3</vt:lpstr>
      <vt:lpstr>i_n_fvps_vi1</vt:lpstr>
      <vt:lpstr>i_n_pos</vt:lpstr>
      <vt:lpstr>i_n_prior_fvps_vi1</vt:lpstr>
      <vt:lpstr>i_n0_len</vt:lpstr>
      <vt:lpstr>i_n1_len</vt:lpstr>
      <vt:lpstr>i_n1_matrix_len</vt:lpstr>
      <vt:lpstr>i_n2_len</vt:lpstr>
      <vt:lpstr>i_n3_len</vt:lpstr>
      <vt:lpstr>i_n3_matrix_len</vt:lpstr>
      <vt:lpstr>i_numbers_min_b1</vt:lpstr>
      <vt:lpstr>i_nut_spread_n0</vt:lpstr>
      <vt:lpstr>i_p_pos</vt:lpstr>
      <vt:lpstr>i_prejoin_offset</vt:lpstr>
      <vt:lpstr>i_progeny_w2_len</vt:lpstr>
      <vt:lpstr>i_sim_periods_year</vt:lpstr>
      <vt:lpstr>i_transfer_exists_tg1</vt:lpstr>
      <vt:lpstr>i_w_pos</vt:lpstr>
      <vt:lpstr>Stock!i_w_start_len1</vt:lpstr>
      <vt:lpstr>i_w0_len</vt:lpstr>
      <vt:lpstr>i_w2_len</vt:lpstr>
      <vt:lpstr>i_w3_len</vt:lpstr>
      <vt:lpstr>i_x_pos</vt:lpstr>
      <vt:lpstr>i_y_pos</vt:lpstr>
      <vt:lpstr>i_z_pos</vt:lpstr>
      <vt:lpstr>ia_b0_b1</vt:lpstr>
      <vt:lpstr>ia_dams_dsegroup_b1</vt:lpstr>
      <vt:lpstr>ia_g1_tg1</vt:lpstr>
      <vt:lpstr>ia_k2_mlsb1</vt:lpstr>
      <vt:lpstr>ia_offs_dsegroup_b1</vt:lpstr>
      <vt:lpstr>ia_ppk2g1_vlsb1</vt:lpstr>
      <vt:lpstr>ia_ppk5_lsb0</vt:lpstr>
      <vt:lpstr>ia_prepost_b1</vt:lpstr>
      <vt:lpstr>ia_r1type_fi</vt:lpstr>
      <vt:lpstr>ia_sire_dsegroup_b1</vt:lpstr>
      <vt:lpstr>ia_yatf_dsegroup_b1</vt:lpstr>
      <vt:lpstr>General!labour_period_len</vt:lpstr>
      <vt:lpstr>n_v1type</vt:lpstr>
      <vt:lpstr>General!pastures</vt:lpstr>
      <vt:lpstr>General!pastures_exist</vt:lpstr>
      <vt:lpstr>General!phase_len</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2021-02-19T04:15:44Z</dcterms:modified>
</cp:coreProperties>
</file>