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D8F5881-1402-4F0A-8A26-4E386ABB63B8}" xr6:coauthVersionLast="47" xr6:coauthVersionMax="47" xr10:uidLastSave="{00000000-0000-0000-0000-000000000000}"/>
  <bookViews>
    <workbookView xWindow="105" yWindow="33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7" i="14" l="1"/>
  <c r="Y317" i="14"/>
  <c r="AA318" i="14"/>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A317" i="14"/>
  <c r="Z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7" authorId="0" shapeId="0" xr:uid="{E0D2ABEC-D3CC-4A0F-B142-1DB8A5D1678F}">
      <text>
        <r>
          <rPr>
            <b/>
            <sz val="9"/>
            <color indexed="81"/>
            <rFont val="Tahoma"/>
            <charset val="1"/>
          </rPr>
          <t>John:</t>
        </r>
        <r>
          <rPr>
            <sz val="9"/>
            <color indexed="81"/>
            <rFont val="Tahoma"/>
            <charset val="1"/>
          </rPr>
          <t xml:space="preserve">
Individual genotype values have been reediced to align with the terminal type maternal in the LMAT trials (Greeline)</t>
        </r>
      </text>
    </comment>
    <comment ref="L318" authorId="0" shapeId="0" xr:uid="{DCD4473C-436E-4934-B4B2-053132799B39}">
      <text>
        <r>
          <rPr>
            <b/>
            <sz val="9"/>
            <color indexed="81"/>
            <rFont val="Tahoma"/>
            <charset val="1"/>
          </rPr>
          <t>John:</t>
        </r>
        <r>
          <rPr>
            <sz val="9"/>
            <color indexed="81"/>
            <rFont val="Tahoma"/>
            <charset val="1"/>
          </rPr>
          <t xml:space="preserve">
Individual genotype values have been reediced to align with the terminal type maternal in the LMAT trials (Greeline)</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charset val="1"/>
          </rPr>
          <t>John:</t>
        </r>
        <r>
          <rPr>
            <sz val="9"/>
            <color indexed="81"/>
            <rFont val="Tahoma"/>
            <charset val="1"/>
          </rPr>
          <t xml:space="preserve">
Problem is that is Universal.xl so it affects all regions</t>
        </r>
      </text>
    </comment>
    <comment ref="K53" authorId="0" shapeId="0" xr:uid="{F3482EC9-87EB-497B-B53D-23106C8305DA}">
      <text>
        <r>
          <rPr>
            <b/>
            <sz val="9"/>
            <color indexed="81"/>
            <rFont val="Tahoma"/>
            <charset val="1"/>
          </rPr>
          <t>John:</t>
        </r>
        <r>
          <rPr>
            <sz val="9"/>
            <color indexed="81"/>
            <rFont val="Tahoma"/>
            <charset val="1"/>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charset val="1"/>
          </rPr>
          <t>John:</t>
        </r>
        <r>
          <rPr>
            <sz val="9"/>
            <color indexed="81"/>
            <rFont val="Tahoma"/>
            <charset val="1"/>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105"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charset val="1"/>
          </rPr>
          <t>Michael Young (21512438):</t>
        </r>
        <r>
          <rPr>
            <sz val="9"/>
            <color indexed="81"/>
            <rFont val="Tahoma"/>
            <charset val="1"/>
          </rPr>
          <t xml:space="preserve">
can be tactically harvested</t>
        </r>
      </text>
    </comment>
    <comment ref="B105" authorId="1" shapeId="0" xr:uid="{E8735873-09DE-4772-9AC5-DA2310108EA8}">
      <text>
        <r>
          <rPr>
            <b/>
            <sz val="9"/>
            <color indexed="81"/>
            <rFont val="Tahoma"/>
            <charset val="1"/>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<sst xmlns="http://schemas.openxmlformats.org/spreadsheetml/2006/main" count="4452" uniqueCount="2580">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</sst>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15" fillId="18" borderId="65" xfId="18" applyBorder="1">
      <alignment vertical="top"/>
      <protection locked="0"/>
    </xf>
    <xf numFmtId="0" fontId="27" fillId="23" borderId="65" xfId="25" applyBorder="1" applyAlignment="1">
      <alignment vertical="top"/>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2512</v>
      </c>
      <c r="C3" t="s">
        <v>2513</v>
      </c>
    </row>
    <row r="4" spans="1:3" x14ac:dyDescent="0.25">
      <c r="A4" s="430" t="s">
        <v>4</v>
      </c>
      <c r="C4" s="430" t="s">
        <v>2514</v>
      </c>
    </row>
    <row r="5" spans="1:3" x14ac:dyDescent="0.25">
      <c r="A5" s="431" t="s">
        <v>2506</v>
      </c>
      <c r="C5" s="431" t="s">
        <v>145</v>
      </c>
    </row>
    <row r="6" spans="1:3" x14ac:dyDescent="0.25">
      <c r="A6" s="431" t="s">
        <v>10</v>
      </c>
      <c r="C6" s="431" t="s">
        <v>4</v>
      </c>
    </row>
    <row r="7" spans="1:3" x14ac:dyDescent="0.25">
      <c r="A7" s="434" t="s">
        <v>88</v>
      </c>
      <c r="B7" s="438"/>
      <c r="C7" s="431" t="s">
        <v>2506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2515</v>
      </c>
    </row>
    <row r="12" spans="1:3" x14ac:dyDescent="0.25">
      <c r="A12" s="431" t="s">
        <v>2510</v>
      </c>
      <c r="C12" s="431" t="s">
        <v>150</v>
      </c>
    </row>
    <row r="13" spans="1:3" x14ac:dyDescent="0.25">
      <c r="A13" s="431" t="s">
        <v>104</v>
      </c>
      <c r="C13" s="431" t="s">
        <v>148</v>
      </c>
    </row>
    <row r="14" spans="1:3" x14ac:dyDescent="0.25">
      <c r="A14" s="431" t="s">
        <v>9</v>
      </c>
      <c r="C14" s="431" t="s">
        <v>90</v>
      </c>
    </row>
    <row r="15" spans="1:3" x14ac:dyDescent="0.25">
      <c r="A15" s="431" t="s">
        <v>2509</v>
      </c>
      <c r="C15" s="431" t="s">
        <v>7</v>
      </c>
    </row>
    <row r="16" spans="1:3" x14ac:dyDescent="0.25">
      <c r="A16" s="431" t="s">
        <v>91</v>
      </c>
      <c r="C16" s="431" t="s">
        <v>159</v>
      </c>
    </row>
    <row r="17" spans="1:3" x14ac:dyDescent="0.25">
      <c r="A17" s="431" t="s">
        <v>5</v>
      </c>
      <c r="C17" s="431" t="s">
        <v>6</v>
      </c>
    </row>
    <row r="18" spans="1:3" x14ac:dyDescent="0.25">
      <c r="A18" s="431" t="s">
        <v>2508</v>
      </c>
      <c r="C18" s="431" t="s">
        <v>2510</v>
      </c>
    </row>
    <row r="19" spans="1:3" x14ac:dyDescent="0.25">
      <c r="A19" s="431" t="s">
        <v>8</v>
      </c>
      <c r="C19" s="431" t="s">
        <v>104</v>
      </c>
    </row>
    <row r="20" spans="1:3" x14ac:dyDescent="0.25">
      <c r="A20" s="432" t="s">
        <v>2507</v>
      </c>
      <c r="C20" s="431" t="s">
        <v>9</v>
      </c>
    </row>
    <row r="21" spans="1:3" x14ac:dyDescent="0.25">
      <c r="C21" s="431" t="s">
        <v>2509</v>
      </c>
    </row>
    <row r="22" spans="1:3" x14ac:dyDescent="0.25">
      <c r="C22" s="431" t="s">
        <v>2516</v>
      </c>
    </row>
    <row r="23" spans="1:3" x14ac:dyDescent="0.25">
      <c r="C23" s="431" t="s">
        <v>146</v>
      </c>
    </row>
    <row r="24" spans="1:3" x14ac:dyDescent="0.25">
      <c r="C24" s="431" t="s">
        <v>2517</v>
      </c>
    </row>
    <row r="25" spans="1:3" x14ac:dyDescent="0.25">
      <c r="C25" s="431" t="s">
        <v>149</v>
      </c>
    </row>
    <row r="26" spans="1:3" x14ac:dyDescent="0.25">
      <c r="C26" s="431" t="s">
        <v>147</v>
      </c>
    </row>
    <row r="27" spans="1:3" x14ac:dyDescent="0.25">
      <c r="C27" s="431" t="s">
        <v>2518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2508</v>
      </c>
    </row>
    <row r="33" spans="3:3" x14ac:dyDescent="0.25">
      <c r="C33" s="431" t="s">
        <v>2519</v>
      </c>
    </row>
    <row r="34" spans="3:3" x14ac:dyDescent="0.25">
      <c r="C34" s="431" t="s">
        <v>154</v>
      </c>
    </row>
    <row r="35" spans="3:3" x14ac:dyDescent="0.25">
      <c r="C35" s="435" t="s">
        <v>152</v>
      </c>
    </row>
    <row r="36" spans="3:3" x14ac:dyDescent="0.25">
      <c r="C36" s="435" t="s">
        <v>8</v>
      </c>
    </row>
    <row r="37" spans="3:3" x14ac:dyDescent="0.25">
      <c r="C37" s="439" t="s">
        <v>2507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2537</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2545</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2547</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2538</v>
      </c>
      <c r="G21" s="454" t="s">
        <v>2540</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2546</v>
      </c>
      <c r="G23" s="100"/>
      <c r="H23" s="100"/>
      <c r="I23" s="100"/>
      <c r="J23" s="100"/>
      <c r="K23" s="453" t="s">
        <v>2540</v>
      </c>
      <c r="L23" s="100"/>
      <c r="M23" s="100"/>
      <c r="N23" s="100"/>
      <c r="O23" s="100"/>
      <c r="P23" s="453" t="s">
        <v>2541</v>
      </c>
      <c r="Q23" s="100"/>
      <c r="R23" s="100"/>
      <c r="S23" s="100"/>
      <c r="T23" s="100"/>
      <c r="U23" s="100"/>
      <c r="V23" s="100"/>
      <c r="W23" s="79"/>
      <c r="X23" s="61"/>
      <c r="Y23" s="49"/>
      <c r="Z23" s="49"/>
      <c r="AA23" s="49"/>
    </row>
    <row r="24" spans="1:27" ht="60" outlineLevel="3" x14ac:dyDescent="0.25">
      <c r="A24" s="49"/>
      <c r="B24" s="58"/>
      <c r="C24" s="79"/>
      <c r="D24" s="79"/>
      <c r="E24" s="82"/>
      <c r="F24" s="457" t="s">
        <v>2539</v>
      </c>
      <c r="G24" s="456" t="s">
        <v>2540</v>
      </c>
      <c r="H24" s="82"/>
      <c r="I24" s="82"/>
      <c r="J24" s="82"/>
      <c r="K24" s="457" t="s">
        <v>2542</v>
      </c>
      <c r="L24" s="454">
        <v>5.0000000000000004E-6</v>
      </c>
      <c r="M24" s="82"/>
      <c r="N24" s="82"/>
      <c r="O24" s="82"/>
      <c r="P24" s="457" t="s">
        <v>2543</v>
      </c>
      <c r="Q24" s="454">
        <v>0.7</v>
      </c>
      <c r="R24" s="82"/>
      <c r="S24" s="82"/>
      <c r="T24" s="82"/>
      <c r="U24" s="82"/>
      <c r="V24" s="82"/>
      <c r="W24" s="79"/>
      <c r="X24" s="61"/>
      <c r="Y24" s="49"/>
      <c r="Z24" s="49"/>
      <c r="AA24" s="49"/>
    </row>
    <row r="25" spans="1:27" outlineLevel="3" x14ac:dyDescent="0.25">
      <c r="A25" s="49"/>
      <c r="B25" s="58"/>
      <c r="C25" s="79"/>
      <c r="D25" s="79"/>
      <c r="E25" s="82"/>
      <c r="F25" s="82"/>
      <c r="G25" s="456" t="s">
        <v>2541</v>
      </c>
      <c r="H25" s="82"/>
      <c r="I25" s="82"/>
      <c r="J25" s="82"/>
      <c r="K25" s="82"/>
      <c r="L25" s="82"/>
      <c r="M25" s="82"/>
      <c r="N25" s="82"/>
      <c r="O25" s="82"/>
      <c r="P25" s="82" t="s">
        <v>2544</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2465</v>
      </c>
      <c r="B46" s="4">
        <v>50</v>
      </c>
      <c r="J46" s="1" t="s">
        <v>2466</v>
      </c>
    </row>
    <row r="47" spans="1:18" x14ac:dyDescent="0.25">
      <c r="A47" s="3"/>
      <c r="J47" s="475" t="s">
        <v>2520</v>
      </c>
      <c r="K47" s="475"/>
      <c r="L47" s="475"/>
      <c r="M47" s="475" t="s">
        <v>2524</v>
      </c>
      <c r="N47" s="475"/>
      <c r="O47" s="475"/>
      <c r="P47" s="475" t="s">
        <v>2525</v>
      </c>
      <c r="Q47" s="475"/>
      <c r="R47" s="475"/>
    </row>
    <row r="48" spans="1:18" x14ac:dyDescent="0.25">
      <c r="A48" s="3"/>
      <c r="I48" s="1" t="s">
        <v>2526</v>
      </c>
      <c r="J48" s="4" t="s">
        <v>2521</v>
      </c>
      <c r="K48" s="4" t="s">
        <v>2521</v>
      </c>
      <c r="L48" s="4" t="s">
        <v>2521</v>
      </c>
      <c r="M48" s="4" t="s">
        <v>2523</v>
      </c>
      <c r="N48" s="4" t="s">
        <v>2523</v>
      </c>
      <c r="O48" s="4" t="s">
        <v>2523</v>
      </c>
      <c r="P48" s="4" t="s">
        <v>2522</v>
      </c>
      <c r="Q48" s="4" t="s">
        <v>2522</v>
      </c>
      <c r="R48" s="4" t="s">
        <v>2522</v>
      </c>
    </row>
    <row r="49" spans="1:18" x14ac:dyDescent="0.25">
      <c r="A49" s="4" t="s">
        <v>87</v>
      </c>
      <c r="B49" s="4" t="s">
        <v>2467</v>
      </c>
      <c r="C49" s="4" t="s">
        <v>92</v>
      </c>
      <c r="D49" s="4" t="s">
        <v>93</v>
      </c>
      <c r="E49" s="4" t="s">
        <v>94</v>
      </c>
      <c r="F49" s="4" t="s">
        <v>95</v>
      </c>
      <c r="G49" s="4" t="s">
        <v>105</v>
      </c>
      <c r="I49" s="1" t="s">
        <v>2464</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2511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2407</v>
      </c>
      <c r="B9" s="45">
        <v>0.5</v>
      </c>
    </row>
    <row r="10" spans="1:2" x14ac:dyDescent="0.25">
      <c r="A10" s="4" t="s">
        <v>2408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2527</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2528</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2529</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2521</v>
      </c>
      <c r="K44" t="s">
        <v>2523</v>
      </c>
      <c r="L44" t="s">
        <v>2522</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6" t="s">
        <v>2383</v>
      </c>
      <c r="K18" s="476"/>
      <c r="L18" s="476"/>
      <c r="M18" s="476"/>
      <c r="N18" s="476"/>
      <c r="O18" s="476"/>
      <c r="P18" s="476"/>
      <c r="Q18" s="476"/>
      <c r="R18" s="476"/>
      <c r="S18" s="476"/>
      <c r="T18" s="476"/>
      <c r="U18" s="476"/>
      <c r="V18" s="476"/>
      <c r="W18" s="476"/>
      <c r="X18" s="476"/>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7" t="s">
        <v>2382</v>
      </c>
      <c r="K21" s="478"/>
      <c r="L21" s="478"/>
      <c r="M21" s="478"/>
      <c r="N21" s="478"/>
      <c r="O21" s="478"/>
      <c r="P21" s="478"/>
      <c r="Q21" s="478"/>
      <c r="R21" s="478"/>
      <c r="S21" s="478"/>
      <c r="T21" s="478"/>
      <c r="U21" s="478"/>
      <c r="V21" s="478"/>
      <c r="W21" s="478"/>
      <c r="X21" s="479"/>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2380</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2379</v>
      </c>
      <c r="I51" s="335" t="str">
        <f>IF(COUNT($J51:$Z51)&gt;1,STDEV($J51:$Z51)=0,"")</f>
        <v/>
      </c>
      <c r="J51" s="82" t="s">
        <v>2384</v>
      </c>
      <c r="K51" s="82" t="s">
        <v>2378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2377</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2376</v>
      </c>
      <c r="I54" s="335" t="str">
        <f t="shared" si="0"/>
        <v/>
      </c>
      <c r="J54" s="82" t="s">
        <v>2375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2374</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2373</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2372</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2371</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2370</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2369</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2368</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2367</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0" t="s">
        <v>2534</v>
      </c>
      <c r="K18" s="476"/>
      <c r="L18" s="476"/>
      <c r="M18" s="476"/>
      <c r="N18" s="476"/>
      <c r="O18" s="476"/>
      <c r="P18" s="476"/>
      <c r="Q18" s="476"/>
      <c r="R18" s="476"/>
      <c r="S18" s="476"/>
      <c r="T18" s="476"/>
      <c r="U18" s="476"/>
      <c r="V18" s="476"/>
      <c r="W18" s="476"/>
      <c r="X18" s="476"/>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7" t="s">
        <v>2549</v>
      </c>
      <c r="K21" s="478"/>
      <c r="L21" s="478"/>
      <c r="M21" s="478"/>
      <c r="N21" s="478"/>
      <c r="O21" s="478"/>
      <c r="P21" s="478"/>
      <c r="Q21" s="478"/>
      <c r="R21" s="478"/>
      <c r="S21" s="478"/>
      <c r="T21" s="478"/>
      <c r="U21" s="478"/>
      <c r="V21" s="478"/>
      <c r="W21" s="478"/>
      <c r="X21" s="479"/>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2491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2490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2385</v>
      </c>
      <c r="AR99" t="s">
        <v>2386</v>
      </c>
      <c r="AY99" t="s">
        <v>2443</v>
      </c>
    </row>
    <row r="100" spans="1:57" outlineLevel="2" x14ac:dyDescent="0.25">
      <c r="A100" s="49"/>
      <c r="B100" s="58"/>
      <c r="C100" s="93">
        <f>INT($C$87)+2</f>
        <v>3</v>
      </c>
      <c r="D100" s="79"/>
      <c r="E100" s="74"/>
      <c r="F100" s="74"/>
      <c r="G100" s="79"/>
      <c r="H100" s="82"/>
      <c r="I100" s="101" t="s">
        <v>2531</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2387</v>
      </c>
      <c r="AE100" s="82"/>
      <c r="AF100" s="82"/>
      <c r="AG100" s="82"/>
      <c r="AH100" s="79"/>
      <c r="AI100" s="61"/>
      <c r="AJ100" s="49"/>
      <c r="AK100" s="49"/>
      <c r="AL100" s="49"/>
      <c r="AM100" t="s">
        <v>238</v>
      </c>
      <c r="AR100" t="str">
        <f>"Calculated from "&amp;AM102</f>
        <v>Calculated from Inputs from Mecardo (Andrew Wood) Nov 2020</v>
      </c>
      <c r="AY100" t="s">
        <v>2444</v>
      </c>
    </row>
    <row r="101" spans="1:57" outlineLevel="3" x14ac:dyDescent="0.25">
      <c r="A101" s="49"/>
      <c r="B101" s="58"/>
      <c r="C101" s="93">
        <f t="shared" ref="C101:C114" si="4">INT($C$87)+3</f>
        <v>4</v>
      </c>
      <c r="D101" s="79"/>
      <c r="E101" s="74"/>
      <c r="F101" s="74" t="s">
        <v>239</v>
      </c>
      <c r="G101" s="79"/>
      <c r="H101" s="114" t="s">
        <v>2388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2445</v>
      </c>
      <c r="AZ101" s="169">
        <v>70</v>
      </c>
      <c r="BA101">
        <f>IFERROR(MIN(2,MATCH($AZ101,i_woolp_mpg_range_w5,1)),1)-1</f>
        <v>1</v>
      </c>
      <c r="BB101" t="s">
        <v>2446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2447</v>
      </c>
      <c r="AY102" s="393" t="s">
        <v>2448</v>
      </c>
      <c r="AZ102" s="393" t="s">
        <v>2446</v>
      </c>
      <c r="BA102" s="407" t="s">
        <v>2454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2533</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2532</v>
      </c>
      <c r="BD106" s="390" t="s">
        <v>2445</v>
      </c>
      <c r="BE106" s="390" t="s">
        <v>2446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2530</v>
      </c>
      <c r="J115" s="103"/>
      <c r="K115" s="103"/>
      <c r="L115" s="133" t="s">
        <v>250</v>
      </c>
      <c r="M115" s="133"/>
      <c r="N115" s="133"/>
      <c r="O115" s="133" t="s">
        <v>251</v>
      </c>
      <c r="P115" s="133"/>
      <c r="Q115" s="133"/>
      <c r="R115" s="133"/>
      <c r="S115" s="133"/>
      <c r="T115" s="133"/>
      <c r="U115" s="133"/>
      <c r="V115" s="133"/>
      <c r="W115" s="133" t="s">
        <v>2389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2392</v>
      </c>
      <c r="J125" s="122">
        <v>0.68</v>
      </c>
      <c r="K125" s="122">
        <v>0.55000000000000004</v>
      </c>
      <c r="L125" s="122">
        <v>0.5</v>
      </c>
      <c r="M125" s="122">
        <v>0.65</v>
      </c>
      <c r="N125" s="122">
        <v>0.65</v>
      </c>
      <c r="O125" s="138">
        <f>J125</f>
        <v>0.68</v>
      </c>
      <c r="P125" s="138">
        <v>0.4</v>
      </c>
      <c r="Q125" s="103" t="s">
        <v>2393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2394</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2395</v>
      </c>
      <c r="J127" s="138">
        <v>0.82</v>
      </c>
      <c r="K127" s="138">
        <v>0.1</v>
      </c>
      <c r="L127" s="138">
        <v>3.3000000000000002E-2</v>
      </c>
      <c r="M127" s="138">
        <v>1.2999999999999999E-2</v>
      </c>
      <c r="N127" s="138">
        <v>3.3000000000000002E-2</v>
      </c>
      <c r="O127" s="138">
        <v>0</v>
      </c>
      <c r="P127" s="138">
        <v>3.3000000000000002E-2</v>
      </c>
      <c r="Q127" s="103" t="s">
        <v>2396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2397</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2395</v>
      </c>
      <c r="J131" s="138">
        <v>0.85</v>
      </c>
      <c r="K131" s="138">
        <v>0.08</v>
      </c>
      <c r="L131" s="138">
        <v>0.03</v>
      </c>
      <c r="M131" s="138">
        <v>0.01</v>
      </c>
      <c r="N131" s="138">
        <v>2.8000000000000001E-2</v>
      </c>
      <c r="O131" s="138">
        <v>0</v>
      </c>
      <c r="P131" s="138">
        <v>2.8000000000000001E-2</v>
      </c>
      <c r="Q131" s="103" t="s">
        <v>2401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2397</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2404</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2406</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2451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1" t="s">
        <v>293</v>
      </c>
      <c r="V169" s="482"/>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2452</v>
      </c>
      <c r="AP169" t="s">
        <v>2453</v>
      </c>
      <c r="AQ169" t="s">
        <v>1295</v>
      </c>
      <c r="AR169" t="s">
        <v>2449</v>
      </c>
      <c r="AV169" t="s">
        <v>2499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2500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2503</v>
      </c>
      <c r="AV175" s="398">
        <f ca="1">AR175*(1+AVERAGE($J$266:$U$266))*($M$225/$N$225)</f>
        <v>104.17834394904457</v>
      </c>
      <c r="AW175" t="s">
        <v>2502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2501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2333</v>
      </c>
      <c r="K304" s="323" t="s">
        <v>2329</v>
      </c>
      <c r="L304" s="323" t="s">
        <v>2330</v>
      </c>
      <c r="M304" s="82"/>
      <c r="N304" s="82" t="s">
        <v>2338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2334</v>
      </c>
      <c r="K305" s="102" t="s">
        <v>2331</v>
      </c>
      <c r="L305" s="102" t="s">
        <v>2332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2335</v>
      </c>
      <c r="I306" s="82"/>
      <c r="J306" s="103">
        <v>100000</v>
      </c>
      <c r="K306" s="103">
        <v>2000</v>
      </c>
      <c r="L306" s="414">
        <v>0.05</v>
      </c>
      <c r="M306" s="82"/>
      <c r="N306" s="82" t="s">
        <v>2339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2327</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2550</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2551</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2342</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2340</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2472</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2344</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2428</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2473</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abSelected="1" topLeftCell="A6" zoomScale="80" zoomScaleNormal="80" workbookViewId="0">
      <pane xSplit="10" ySplit="48" topLeftCell="Q308" activePane="bottomRight" state="frozen"/>
      <selection activeCell="A6" sqref="A6"/>
      <selection pane="topRight" activeCell="K6" sqref="K6"/>
      <selection pane="bottomLeft" activeCell="A54" sqref="A54"/>
      <selection pane="bottomRight" activeCell="AD317" sqref="AD317"/>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83" t="s">
        <v>2505</v>
      </c>
      <c r="K18" s="484"/>
      <c r="L18" s="484"/>
      <c r="M18" s="484"/>
      <c r="N18" s="484"/>
      <c r="O18" s="484"/>
      <c r="P18" s="484"/>
      <c r="Q18" s="484"/>
      <c r="R18" s="484"/>
      <c r="S18" s="484"/>
      <c r="T18" s="484"/>
      <c r="U18" s="484"/>
      <c r="V18" s="484"/>
      <c r="W18" s="484"/>
      <c r="X18" s="484"/>
      <c r="Y18" s="484"/>
      <c r="Z18" s="484"/>
      <c r="AA18" s="484"/>
      <c r="AB18" s="485"/>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44655.711008680599</v>
      </c>
      <c r="J21" s="486" t="s">
        <v>2579</v>
      </c>
      <c r="K21" s="487"/>
      <c r="L21" s="487"/>
      <c r="M21" s="487"/>
      <c r="N21" s="487"/>
      <c r="O21" s="487"/>
      <c r="P21" s="487"/>
      <c r="Q21" s="487"/>
      <c r="R21" s="487"/>
      <c r="S21" s="487"/>
      <c r="T21" s="487"/>
      <c r="U21" s="487"/>
      <c r="V21" s="487"/>
      <c r="W21" s="487"/>
      <c r="X21" s="487"/>
      <c r="Y21" s="487"/>
      <c r="Z21" s="487"/>
      <c r="AA21" s="487"/>
      <c r="AB21" s="488"/>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2415</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collapsed="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2495</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554</v>
      </c>
      <c r="I69" s="102" t="s">
        <v>123</v>
      </c>
      <c r="J69" s="412" t="s">
        <v>2477</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2468</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2470</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2469</v>
      </c>
      <c r="I74" s="102" t="s">
        <v>2427</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2413</v>
      </c>
      <c r="I76" s="102" t="s">
        <v>123</v>
      </c>
      <c r="J76" s="412" t="s">
        <v>2476</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collapsed="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hidden="1"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hidden="1"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2489</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2504</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2489</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576</v>
      </c>
      <c r="I104" s="102" t="s">
        <v>2431</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577</v>
      </c>
      <c r="I105" s="102" t="s">
        <v>2432</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2471</v>
      </c>
      <c r="AE115" s="82"/>
      <c r="AF115" s="103">
        <v>1</v>
      </c>
      <c r="AG115" s="103">
        <v>1</v>
      </c>
      <c r="AH115" s="79"/>
      <c r="AI115" s="61"/>
      <c r="AJ115" s="49"/>
      <c r="AK115" s="49"/>
      <c r="AL115" s="49"/>
    </row>
    <row r="116" spans="1:38" hidden="1"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605</v>
      </c>
      <c r="G117" s="79"/>
      <c r="H117" s="82" t="s">
        <v>606</v>
      </c>
      <c r="I117" s="102" t="s">
        <v>2427</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collapsed="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hidden="1"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hidden="1"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2497</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hidden="1"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hidden="1"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hidden="1"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hidden="1"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hidden="1"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hidden="1"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hidden="1"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hidden="1"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hidden="1"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hidden="1"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hidden="1"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hidden="1"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hidden="1"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hidden="1"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hidden="1"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hidden="1"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hidden="1"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2498</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773</v>
      </c>
      <c r="G193" s="79"/>
      <c r="H193" s="82" t="s">
        <v>774</v>
      </c>
      <c r="I193" s="102" t="s">
        <v>2441</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792</v>
      </c>
      <c r="G201" s="79"/>
      <c r="H201" s="82" t="s">
        <v>793</v>
      </c>
      <c r="I201" s="102" t="s">
        <v>2440</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940</v>
      </c>
      <c r="G271" s="79"/>
      <c r="H271" s="82" t="s">
        <v>2438</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946</v>
      </c>
      <c r="G273" s="79"/>
      <c r="H273" s="82" t="s">
        <v>2439</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2412</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971</v>
      </c>
      <c r="G282" s="79"/>
      <c r="H282" s="82" t="s">
        <v>2535</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2536</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hidden="1"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2482</v>
      </c>
      <c r="G287" s="79"/>
      <c r="H287" s="82" t="s">
        <v>2486</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2485</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2483</v>
      </c>
      <c r="G288" s="79"/>
      <c r="H288" s="82" t="s">
        <v>2484</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2485</v>
      </c>
      <c r="AE288" s="82"/>
      <c r="AF288" s="103">
        <v>1</v>
      </c>
      <c r="AG288" s="103">
        <v>1</v>
      </c>
      <c r="AH288" s="79"/>
      <c r="AI288" s="61"/>
      <c r="AJ288" s="49"/>
      <c r="AK288" s="49"/>
      <c r="AL288" s="49"/>
    </row>
    <row r="289" spans="1:38" hidden="1" outlineLevel="2" x14ac:dyDescent="0.25">
      <c r="A289" s="49"/>
      <c r="B289" s="58"/>
      <c r="C289" s="51">
        <f>INT($C$40)+2</f>
        <v>3</v>
      </c>
      <c r="D289" s="79"/>
      <c r="E289" s="74"/>
      <c r="F289" s="74" t="s">
        <v>2487</v>
      </c>
      <c r="G289" s="79"/>
      <c r="H289" s="82" t="s">
        <v>2488</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489">
        <f>INDEX($K317:$Q317,1,Y$54)-(20.3-11)</f>
        <v>17.7</v>
      </c>
      <c r="Z317" s="490">
        <f t="shared" si="55"/>
        <v>27</v>
      </c>
      <c r="AA317" s="490">
        <f t="shared" si="55"/>
        <v>27</v>
      </c>
      <c r="AB317" s="489">
        <f>INDEX($K317:$Q317,1,AB$54)-(20.3-11)</f>
        <v>17.7</v>
      </c>
      <c r="AC317" s="380"/>
      <c r="AD317" s="103" t="s">
        <v>2578</v>
      </c>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489">
        <v>11</v>
      </c>
      <c r="Z318" s="490">
        <f t="shared" si="55"/>
        <v>20.3</v>
      </c>
      <c r="AA318" s="490">
        <f t="shared" si="55"/>
        <v>20.3</v>
      </c>
      <c r="AB318" s="489">
        <v>11</v>
      </c>
      <c r="AC318" s="380"/>
      <c r="AD318" s="103" t="s">
        <v>2578</v>
      </c>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2429</v>
      </c>
      <c r="J330" s="102"/>
      <c r="K330" s="103">
        <v>23.8</v>
      </c>
      <c r="L330" s="103">
        <v>23.8</v>
      </c>
      <c r="M330" s="103">
        <v>23.8</v>
      </c>
      <c r="N330" s="103">
        <v>23.8</v>
      </c>
      <c r="O330" s="103">
        <v>23.8</v>
      </c>
      <c r="P330" s="103">
        <v>23.8</v>
      </c>
      <c r="Q330" s="82"/>
      <c r="R330" s="82" t="s">
        <v>2430</v>
      </c>
      <c r="S330" s="82" t="s">
        <v>2430</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2429</v>
      </c>
      <c r="J331" s="102"/>
      <c r="K331" s="103">
        <v>39.6</v>
      </c>
      <c r="L331" s="103">
        <v>39.6</v>
      </c>
      <c r="M331" s="103">
        <v>39.6</v>
      </c>
      <c r="N331" s="103">
        <v>39.6</v>
      </c>
      <c r="O331" s="103">
        <v>39.6</v>
      </c>
      <c r="P331" s="103">
        <v>39.6</v>
      </c>
      <c r="Q331" s="82"/>
      <c r="R331" s="82" t="s">
        <v>2430</v>
      </c>
      <c r="S331" s="82" t="s">
        <v>2430</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2424</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2442</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2416</v>
      </c>
      <c r="G369" s="79"/>
      <c r="H369" s="82" t="s">
        <v>2421</v>
      </c>
      <c r="I369" s="102" t="s">
        <v>2424</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2417</v>
      </c>
      <c r="G370" s="79"/>
      <c r="H370" s="82" t="s">
        <v>2425</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2418</v>
      </c>
      <c r="G371" s="79"/>
      <c r="H371" s="82" t="s">
        <v>2422</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2419</v>
      </c>
      <c r="G372" s="79"/>
      <c r="H372" s="82" t="s">
        <v>2426</v>
      </c>
      <c r="I372" s="102" t="s">
        <v>2427</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2420</v>
      </c>
      <c r="G373" s="79"/>
      <c r="H373" s="82" t="s">
        <v>2423</v>
      </c>
      <c r="I373" s="102" t="s">
        <v>2427</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1169</v>
      </c>
      <c r="G391" s="79"/>
      <c r="H391" s="82" t="s">
        <v>2455</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1170</v>
      </c>
      <c r="G392" s="79"/>
      <c r="H392" s="82" t="s">
        <v>2456</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2463</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1171</v>
      </c>
      <c r="G393" s="79"/>
      <c r="H393" s="82" t="s">
        <v>2457</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1172</v>
      </c>
      <c r="G394" s="79"/>
      <c r="H394" s="82" t="s">
        <v>2458</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1173</v>
      </c>
      <c r="G395" s="79"/>
      <c r="H395" s="82" t="s">
        <v>2459</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1174</v>
      </c>
      <c r="G396" s="79"/>
      <c r="H396" s="82" t="s">
        <v>2460</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1175</v>
      </c>
      <c r="G397" s="79"/>
      <c r="H397" s="82" t="s">
        <v>2461</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1176</v>
      </c>
      <c r="G398" s="79"/>
      <c r="H398" s="82" t="s">
        <v>2462</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1217</v>
      </c>
      <c r="G439" s="79"/>
      <c r="H439" s="82" t="s">
        <v>2350</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1218</v>
      </c>
      <c r="G440" s="79"/>
      <c r="H440" s="82" t="s">
        <v>2351</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1219</v>
      </c>
      <c r="G441" s="79"/>
      <c r="H441" s="82" t="s">
        <v>2352</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1220</v>
      </c>
      <c r="G442" s="79"/>
      <c r="H442" s="82" t="s">
        <v>2353</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1221</v>
      </c>
      <c r="G443" s="79"/>
      <c r="H443" s="82" t="s">
        <v>2354</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1222</v>
      </c>
      <c r="G444" s="79"/>
      <c r="H444" s="82" t="s">
        <v>2355</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1223</v>
      </c>
      <c r="G445" s="79"/>
      <c r="H445" s="82" t="s">
        <v>2356</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1224</v>
      </c>
      <c r="G446" s="79"/>
      <c r="H446" s="82" t="s">
        <v>2357</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1311</v>
      </c>
      <c r="G503" s="79"/>
      <c r="H503" s="82" t="s">
        <v>2362</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hidden="1"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1431</v>
      </c>
      <c r="G575" s="79"/>
      <c r="H575" s="82" t="s">
        <v>2548</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2364</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2364</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hidden="1"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2492</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2493</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2494</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hidden="1"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hidden="1"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hidden="1"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hidden="1"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2474</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2475</v>
      </c>
      <c r="AE739" s="82"/>
      <c r="AF739" s="103">
        <v>1</v>
      </c>
      <c r="AG739" s="103">
        <v>1</v>
      </c>
      <c r="AH739" s="79"/>
      <c r="AI739" s="61"/>
      <c r="AJ739" s="49"/>
      <c r="AK739" s="49"/>
      <c r="AL739" s="49"/>
    </row>
    <row r="740" spans="1:38" hidden="1"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hidden="1"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1723</v>
      </c>
      <c r="G752" s="79"/>
      <c r="H752" s="82" t="s">
        <v>2358</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1724</v>
      </c>
      <c r="G753" s="79"/>
      <c r="H753" s="82" t="s">
        <v>2359</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2496</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1725</v>
      </c>
      <c r="G754" s="79"/>
      <c r="H754" s="82" t="s">
        <v>2360</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x14ac:dyDescent="0.25">
      <c r="A755" s="49"/>
      <c r="B755" s="58"/>
      <c r="C755" s="51">
        <f t="shared" ref="C755:C759" si="121">INT($C$40)+3</f>
        <v>4</v>
      </c>
      <c r="D755" s="79"/>
      <c r="E755" s="74"/>
      <c r="F755" s="74" t="s">
        <v>1726</v>
      </c>
      <c r="G755" s="79"/>
      <c r="H755" s="82" t="s">
        <v>2361</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hidden="1"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hidden="1"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hidden="1"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2363</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1771</v>
      </c>
      <c r="G784" s="79"/>
      <c r="H784" s="82" t="s">
        <v>2365</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hidden="1"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hidden="1"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hidden="1"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2000</v>
      </c>
      <c r="G980" s="79"/>
      <c r="H980" s="82" t="s">
        <v>2001</v>
      </c>
      <c r="I980" s="102" t="s">
        <v>2346</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2005</v>
      </c>
      <c r="G982" s="79"/>
      <c r="H982" s="82" t="s">
        <v>2006</v>
      </c>
      <c r="I982" s="102" t="s">
        <v>2345</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x14ac:dyDescent="0.25">
      <c r="A983" s="49"/>
      <c r="B983" s="58"/>
      <c r="C983" s="51">
        <f t="shared" si="143"/>
        <v>3</v>
      </c>
      <c r="D983" s="79"/>
      <c r="E983" s="74"/>
      <c r="F983" s="74" t="s">
        <v>2007</v>
      </c>
      <c r="G983" s="79"/>
      <c r="H983" s="82" t="s">
        <v>2008</v>
      </c>
      <c r="I983" s="102" t="s">
        <v>2345</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2343</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2017</v>
      </c>
      <c r="G988" s="79"/>
      <c r="H988" s="82" t="s">
        <v>2018</v>
      </c>
      <c r="I988" s="102" t="s">
        <v>2348</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2022</v>
      </c>
      <c r="G990" s="79"/>
      <c r="H990" s="82" t="s">
        <v>2023</v>
      </c>
      <c r="I990" s="102" t="s">
        <v>2347</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x14ac:dyDescent="0.25">
      <c r="A991" s="49"/>
      <c r="B991" s="58"/>
      <c r="C991" s="51">
        <f t="shared" si="143"/>
        <v>3</v>
      </c>
      <c r="D991" s="79"/>
      <c r="E991" s="74"/>
      <c r="F991" s="74" t="s">
        <v>2024</v>
      </c>
      <c r="G991" s="79"/>
      <c r="H991" s="82" t="s">
        <v>2025</v>
      </c>
      <c r="I991" s="102" t="s">
        <v>2347</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2343</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2364</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2364</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2094</v>
      </c>
      <c r="G1037" s="79"/>
      <c r="H1037" s="82" t="s">
        <v>2095</v>
      </c>
      <c r="I1037" s="102" t="s">
        <v>2552</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2096</v>
      </c>
      <c r="G1038" s="79"/>
      <c r="H1038" s="82" t="s">
        <v>2097</v>
      </c>
      <c r="I1038" s="102" t="s">
        <v>2553</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2098</v>
      </c>
      <c r="G1039" s="79"/>
      <c r="H1039" s="82" t="s">
        <v>2099</v>
      </c>
      <c r="I1039" s="102" t="s">
        <v>2554</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2100</v>
      </c>
      <c r="G1040" s="79"/>
      <c r="H1040" s="82" t="s">
        <v>2101</v>
      </c>
      <c r="I1040" s="102" t="s">
        <v>2555</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2102</v>
      </c>
      <c r="G1041" s="79"/>
      <c r="H1041" s="82" t="s">
        <v>2103</v>
      </c>
      <c r="I1041" s="102" t="s">
        <v>2556</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2104</v>
      </c>
      <c r="G1042" s="79"/>
      <c r="H1042" s="82" t="s">
        <v>2105</v>
      </c>
      <c r="I1042" s="102" t="s">
        <v>2557</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hidden="1"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M87" activePane="bottomRight" state="frozen"/>
      <selection activeCell="A3" sqref="A3"/>
      <selection pane="topRight" activeCell="K3" sqref="K3"/>
      <selection pane="bottomLeft" activeCell="A51" sqref="A51"/>
      <selection pane="bottomRight" activeCell="Y95" sqref="Y9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0" t="s">
        <v>2574</v>
      </c>
      <c r="K18" s="476"/>
      <c r="L18" s="476"/>
      <c r="M18" s="476"/>
      <c r="N18" s="476"/>
      <c r="O18" s="476"/>
      <c r="P18" s="476"/>
      <c r="Q18" s="476"/>
      <c r="R18" s="476"/>
      <c r="S18" s="476"/>
      <c r="T18" s="476"/>
      <c r="U18" s="476"/>
      <c r="V18" s="476"/>
      <c r="W18" s="476"/>
      <c r="X18" s="476"/>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44653.692774421303</v>
      </c>
      <c r="J21" s="477" t="s">
        <v>2572</v>
      </c>
      <c r="K21" s="478"/>
      <c r="L21" s="478"/>
      <c r="M21" s="478"/>
      <c r="N21" s="478"/>
      <c r="O21" s="478"/>
      <c r="P21" s="478"/>
      <c r="Q21" s="478"/>
      <c r="R21" s="478"/>
      <c r="S21" s="478"/>
      <c r="T21" s="478"/>
      <c r="U21" s="478"/>
      <c r="V21" s="478"/>
      <c r="W21" s="478"/>
      <c r="X21" s="479"/>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2437</v>
      </c>
      <c r="L46" s="76"/>
      <c r="M46" s="76"/>
      <c r="N46" s="76"/>
      <c r="O46" s="76"/>
      <c r="P46" s="76"/>
      <c r="Q46" s="76"/>
      <c r="R46" s="76" t="s">
        <v>2259</v>
      </c>
      <c r="S46" s="290" t="s">
        <v>2576</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2558</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2559</v>
      </c>
      <c r="I53" s="82" t="s">
        <v>2560</v>
      </c>
      <c r="J53" s="82"/>
      <c r="K53" s="370">
        <v>400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2561</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2268</v>
      </c>
      <c r="G60" s="79"/>
      <c r="H60" s="369" t="s">
        <v>2433</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2269</v>
      </c>
      <c r="G61" s="79"/>
      <c r="H61" s="369" t="s">
        <v>2270</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2271</v>
      </c>
      <c r="G62" s="79"/>
      <c r="H62" s="369" t="s">
        <v>2434</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2272</v>
      </c>
      <c r="G63" s="79"/>
      <c r="H63" s="369" t="s">
        <v>2273</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2274</v>
      </c>
      <c r="G64" s="79"/>
      <c r="H64" s="369" t="s">
        <v>2435</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2272</v>
      </c>
      <c r="G65" s="79"/>
      <c r="H65" s="369" t="s">
        <v>2478</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2274</v>
      </c>
      <c r="G66" s="79"/>
      <c r="H66" s="369" t="s">
        <v>2436</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2272</v>
      </c>
      <c r="G67" s="79"/>
      <c r="H67" s="369" t="s">
        <v>2478</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2274</v>
      </c>
      <c r="G68" s="79"/>
      <c r="H68" s="267" t="s">
        <v>2436</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2275</v>
      </c>
      <c r="G69" s="79"/>
      <c r="H69" s="367" t="s">
        <v>2562</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2276</v>
      </c>
      <c r="G70" s="79"/>
      <c r="H70" s="369" t="s">
        <v>2433</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2277</v>
      </c>
      <c r="G71" s="79"/>
      <c r="H71" s="369" t="s">
        <v>2270</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2278</v>
      </c>
      <c r="G72" s="79"/>
      <c r="H72" s="369" t="s">
        <v>2434</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2279</v>
      </c>
      <c r="G73" s="79"/>
      <c r="H73" s="369" t="s">
        <v>2273</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2280</v>
      </c>
      <c r="G74" s="79"/>
      <c r="H74" s="369" t="s">
        <v>2435</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2272</v>
      </c>
      <c r="G75" s="79"/>
      <c r="H75" s="369" t="s">
        <v>2478</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2274</v>
      </c>
      <c r="G76" s="79"/>
      <c r="H76" s="369" t="s">
        <v>2436</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2272</v>
      </c>
      <c r="G77" s="79"/>
      <c r="H77" s="369" t="s">
        <v>2478</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2274</v>
      </c>
      <c r="G78" s="79"/>
      <c r="H78" s="267" t="s">
        <v>2436</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2281</v>
      </c>
      <c r="G79" s="79"/>
      <c r="H79" s="367" t="s">
        <v>2563</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2282</v>
      </c>
      <c r="G80" s="79"/>
      <c r="H80" s="369" t="s">
        <v>2433</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2283</v>
      </c>
      <c r="G81" s="79"/>
      <c r="H81" s="369" t="s">
        <v>2270</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2284</v>
      </c>
      <c r="G82" s="79"/>
      <c r="H82" s="369" t="s">
        <v>2434</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2285</v>
      </c>
      <c r="G83" s="79"/>
      <c r="H83" s="369" t="s">
        <v>2273</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2286</v>
      </c>
      <c r="G84" s="79"/>
      <c r="H84" s="369" t="s">
        <v>2435</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2285</v>
      </c>
      <c r="G85" s="79"/>
      <c r="H85" s="369" t="s">
        <v>2478</v>
      </c>
      <c r="I85" s="369"/>
      <c r="J85" s="369"/>
      <c r="K85" s="370">
        <v>-200</v>
      </c>
      <c r="L85" s="370"/>
      <c r="M85" s="370"/>
      <c r="N85" s="370"/>
      <c r="O85" s="369"/>
      <c r="P85" s="369"/>
      <c r="Q85" s="369"/>
      <c r="R85" s="103" t="s">
        <v>2479</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2286</v>
      </c>
      <c r="G86" s="79"/>
      <c r="H86" s="369" t="s">
        <v>2436</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2285</v>
      </c>
      <c r="G87" s="79"/>
      <c r="H87" s="369" t="s">
        <v>2481</v>
      </c>
      <c r="I87" s="369"/>
      <c r="J87" s="369"/>
      <c r="K87" s="370">
        <v>-100</v>
      </c>
      <c r="L87" s="370"/>
      <c r="M87" s="370"/>
      <c r="N87" s="370"/>
      <c r="O87" s="369"/>
      <c r="P87" s="369"/>
      <c r="Q87" s="369"/>
      <c r="R87" s="103" t="s">
        <v>2480</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2286</v>
      </c>
      <c r="G88" s="79"/>
      <c r="H88" s="267" t="s">
        <v>2436</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2287</v>
      </c>
      <c r="I89" s="143"/>
      <c r="J89" s="143" t="s">
        <v>1152</v>
      </c>
      <c r="K89" s="85">
        <v>6</v>
      </c>
      <c r="L89" s="85">
        <v>10</v>
      </c>
      <c r="M89" s="82"/>
      <c r="N89" s="82"/>
      <c r="O89" s="82"/>
      <c r="P89" s="82"/>
      <c r="Q89" s="82"/>
      <c r="R89" s="103" t="s">
        <v>2265</v>
      </c>
      <c r="S89" s="82" t="s">
        <v>2570</v>
      </c>
      <c r="T89" s="82"/>
      <c r="U89" s="82" t="s">
        <v>2571</v>
      </c>
      <c r="V89" s="82" t="s">
        <v>2573</v>
      </c>
      <c r="W89" s="82"/>
      <c r="X89" s="82"/>
      <c r="Y89" s="82"/>
      <c r="Z89" s="79"/>
      <c r="AA89" s="61"/>
      <c r="AB89" s="49"/>
      <c r="AC89" s="49"/>
      <c r="AD89" s="49"/>
    </row>
    <row r="90" spans="1:30" outlineLevel="3" x14ac:dyDescent="0.25">
      <c r="A90" s="49"/>
      <c r="B90" s="58"/>
      <c r="C90" s="93">
        <f t="shared" si="0"/>
        <v>4</v>
      </c>
      <c r="D90" s="79"/>
      <c r="E90" s="74" t="s">
        <v>2288</v>
      </c>
      <c r="F90" s="74" t="s">
        <v>2289</v>
      </c>
      <c r="G90" s="79"/>
      <c r="H90" s="367" t="s">
        <v>2564</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2290</v>
      </c>
      <c r="G91" s="79"/>
      <c r="H91" s="369" t="s">
        <v>2433</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2291</v>
      </c>
      <c r="G92" s="79"/>
      <c r="H92" s="369" t="s">
        <v>2270</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2292</v>
      </c>
      <c r="G93" s="79"/>
      <c r="H93" s="369" t="s">
        <v>2434</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2575</v>
      </c>
      <c r="Y93" s="369" t="s">
        <v>2577</v>
      </c>
      <c r="Z93" s="79"/>
      <c r="AA93" s="61"/>
      <c r="AB93" s="49"/>
      <c r="AC93" s="49"/>
      <c r="AD93" s="49"/>
    </row>
    <row r="94" spans="1:30" outlineLevel="3" x14ac:dyDescent="0.25">
      <c r="A94" s="49"/>
      <c r="B94" s="58"/>
      <c r="C94" s="93">
        <f t="shared" si="0"/>
        <v>4</v>
      </c>
      <c r="D94" s="79"/>
      <c r="E94" s="74"/>
      <c r="F94" s="74" t="s">
        <v>2293</v>
      </c>
      <c r="G94" s="79"/>
      <c r="H94" s="369" t="s">
        <v>2273</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2294</v>
      </c>
      <c r="G95" s="79"/>
      <c r="H95" s="369" t="s">
        <v>2435</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2285</v>
      </c>
      <c r="G96" s="79"/>
      <c r="H96" s="369" t="s">
        <v>2478</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2294</v>
      </c>
      <c r="G97" s="79"/>
      <c r="H97" s="369" t="s">
        <v>2435</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2285</v>
      </c>
      <c r="G98" s="79"/>
      <c r="H98" s="369" t="s">
        <v>2481</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2286</v>
      </c>
      <c r="G99" s="79"/>
      <c r="H99" s="267" t="s">
        <v>2436</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2295</v>
      </c>
      <c r="G100" s="79"/>
      <c r="H100" s="367" t="s">
        <v>2565</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2296</v>
      </c>
      <c r="G101" s="79"/>
      <c r="H101" s="369" t="s">
        <v>2433</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2297</v>
      </c>
      <c r="G102" s="79"/>
      <c r="H102" s="369" t="s">
        <v>2270</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2298</v>
      </c>
      <c r="G103" s="79"/>
      <c r="H103" s="369" t="s">
        <v>2434</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2299</v>
      </c>
      <c r="G104" s="79"/>
      <c r="H104" s="369" t="s">
        <v>2273</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2300</v>
      </c>
      <c r="G105" s="79"/>
      <c r="H105" s="369" t="s">
        <v>2435</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2285</v>
      </c>
      <c r="G106" s="79"/>
      <c r="H106" s="369" t="s">
        <v>2478</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2294</v>
      </c>
      <c r="G107" s="79"/>
      <c r="H107" s="369" t="s">
        <v>2435</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2285</v>
      </c>
      <c r="G108" s="79"/>
      <c r="H108" s="369" t="s">
        <v>2481</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2286</v>
      </c>
      <c r="G109" s="79"/>
      <c r="H109" s="267" t="s">
        <v>2436</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2301</v>
      </c>
      <c r="G110" s="79"/>
      <c r="H110" s="367" t="s">
        <v>2566</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2302</v>
      </c>
      <c r="G111" s="79"/>
      <c r="H111" s="369" t="s">
        <v>2433</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2303</v>
      </c>
      <c r="G112" s="79"/>
      <c r="H112" s="369" t="s">
        <v>2270</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2304</v>
      </c>
      <c r="G113" s="79"/>
      <c r="H113" s="369" t="s">
        <v>2434</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2305</v>
      </c>
      <c r="G114" s="79"/>
      <c r="H114" s="369" t="s">
        <v>2273</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2306</v>
      </c>
      <c r="G115" s="79"/>
      <c r="H115" s="369" t="s">
        <v>2435</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2285</v>
      </c>
      <c r="G116" s="79"/>
      <c r="H116" s="369" t="s">
        <v>2478</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2294</v>
      </c>
      <c r="G117" s="79"/>
      <c r="H117" s="369" t="s">
        <v>2435</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2285</v>
      </c>
      <c r="G118" s="79"/>
      <c r="H118" s="369" t="s">
        <v>2481</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2286</v>
      </c>
      <c r="G119" s="79"/>
      <c r="H119" s="267" t="s">
        <v>2436</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2307</v>
      </c>
      <c r="G120" s="79"/>
      <c r="H120" s="367" t="s">
        <v>2567</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2308</v>
      </c>
      <c r="G121" s="79"/>
      <c r="H121" s="369" t="s">
        <v>2433</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2309</v>
      </c>
      <c r="G122" s="79"/>
      <c r="H122" s="369" t="s">
        <v>2270</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2310</v>
      </c>
      <c r="G123" s="79"/>
      <c r="H123" s="369" t="s">
        <v>2434</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2311</v>
      </c>
      <c r="G124" s="79"/>
      <c r="H124" s="369" t="s">
        <v>2273</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2312</v>
      </c>
      <c r="G125" s="79"/>
      <c r="H125" s="369" t="s">
        <v>2435</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2285</v>
      </c>
      <c r="G126" s="79"/>
      <c r="H126" s="369" t="s">
        <v>2478</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2294</v>
      </c>
      <c r="G127" s="79"/>
      <c r="H127" s="369" t="s">
        <v>2435</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2285</v>
      </c>
      <c r="G128" s="79"/>
      <c r="H128" s="369" t="s">
        <v>2481</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2286</v>
      </c>
      <c r="G129" s="79"/>
      <c r="H129" s="267" t="s">
        <v>2436</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2313</v>
      </c>
      <c r="G130" s="79"/>
      <c r="H130" s="367" t="s">
        <v>2568</v>
      </c>
      <c r="I130" s="367" t="s">
        <v>2314</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2315</v>
      </c>
      <c r="G131" s="79"/>
      <c r="H131" s="369" t="s">
        <v>2433</v>
      </c>
      <c r="I131" s="369" t="s">
        <v>2314</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2316</v>
      </c>
      <c r="G132" s="79"/>
      <c r="H132" s="369" t="s">
        <v>2270</v>
      </c>
      <c r="I132" s="369" t="s">
        <v>2314</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2317</v>
      </c>
      <c r="G133" s="79"/>
      <c r="H133" s="369" t="s">
        <v>2434</v>
      </c>
      <c r="I133" s="369" t="s">
        <v>2314</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2318</v>
      </c>
      <c r="G134" s="79"/>
      <c r="H134" s="369" t="s">
        <v>2273</v>
      </c>
      <c r="I134" s="369" t="s">
        <v>2314</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2319</v>
      </c>
      <c r="G135" s="79"/>
      <c r="H135" s="369" t="s">
        <v>2435</v>
      </c>
      <c r="I135" s="369" t="s">
        <v>2314</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2285</v>
      </c>
      <c r="G136" s="79"/>
      <c r="H136" s="369" t="s">
        <v>2478</v>
      </c>
      <c r="I136" s="369" t="s">
        <v>2314</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2294</v>
      </c>
      <c r="G137" s="79"/>
      <c r="H137" s="369" t="s">
        <v>2435</v>
      </c>
      <c r="I137" s="369" t="s">
        <v>2314</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2285</v>
      </c>
      <c r="G138" s="79"/>
      <c r="H138" s="369" t="s">
        <v>2481</v>
      </c>
      <c r="I138" s="369" t="s">
        <v>2314</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2286</v>
      </c>
      <c r="G139" s="79"/>
      <c r="H139" s="267" t="s">
        <v>2436</v>
      </c>
      <c r="I139" s="267" t="s">
        <v>2314</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2320</v>
      </c>
      <c r="G140" s="79"/>
      <c r="H140" s="367" t="s">
        <v>2569</v>
      </c>
      <c r="I140" s="367" t="s">
        <v>2321</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2322</v>
      </c>
      <c r="G141" s="79"/>
      <c r="H141" s="369" t="s">
        <v>2433</v>
      </c>
      <c r="I141" s="369" t="s">
        <v>2321</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2323</v>
      </c>
      <c r="G142" s="79"/>
      <c r="H142" s="369" t="s">
        <v>2270</v>
      </c>
      <c r="I142" s="369" t="s">
        <v>2321</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2324</v>
      </c>
      <c r="G143" s="79"/>
      <c r="H143" s="369" t="s">
        <v>2434</v>
      </c>
      <c r="I143" s="369" t="s">
        <v>2321</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2325</v>
      </c>
      <c r="G144" s="79"/>
      <c r="H144" s="369" t="s">
        <v>2273</v>
      </c>
      <c r="I144" s="369" t="s">
        <v>2321</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2326</v>
      </c>
      <c r="G145" s="79"/>
      <c r="H145" s="369" t="s">
        <v>2435</v>
      </c>
      <c r="I145" s="369" t="s">
        <v>2321</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2325</v>
      </c>
      <c r="G146" s="79"/>
      <c r="H146" s="369" t="s">
        <v>2478</v>
      </c>
      <c r="I146" s="369" t="s">
        <v>2321</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2294</v>
      </c>
      <c r="G147" s="79"/>
      <c r="H147" s="369" t="s">
        <v>2435</v>
      </c>
      <c r="I147" s="369" t="s">
        <v>2321</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2285</v>
      </c>
      <c r="G148" s="79"/>
      <c r="H148" s="369" t="s">
        <v>2481</v>
      </c>
      <c r="I148" s="369" t="s">
        <v>2321</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2326</v>
      </c>
      <c r="G149" s="79"/>
      <c r="H149" s="267" t="s">
        <v>2436</v>
      </c>
      <c r="I149" s="267" t="s">
        <v>2321</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2336</v>
      </c>
    </row>
    <row r="14" spans="1:5" x14ac:dyDescent="0.25">
      <c r="A14" s="3" t="s">
        <v>2337</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2506</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2510</v>
      </c>
      <c r="B104">
        <v>8</v>
      </c>
    </row>
    <row r="105" spans="1:2" x14ac:dyDescent="0.25">
      <c r="A105" s="433" t="s">
        <v>104</v>
      </c>
      <c r="B105">
        <v>8</v>
      </c>
    </row>
    <row r="106" spans="1:2" x14ac:dyDescent="0.25">
      <c r="A106" s="433" t="s">
        <v>9</v>
      </c>
      <c r="B106">
        <v>6</v>
      </c>
    </row>
    <row r="107" spans="1:2" x14ac:dyDescent="0.25">
      <c r="A107" s="433" t="s">
        <v>2509</v>
      </c>
      <c r="B107">
        <v>6</v>
      </c>
    </row>
    <row r="108" spans="1:2" x14ac:dyDescent="0.25">
      <c r="A108" s="433" t="s">
        <v>91</v>
      </c>
      <c r="B108">
        <v>5.5</v>
      </c>
    </row>
    <row r="109" spans="1:2" x14ac:dyDescent="0.25">
      <c r="A109" s="433" t="s">
        <v>5</v>
      </c>
      <c r="B109">
        <v>8</v>
      </c>
    </row>
    <row r="110" spans="1:2" x14ac:dyDescent="0.25">
      <c r="A110" s="433" t="s">
        <v>2508</v>
      </c>
      <c r="B110">
        <v>8</v>
      </c>
    </row>
    <row r="111" spans="1:2" x14ac:dyDescent="0.25">
      <c r="A111" s="433" t="s">
        <v>8</v>
      </c>
      <c r="B111">
        <v>6</v>
      </c>
    </row>
    <row r="112" spans="1:2" x14ac:dyDescent="0.25">
      <c r="A112" s="433" t="s">
        <v>2507</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2022-04-04T12:45:14Z</dcterms:modified>
</cp:coreProperties>
</file>