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C852EC9-96F6-4EC9-A235-CBFDA8621E88}" xr6:coauthVersionLast="45" xr6:coauthVersionMax="47" xr10:uidLastSave="{00000000-0000-0000-0000-000000000000}"/>
  <bookViews>
    <workbookView xWindow="-12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Crop!$H$100:$P$101</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Crop!$G$286:$BO$320</definedName>
    <definedName name="chem_by_lmu">Crop!$H$566:$P$572</definedName>
    <definedName name="chem_cost" localSheetId="3">Crop!$H$411:$N$441</definedName>
    <definedName name="chem_info">Crop!$I$587:$K$593</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Crop!$I$36</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Crop!$G$324:$AU$358</definedName>
    <definedName name="fert_by_lmu" localSheetId="3">Crop!$H$543:$P$550</definedName>
    <definedName name="fert_info" localSheetId="3">Crop!$H$521:$L$528</definedName>
    <definedName name="fert_passes" localSheetId="3">Crop!$G$362:$AU$396</definedName>
    <definedName name="fert_prep">Labour!$N$102:$P$105</definedName>
    <definedName name="fixed_control" localSheetId="3">Crop!$G$117:$R$147</definedName>
    <definedName name="fixed_crop_monitoring">Labour!$E$126:$Q$127</definedName>
    <definedName name="fixed_fert" localSheetId="3">Crop!$G$117:$J$147</definedName>
    <definedName name="fixed_fert_passes" localSheetId="3">Crop!$L$117:$O$147</definedName>
    <definedName name="fixed_rotphases">Crop!$H$212:$M$245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Crop!$H$491:$P$506</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Crop!$I$80</definedName>
    <definedName name="hay_making_len"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Crop!$H$32</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Crop!$H$31</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Crop!$H$164:$Q$177</definedName>
    <definedName name="nap_passes">Crop!$H$179:$Q$192</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Crop!$S$609:$S$631</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Crop!$G$646:$Q$669</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Crop!$I$608:$Q$631</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Crop!$H$61:$R$78</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Crop!$J$201</definedName>
    <definedName name="variable_crop_monitoring">Labour!$E$132:$Q$149</definedName>
    <definedName name="yield_by_lmu" localSheetId="3">Crop!$I$458:$Q$475</definedName>
    <definedName name="yield_penalty_wet" localSheetId="3">Crop!$H$40:$R$57</definedName>
    <definedName name="YieldBySoil.i">[1]Rotation!$J$47:$V$59</definedName>
    <definedName name="YieldBySoil.n">[1]Rotation!$H$47:$H$59</definedName>
    <definedName name="yields" localSheetId="3">Crop!$G$249:$Q$282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50" i="22" l="1"/>
  <c r="K229" i="18" l="1"/>
  <c r="K228" i="18"/>
  <c r="K227" i="18"/>
  <c r="J229" i="18"/>
  <c r="J228" i="18"/>
  <c r="J227" i="18"/>
  <c r="H32" i="1" l="1"/>
  <c r="H31" i="1"/>
  <c r="H228" i="18" l="1"/>
  <c r="H229" i="18"/>
  <c r="H227" i="18"/>
  <c r="C227" i="18"/>
  <c r="C226" i="18"/>
  <c r="C225" i="18"/>
  <c r="C224" i="18"/>
  <c r="I253" i="1" l="1"/>
  <c r="J253" i="1"/>
  <c r="K253" i="1"/>
  <c r="L253" i="1"/>
  <c r="M253" i="1"/>
  <c r="N253" i="1"/>
  <c r="O253" i="1"/>
  <c r="P253" i="1"/>
  <c r="Q253" i="1"/>
  <c r="H253"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291"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16"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J89" i="23" l="1"/>
  <c r="J90" i="23"/>
  <c r="J107" i="23" s="1"/>
  <c r="J124" i="23" s="1"/>
  <c r="J141" i="23" s="1"/>
  <c r="J158" i="23" s="1"/>
  <c r="J175" i="23" s="1"/>
  <c r="J192" i="23" s="1"/>
  <c r="J209" i="23" s="1"/>
  <c r="J226" i="23" s="1"/>
  <c r="J91" i="23"/>
  <c r="J92" i="23"/>
  <c r="J93" i="23"/>
  <c r="J94" i="23"/>
  <c r="J111" i="23" s="1"/>
  <c r="J128" i="23" s="1"/>
  <c r="J145" i="23" s="1"/>
  <c r="J162" i="23" s="1"/>
  <c r="J179" i="23" s="1"/>
  <c r="J196" i="23" s="1"/>
  <c r="J213" i="23" s="1"/>
  <c r="J230" i="23" s="1"/>
  <c r="J95" i="23"/>
  <c r="J112" i="23" s="1"/>
  <c r="J129" i="23" s="1"/>
  <c r="J96" i="23"/>
  <c r="J97" i="23"/>
  <c r="J98" i="23"/>
  <c r="J115" i="23" s="1"/>
  <c r="J132" i="23" s="1"/>
  <c r="J149" i="23" s="1"/>
  <c r="J166" i="23" s="1"/>
  <c r="J183" i="23" s="1"/>
  <c r="J200" i="23" s="1"/>
  <c r="J217" i="23" s="1"/>
  <c r="J234" i="23" s="1"/>
  <c r="J99" i="23"/>
  <c r="J100" i="23"/>
  <c r="J117" i="23" s="1"/>
  <c r="J134" i="23" s="1"/>
  <c r="J151" i="23" s="1"/>
  <c r="J168" i="23" s="1"/>
  <c r="J185" i="23" s="1"/>
  <c r="J202" i="23" s="1"/>
  <c r="J219" i="23" s="1"/>
  <c r="J236" i="23" s="1"/>
  <c r="J101" i="23"/>
  <c r="J102" i="23"/>
  <c r="J119" i="23" s="1"/>
  <c r="J136" i="23" s="1"/>
  <c r="J153" i="23" s="1"/>
  <c r="J170" i="23" s="1"/>
  <c r="J187" i="23" s="1"/>
  <c r="J204" i="23" s="1"/>
  <c r="J221" i="23" s="1"/>
  <c r="J238" i="23" s="1"/>
  <c r="J103" i="23"/>
  <c r="J104" i="23"/>
  <c r="J105" i="23"/>
  <c r="J106" i="23"/>
  <c r="J123" i="23" s="1"/>
  <c r="J140" i="23" s="1"/>
  <c r="J157" i="23" s="1"/>
  <c r="J174" i="23" s="1"/>
  <c r="J191" i="23" s="1"/>
  <c r="J208" i="23" s="1"/>
  <c r="J225" i="23" s="1"/>
  <c r="J108" i="23"/>
  <c r="J109" i="23"/>
  <c r="J126" i="23" s="1"/>
  <c r="J143" i="23" s="1"/>
  <c r="J160" i="23" s="1"/>
  <c r="J177" i="23" s="1"/>
  <c r="J194" i="23" s="1"/>
  <c r="J211" i="23" s="1"/>
  <c r="J228" i="23" s="1"/>
  <c r="J110" i="23"/>
  <c r="J127" i="23" s="1"/>
  <c r="J144" i="23" s="1"/>
  <c r="J161" i="23" s="1"/>
  <c r="J178" i="23" s="1"/>
  <c r="J195" i="23" s="1"/>
  <c r="J212" i="23" s="1"/>
  <c r="J229" i="23" s="1"/>
  <c r="J113" i="23"/>
  <c r="J114" i="23"/>
  <c r="J131" i="23" s="1"/>
  <c r="J148" i="23" s="1"/>
  <c r="J165" i="23" s="1"/>
  <c r="J182" i="23" s="1"/>
  <c r="J199" i="23" s="1"/>
  <c r="J216" i="23" s="1"/>
  <c r="J233" i="23" s="1"/>
  <c r="J116" i="23"/>
  <c r="J118" i="23"/>
  <c r="J135" i="23" s="1"/>
  <c r="J152" i="23" s="1"/>
  <c r="J169" i="23" s="1"/>
  <c r="J186" i="23" s="1"/>
  <c r="J203" i="23" s="1"/>
  <c r="J220" i="23" s="1"/>
  <c r="J237" i="23" s="1"/>
  <c r="J120" i="23"/>
  <c r="J137" i="23" s="1"/>
  <c r="J154" i="23" s="1"/>
  <c r="J171" i="23" s="1"/>
  <c r="J188" i="23" s="1"/>
  <c r="J205" i="23" s="1"/>
  <c r="J222" i="23" s="1"/>
  <c r="J239" i="23" s="1"/>
  <c r="J121" i="23"/>
  <c r="J122" i="23"/>
  <c r="J139" i="23" s="1"/>
  <c r="J156" i="23" s="1"/>
  <c r="J173" i="23" s="1"/>
  <c r="J190" i="23" s="1"/>
  <c r="J207" i="23" s="1"/>
  <c r="J224" i="23" s="1"/>
  <c r="J125" i="23"/>
  <c r="J130" i="23"/>
  <c r="J147" i="23" s="1"/>
  <c r="J164" i="23" s="1"/>
  <c r="J181" i="23" s="1"/>
  <c r="J198" i="23" s="1"/>
  <c r="J215" i="23" s="1"/>
  <c r="J232" i="23" s="1"/>
  <c r="J133" i="23"/>
  <c r="J138" i="23"/>
  <c r="J155" i="23" s="1"/>
  <c r="J172" i="23" s="1"/>
  <c r="J189" i="23" s="1"/>
  <c r="J206" i="23" s="1"/>
  <c r="J223" i="23" s="1"/>
  <c r="J240" i="23" s="1"/>
  <c r="J142" i="23"/>
  <c r="J159" i="23" s="1"/>
  <c r="J176" i="23" s="1"/>
  <c r="J193" i="23" s="1"/>
  <c r="J210" i="23" s="1"/>
  <c r="J227" i="23" s="1"/>
  <c r="J146" i="23"/>
  <c r="J163" i="23" s="1"/>
  <c r="J180" i="23" s="1"/>
  <c r="J197" i="23" s="1"/>
  <c r="J214" i="23" s="1"/>
  <c r="J231" i="23" s="1"/>
  <c r="J150" i="23"/>
  <c r="J167" i="23" s="1"/>
  <c r="J184" i="23" s="1"/>
  <c r="J201" i="23" s="1"/>
  <c r="J218" i="23" s="1"/>
  <c r="J235" i="23" s="1"/>
  <c r="J88" i="23"/>
  <c r="T128" i="23"/>
  <c r="S128" i="23"/>
  <c r="R128" i="23"/>
  <c r="N128" i="23"/>
  <c r="M128" i="23"/>
  <c r="L128" i="23"/>
  <c r="S126" i="23"/>
  <c r="P126" i="23"/>
  <c r="K126" i="23"/>
  <c r="R125" i="23"/>
  <c r="Q125" i="23"/>
  <c r="P125" i="23"/>
  <c r="T111" i="23"/>
  <c r="S111" i="23"/>
  <c r="R111" i="23"/>
  <c r="Q111" i="23"/>
  <c r="Q128" i="23" s="1"/>
  <c r="P111" i="23"/>
  <c r="P128" i="23" s="1"/>
  <c r="O111" i="23"/>
  <c r="O128" i="23" s="1"/>
  <c r="N111" i="23"/>
  <c r="M111" i="23"/>
  <c r="L111" i="23"/>
  <c r="K111" i="23"/>
  <c r="K128" i="23" s="1"/>
  <c r="T110" i="23"/>
  <c r="T127" i="23" s="1"/>
  <c r="S110" i="23"/>
  <c r="S127" i="23" s="1"/>
  <c r="R110" i="23"/>
  <c r="R127" i="23" s="1"/>
  <c r="Q110" i="23"/>
  <c r="Q127" i="23" s="1"/>
  <c r="P110" i="23"/>
  <c r="P127" i="23" s="1"/>
  <c r="O110" i="23"/>
  <c r="O127" i="23" s="1"/>
  <c r="N110" i="23"/>
  <c r="N127" i="23" s="1"/>
  <c r="M110" i="23"/>
  <c r="M127" i="23" s="1"/>
  <c r="L110" i="23"/>
  <c r="L127" i="23" s="1"/>
  <c r="K110" i="23"/>
  <c r="K127" i="23" s="1"/>
  <c r="T109" i="23"/>
  <c r="T126" i="23" s="1"/>
  <c r="S109" i="23"/>
  <c r="R109" i="23"/>
  <c r="R126" i="23" s="1"/>
  <c r="Q109" i="23"/>
  <c r="Q126" i="23" s="1"/>
  <c r="P109" i="23"/>
  <c r="O109" i="23"/>
  <c r="O126" i="23" s="1"/>
  <c r="N109" i="23"/>
  <c r="N126" i="23" s="1"/>
  <c r="M109" i="23"/>
  <c r="M126" i="23" s="1"/>
  <c r="L109" i="23"/>
  <c r="L126" i="23" s="1"/>
  <c r="K109" i="23"/>
  <c r="T108" i="23"/>
  <c r="T125" i="23" s="1"/>
  <c r="S108" i="23"/>
  <c r="S125" i="23" s="1"/>
  <c r="R108" i="23"/>
  <c r="Q108" i="23"/>
  <c r="P108" i="23"/>
  <c r="O108" i="23"/>
  <c r="O125" i="23" s="1"/>
  <c r="N108" i="23"/>
  <c r="N125" i="23" s="1"/>
  <c r="M108" i="23"/>
  <c r="M125" i="23" s="1"/>
  <c r="L108" i="23"/>
  <c r="L125" i="23" s="1"/>
  <c r="K108" i="23"/>
  <c r="K125" i="23" s="1"/>
  <c r="T107" i="23"/>
  <c r="S107" i="23"/>
  <c r="R107" i="23"/>
  <c r="Q107" i="23"/>
  <c r="P107" i="23"/>
  <c r="O107" i="23"/>
  <c r="N107" i="23"/>
  <c r="M107" i="23"/>
  <c r="L107" i="23"/>
  <c r="K107" i="23"/>
  <c r="T93" i="23"/>
  <c r="S93" i="23"/>
  <c r="R93" i="23"/>
  <c r="Q93" i="23"/>
  <c r="P93" i="23"/>
  <c r="O93" i="23"/>
  <c r="N93" i="23"/>
  <c r="M93" i="23"/>
  <c r="L93" i="23"/>
  <c r="K93" i="23"/>
  <c r="T92" i="23"/>
  <c r="S92" i="23"/>
  <c r="R92" i="23"/>
  <c r="Q92" i="23"/>
  <c r="P92" i="23"/>
  <c r="O92" i="23"/>
  <c r="N92" i="23"/>
  <c r="M92" i="23"/>
  <c r="L92" i="23"/>
  <c r="K92" i="23"/>
  <c r="T91" i="23"/>
  <c r="S91" i="23"/>
  <c r="R91" i="23"/>
  <c r="Q91" i="23"/>
  <c r="P91" i="23"/>
  <c r="O91" i="23"/>
  <c r="N91" i="23"/>
  <c r="M91" i="23"/>
  <c r="L91" i="23"/>
  <c r="K91" i="23"/>
  <c r="T90" i="23"/>
  <c r="S90" i="23"/>
  <c r="R90" i="23"/>
  <c r="Q90" i="23"/>
  <c r="P90" i="23"/>
  <c r="O90" i="23"/>
  <c r="N90" i="23"/>
  <c r="M90" i="23"/>
  <c r="L90" i="23"/>
  <c r="K90" i="23"/>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29" i="1"/>
  <c r="N129" i="1"/>
  <c r="M129" i="1"/>
  <c r="L129" i="1"/>
  <c r="O134" i="1"/>
  <c r="N134" i="1"/>
  <c r="M134" i="1"/>
  <c r="L134" i="1"/>
  <c r="O132" i="1"/>
  <c r="N132" i="1"/>
  <c r="M132" i="1"/>
  <c r="L132" i="1"/>
  <c r="O126" i="1"/>
  <c r="N126" i="1"/>
  <c r="M126" i="1"/>
  <c r="L126" i="1"/>
  <c r="O119" i="1"/>
  <c r="N119" i="1"/>
  <c r="M119" i="1"/>
  <c r="L119" i="1"/>
  <c r="G174" i="6" l="1"/>
  <c r="G195" i="6" s="1"/>
  <c r="G216" i="6" s="1"/>
  <c r="G241" i="6" s="1"/>
  <c r="G168" i="6"/>
  <c r="G189" i="6" s="1"/>
  <c r="G210" i="6" s="1"/>
  <c r="G235" i="6" s="1"/>
  <c r="G172" i="6"/>
  <c r="G193" i="6" s="1"/>
  <c r="G214" i="6" s="1"/>
  <c r="G239" i="6" s="1"/>
  <c r="G164" i="6"/>
  <c r="G185" i="6" s="1"/>
  <c r="G206" i="6" s="1"/>
  <c r="G231" i="6" s="1"/>
  <c r="G166" i="6"/>
  <c r="G187" i="6" s="1"/>
  <c r="G208" i="6" s="1"/>
  <c r="G233" i="6" s="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G293" i="1"/>
  <c r="G292" i="1"/>
  <c r="G218" i="1"/>
  <c r="G217" i="1"/>
  <c r="K212" i="6"/>
  <c r="G170" i="6"/>
  <c r="G191" i="6" s="1"/>
  <c r="G212" i="6" s="1"/>
  <c r="G237" i="6" s="1"/>
  <c r="G104" i="6"/>
  <c r="G124" i="6" s="1"/>
  <c r="G144" i="6" s="1"/>
  <c r="J325" i="23" l="1"/>
  <c r="M24" i="21" l="1"/>
  <c r="M23" i="21"/>
  <c r="M22" i="21"/>
  <c r="M21" i="21"/>
  <c r="M20" i="21"/>
  <c r="M19" i="21"/>
  <c r="M18" i="21"/>
  <c r="M17" i="21"/>
  <c r="M16" i="21"/>
  <c r="M15" i="21"/>
  <c r="K94" i="23" l="1"/>
  <c r="L94" i="23"/>
  <c r="M94" i="23"/>
  <c r="N94" i="23"/>
  <c r="O94" i="23"/>
  <c r="O106" i="23" s="1"/>
  <c r="O123" i="23" s="1"/>
  <c r="O140" i="23" s="1"/>
  <c r="O162" i="23" s="1"/>
  <c r="O179" i="23" s="1"/>
  <c r="O196" i="23" s="1"/>
  <c r="O213" i="23" s="1"/>
  <c r="O230" i="23" s="1"/>
  <c r="P94" i="23"/>
  <c r="P106" i="23" s="1"/>
  <c r="P123" i="23" s="1"/>
  <c r="P140" i="23" s="1"/>
  <c r="P162" i="23" s="1"/>
  <c r="P179" i="23" s="1"/>
  <c r="P196" i="23" s="1"/>
  <c r="P213" i="23" s="1"/>
  <c r="P230" i="23" s="1"/>
  <c r="Q94" i="23"/>
  <c r="Q106" i="23" s="1"/>
  <c r="Q123" i="23" s="1"/>
  <c r="Q140" i="23" s="1"/>
  <c r="Q162" i="23" s="1"/>
  <c r="Q179" i="23" s="1"/>
  <c r="Q196" i="23" s="1"/>
  <c r="Q213" i="23" s="1"/>
  <c r="Q230" i="23" s="1"/>
  <c r="R94" i="23"/>
  <c r="R106" i="23" s="1"/>
  <c r="R123" i="23" s="1"/>
  <c r="R140" i="23" s="1"/>
  <c r="R162" i="23" s="1"/>
  <c r="R179" i="23" s="1"/>
  <c r="R196" i="23" s="1"/>
  <c r="R213" i="23" s="1"/>
  <c r="R230" i="23" s="1"/>
  <c r="S94" i="23"/>
  <c r="S106" i="23" s="1"/>
  <c r="S123" i="23" s="1"/>
  <c r="S140" i="23" s="1"/>
  <c r="S162" i="23" s="1"/>
  <c r="S179" i="23" s="1"/>
  <c r="S196" i="23" s="1"/>
  <c r="S213" i="23" s="1"/>
  <c r="S230" i="23" s="1"/>
  <c r="T94" i="23"/>
  <c r="T106" i="23" s="1"/>
  <c r="T123" i="23" s="1"/>
  <c r="T140" i="23" s="1"/>
  <c r="T162" i="23" s="1"/>
  <c r="T179" i="23" s="1"/>
  <c r="T196" i="23" s="1"/>
  <c r="T213" i="23" s="1"/>
  <c r="T230" i="23" s="1"/>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N193" i="23" l="1"/>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198" i="23"/>
  <c r="Q124" i="23"/>
  <c r="Q141" i="23" s="1"/>
  <c r="Q129" i="23"/>
  <c r="T227" i="23"/>
  <c r="T232" i="23"/>
  <c r="L227" i="23"/>
  <c r="L232" i="23"/>
  <c r="N227" i="23"/>
  <c r="N232" i="23"/>
  <c r="S232" i="23"/>
  <c r="K227" i="23"/>
  <c r="K232" i="23"/>
  <c r="R232" i="23"/>
  <c r="Q227" i="23"/>
  <c r="Q232" i="23"/>
  <c r="P232" i="23"/>
  <c r="O227" i="23"/>
  <c r="O232"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C382" i="18"/>
  <c r="C381" i="18"/>
  <c r="C380" i="18"/>
  <c r="C379" i="18"/>
  <c r="C378" i="18"/>
  <c r="C377" i="18"/>
  <c r="C376" i="18"/>
  <c r="C375" i="18"/>
  <c r="I243" i="23" l="1"/>
  <c r="D67" i="23"/>
  <c r="D318" i="23"/>
  <c r="D321"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5" i="23"/>
  <c r="D48" i="23" s="1"/>
  <c r="D264" i="23"/>
  <c r="D267" i="23" s="1"/>
  <c r="J20" i="17"/>
  <c r="L20" i="17"/>
  <c r="M20" i="17"/>
  <c r="N59" i="22"/>
  <c r="N57" i="22"/>
  <c r="N55" i="22"/>
  <c r="N52" i="22"/>
  <c r="N51" i="22"/>
  <c r="L51" i="22" s="1"/>
  <c r="G20" i="17"/>
  <c r="H20" i="17"/>
  <c r="L57" i="22"/>
  <c r="N53" i="22" l="1"/>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AU395" i="1" l="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T395" i="1"/>
  <c r="S395" i="1"/>
  <c r="R395" i="1"/>
  <c r="Q395" i="1"/>
  <c r="P395" i="1"/>
  <c r="O395" i="1"/>
  <c r="N395" i="1"/>
  <c r="M395" i="1"/>
  <c r="L395" i="1"/>
  <c r="K395" i="1"/>
  <c r="J395" i="1"/>
  <c r="I395" i="1"/>
  <c r="H395" i="1"/>
  <c r="G289" i="1"/>
  <c r="G290"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236"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T394" i="1"/>
  <c r="S394" i="1"/>
  <c r="R394" i="1"/>
  <c r="Q394" i="1"/>
  <c r="P394" i="1"/>
  <c r="O394" i="1"/>
  <c r="N394" i="1"/>
  <c r="M394" i="1"/>
  <c r="L394" i="1"/>
  <c r="K394" i="1"/>
  <c r="J394" i="1"/>
  <c r="I394" i="1"/>
  <c r="H394"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T393" i="1"/>
  <c r="S393" i="1"/>
  <c r="R393" i="1"/>
  <c r="Q393" i="1"/>
  <c r="P393" i="1"/>
  <c r="O393" i="1"/>
  <c r="N393" i="1"/>
  <c r="M393" i="1"/>
  <c r="L393" i="1"/>
  <c r="K393" i="1"/>
  <c r="J393" i="1"/>
  <c r="I393" i="1"/>
  <c r="H393"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T392" i="1"/>
  <c r="S392" i="1"/>
  <c r="R392" i="1"/>
  <c r="Q392" i="1"/>
  <c r="P392" i="1"/>
  <c r="O392" i="1"/>
  <c r="N392" i="1"/>
  <c r="M392" i="1"/>
  <c r="L392" i="1"/>
  <c r="K392" i="1"/>
  <c r="J392" i="1"/>
  <c r="I392" i="1"/>
  <c r="H392"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T391" i="1"/>
  <c r="S391" i="1"/>
  <c r="R391" i="1"/>
  <c r="Q391" i="1"/>
  <c r="P391" i="1"/>
  <c r="O391" i="1"/>
  <c r="N391" i="1"/>
  <c r="M391" i="1"/>
  <c r="L391" i="1"/>
  <c r="K391" i="1"/>
  <c r="J391" i="1"/>
  <c r="I391" i="1"/>
  <c r="H391"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T390" i="1"/>
  <c r="S390" i="1"/>
  <c r="R390" i="1"/>
  <c r="Q390" i="1"/>
  <c r="P390" i="1"/>
  <c r="O390" i="1"/>
  <c r="N390" i="1"/>
  <c r="M390" i="1"/>
  <c r="L390" i="1"/>
  <c r="K390" i="1"/>
  <c r="J390" i="1"/>
  <c r="I390" i="1"/>
  <c r="H390"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T389" i="1"/>
  <c r="S389" i="1"/>
  <c r="R389" i="1"/>
  <c r="Q389" i="1"/>
  <c r="P389" i="1"/>
  <c r="O389" i="1"/>
  <c r="N389" i="1"/>
  <c r="M389" i="1"/>
  <c r="L389" i="1"/>
  <c r="K389" i="1"/>
  <c r="J389" i="1"/>
  <c r="I389" i="1"/>
  <c r="H389"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T388" i="1"/>
  <c r="S388" i="1"/>
  <c r="R388" i="1"/>
  <c r="Q388" i="1"/>
  <c r="P388" i="1"/>
  <c r="O388" i="1"/>
  <c r="N388" i="1"/>
  <c r="M388" i="1"/>
  <c r="L388" i="1"/>
  <c r="K388" i="1"/>
  <c r="J388" i="1"/>
  <c r="I388" i="1"/>
  <c r="H388"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T387" i="1"/>
  <c r="S387" i="1"/>
  <c r="R387" i="1"/>
  <c r="Q387" i="1"/>
  <c r="P387" i="1"/>
  <c r="O387" i="1"/>
  <c r="N387" i="1"/>
  <c r="M387" i="1"/>
  <c r="L387" i="1"/>
  <c r="K387" i="1"/>
  <c r="J387" i="1"/>
  <c r="I387" i="1"/>
  <c r="H387"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AU385" i="1"/>
  <c r="AT385" i="1"/>
  <c r="AS385" i="1"/>
  <c r="AR385" i="1"/>
  <c r="AQ385" i="1"/>
  <c r="AP385" i="1"/>
  <c r="AO385" i="1"/>
  <c r="AN385" i="1"/>
  <c r="AM385" i="1"/>
  <c r="AL385" i="1"/>
  <c r="AK385" i="1"/>
  <c r="AJ385" i="1"/>
  <c r="AI385" i="1"/>
  <c r="AH385" i="1"/>
  <c r="AG385" i="1"/>
  <c r="AF385" i="1"/>
  <c r="AE385" i="1"/>
  <c r="AD385" i="1"/>
  <c r="AC385" i="1"/>
  <c r="AB385" i="1"/>
  <c r="AA385" i="1"/>
  <c r="Z385" i="1"/>
  <c r="Y385" i="1"/>
  <c r="X385" i="1"/>
  <c r="W385" i="1"/>
  <c r="V385" i="1"/>
  <c r="U385" i="1"/>
  <c r="T385" i="1"/>
  <c r="S385" i="1"/>
  <c r="R385" i="1"/>
  <c r="Q385" i="1"/>
  <c r="P385" i="1"/>
  <c r="O385" i="1"/>
  <c r="N385" i="1"/>
  <c r="M385" i="1"/>
  <c r="L385" i="1"/>
  <c r="K385" i="1"/>
  <c r="J385" i="1"/>
  <c r="I385" i="1"/>
  <c r="H385"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T384" i="1"/>
  <c r="S384" i="1"/>
  <c r="R384" i="1"/>
  <c r="Q384" i="1"/>
  <c r="P384" i="1"/>
  <c r="O384" i="1"/>
  <c r="N384" i="1"/>
  <c r="M384" i="1"/>
  <c r="L384" i="1"/>
  <c r="K384" i="1"/>
  <c r="J384" i="1"/>
  <c r="I384" i="1"/>
  <c r="H384"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T383" i="1"/>
  <c r="S383" i="1"/>
  <c r="R383" i="1"/>
  <c r="Q383" i="1"/>
  <c r="P383" i="1"/>
  <c r="O383" i="1"/>
  <c r="N383" i="1"/>
  <c r="M383" i="1"/>
  <c r="L383" i="1"/>
  <c r="K383" i="1"/>
  <c r="J383" i="1"/>
  <c r="I383" i="1"/>
  <c r="H383" i="1"/>
  <c r="G244" i="1"/>
  <c r="G243" i="1"/>
  <c r="G242" i="1"/>
  <c r="G241" i="1"/>
  <c r="G240" i="1"/>
  <c r="G237" i="1"/>
  <c r="G238" i="1"/>
  <c r="G239" i="1"/>
  <c r="G245" i="1"/>
  <c r="G234" i="1"/>
  <c r="G235" i="1"/>
  <c r="G233" i="1"/>
  <c r="N236" i="1" l="1"/>
  <c r="N240" i="1"/>
  <c r="N239" i="1"/>
  <c r="N241" i="1"/>
  <c r="N242" i="1"/>
  <c r="N243" i="1"/>
  <c r="N234" i="1"/>
  <c r="N233" i="1"/>
  <c r="N235" i="1"/>
  <c r="N238" i="1"/>
  <c r="N237" i="1"/>
  <c r="G232" i="1"/>
  <c r="N23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96" i="1" l="1"/>
  <c r="AT396" i="1"/>
  <c r="AS396" i="1"/>
  <c r="AR396" i="1"/>
  <c r="AU382" i="1"/>
  <c r="AT382" i="1"/>
  <c r="AS382" i="1"/>
  <c r="AR382" i="1"/>
  <c r="AU381" i="1"/>
  <c r="AT381" i="1"/>
  <c r="AS381" i="1"/>
  <c r="AR381" i="1"/>
  <c r="AU380" i="1"/>
  <c r="AT380" i="1"/>
  <c r="AS380" i="1"/>
  <c r="AR380" i="1"/>
  <c r="AU379" i="1"/>
  <c r="AT379" i="1"/>
  <c r="AS379" i="1"/>
  <c r="AR379" i="1"/>
  <c r="AU373" i="1"/>
  <c r="AT373" i="1"/>
  <c r="AS373" i="1"/>
  <c r="AR373" i="1"/>
  <c r="AU372" i="1"/>
  <c r="AT372" i="1"/>
  <c r="AS372" i="1"/>
  <c r="AR372" i="1"/>
  <c r="AU371" i="1"/>
  <c r="AT371" i="1"/>
  <c r="AS371" i="1"/>
  <c r="AR371" i="1"/>
  <c r="AU370" i="1"/>
  <c r="AT370" i="1"/>
  <c r="AS370" i="1"/>
  <c r="AR370" i="1"/>
  <c r="AU366" i="1"/>
  <c r="AT366" i="1"/>
  <c r="AS366" i="1"/>
  <c r="AR366" i="1"/>
  <c r="AU365" i="1"/>
  <c r="AT365" i="1"/>
  <c r="AS365" i="1"/>
  <c r="AR365" i="1"/>
  <c r="AU364" i="1"/>
  <c r="AT364" i="1"/>
  <c r="AS364" i="1"/>
  <c r="AR364" i="1"/>
  <c r="AQ396" i="1"/>
  <c r="AP396" i="1"/>
  <c r="AO396" i="1"/>
  <c r="AN396" i="1"/>
  <c r="AQ382" i="1"/>
  <c r="AP382" i="1"/>
  <c r="AO382" i="1"/>
  <c r="AN382" i="1"/>
  <c r="AQ381" i="1"/>
  <c r="AP381" i="1"/>
  <c r="AO381" i="1"/>
  <c r="AN381" i="1"/>
  <c r="AQ380" i="1"/>
  <c r="AP380" i="1"/>
  <c r="AO380" i="1"/>
  <c r="AN380" i="1"/>
  <c r="AQ379" i="1"/>
  <c r="AP379" i="1"/>
  <c r="AO379" i="1"/>
  <c r="AN379" i="1"/>
  <c r="AQ373" i="1"/>
  <c r="AP373" i="1"/>
  <c r="AO373" i="1"/>
  <c r="AN373" i="1"/>
  <c r="AQ372" i="1"/>
  <c r="AP372" i="1"/>
  <c r="AO372" i="1"/>
  <c r="AN372" i="1"/>
  <c r="AQ371" i="1"/>
  <c r="AP371" i="1"/>
  <c r="AO371" i="1"/>
  <c r="AN371" i="1"/>
  <c r="AQ370" i="1"/>
  <c r="AP370" i="1"/>
  <c r="AO370" i="1"/>
  <c r="AN370" i="1"/>
  <c r="AQ366" i="1"/>
  <c r="AP366" i="1"/>
  <c r="AO366" i="1"/>
  <c r="AN366" i="1"/>
  <c r="AQ365" i="1"/>
  <c r="AP365" i="1"/>
  <c r="AO365" i="1"/>
  <c r="AN365" i="1"/>
  <c r="AQ364" i="1"/>
  <c r="AP364" i="1"/>
  <c r="AO364" i="1"/>
  <c r="AN364" i="1"/>
  <c r="AM396" i="1"/>
  <c r="AL396" i="1"/>
  <c r="AK396" i="1"/>
  <c r="AJ396" i="1"/>
  <c r="AM382" i="1"/>
  <c r="AL382" i="1"/>
  <c r="AK382" i="1"/>
  <c r="AJ382" i="1"/>
  <c r="AM381" i="1"/>
  <c r="AL381" i="1"/>
  <c r="AK381" i="1"/>
  <c r="AJ381" i="1"/>
  <c r="AM380" i="1"/>
  <c r="AL380" i="1"/>
  <c r="AK380" i="1"/>
  <c r="AJ380" i="1"/>
  <c r="AM379" i="1"/>
  <c r="AL379" i="1"/>
  <c r="AK379" i="1"/>
  <c r="AJ379" i="1"/>
  <c r="AM373" i="1"/>
  <c r="AL373" i="1"/>
  <c r="AK373" i="1"/>
  <c r="AJ373" i="1"/>
  <c r="AM372" i="1"/>
  <c r="AL372" i="1"/>
  <c r="AK372" i="1"/>
  <c r="AJ372" i="1"/>
  <c r="AM371" i="1"/>
  <c r="AL371" i="1"/>
  <c r="AK371" i="1"/>
  <c r="AJ371" i="1"/>
  <c r="AM370" i="1"/>
  <c r="AL370" i="1"/>
  <c r="AK370" i="1"/>
  <c r="AJ370" i="1"/>
  <c r="AM366" i="1"/>
  <c r="AL366" i="1"/>
  <c r="AK366" i="1"/>
  <c r="AJ366" i="1"/>
  <c r="AM365" i="1"/>
  <c r="AL365" i="1"/>
  <c r="AK365" i="1"/>
  <c r="AJ365" i="1"/>
  <c r="AM364" i="1"/>
  <c r="AL364" i="1"/>
  <c r="AK364" i="1"/>
  <c r="AJ364" i="1"/>
  <c r="AI396" i="1"/>
  <c r="AH396" i="1"/>
  <c r="AG396" i="1"/>
  <c r="AF396" i="1"/>
  <c r="AI382" i="1"/>
  <c r="AH382" i="1"/>
  <c r="AG382" i="1"/>
  <c r="AF382" i="1"/>
  <c r="AI381" i="1"/>
  <c r="AH381" i="1"/>
  <c r="AG381" i="1"/>
  <c r="AF381" i="1"/>
  <c r="AI380" i="1"/>
  <c r="AH380" i="1"/>
  <c r="AG380" i="1"/>
  <c r="AF380" i="1"/>
  <c r="AI379" i="1"/>
  <c r="AH379" i="1"/>
  <c r="AG379" i="1"/>
  <c r="AF379" i="1"/>
  <c r="AI373" i="1"/>
  <c r="AH373" i="1"/>
  <c r="AG373" i="1"/>
  <c r="AF373" i="1"/>
  <c r="AI372" i="1"/>
  <c r="AH372" i="1"/>
  <c r="AG372" i="1"/>
  <c r="AF372" i="1"/>
  <c r="AI371" i="1"/>
  <c r="AH371" i="1"/>
  <c r="AG371" i="1"/>
  <c r="AF371" i="1"/>
  <c r="AI370" i="1"/>
  <c r="AH370" i="1"/>
  <c r="AG370" i="1"/>
  <c r="AF370" i="1"/>
  <c r="AI366" i="1"/>
  <c r="AH366" i="1"/>
  <c r="AG366" i="1"/>
  <c r="AF366" i="1"/>
  <c r="AI365" i="1"/>
  <c r="AH365" i="1"/>
  <c r="AG365" i="1"/>
  <c r="AF365" i="1"/>
  <c r="AI364" i="1"/>
  <c r="AH364" i="1"/>
  <c r="AG364" i="1"/>
  <c r="AF364" i="1"/>
  <c r="AE396" i="1"/>
  <c r="AD396" i="1"/>
  <c r="AC396" i="1"/>
  <c r="AB396" i="1"/>
  <c r="AE382" i="1"/>
  <c r="AD382" i="1"/>
  <c r="AC382" i="1"/>
  <c r="AB382" i="1"/>
  <c r="AE381" i="1"/>
  <c r="AD381" i="1"/>
  <c r="AC381" i="1"/>
  <c r="AB381" i="1"/>
  <c r="AE380" i="1"/>
  <c r="AD380" i="1"/>
  <c r="AC380" i="1"/>
  <c r="AB380" i="1"/>
  <c r="AE379" i="1"/>
  <c r="AD379" i="1"/>
  <c r="AC379" i="1"/>
  <c r="AB379" i="1"/>
  <c r="AE373" i="1"/>
  <c r="AD373" i="1"/>
  <c r="AC373" i="1"/>
  <c r="AB373" i="1"/>
  <c r="AE372" i="1"/>
  <c r="AD372" i="1"/>
  <c r="AC372" i="1"/>
  <c r="AB372" i="1"/>
  <c r="AE371" i="1"/>
  <c r="AD371" i="1"/>
  <c r="AC371" i="1"/>
  <c r="AB371" i="1"/>
  <c r="AE370" i="1"/>
  <c r="AD370" i="1"/>
  <c r="AC370" i="1"/>
  <c r="AB370" i="1"/>
  <c r="AE366" i="1"/>
  <c r="AD366" i="1"/>
  <c r="AC366" i="1"/>
  <c r="AB366" i="1"/>
  <c r="AE365" i="1"/>
  <c r="AD365" i="1"/>
  <c r="AC365" i="1"/>
  <c r="AB365" i="1"/>
  <c r="AE364" i="1"/>
  <c r="AD364" i="1"/>
  <c r="AC364" i="1"/>
  <c r="AB364" i="1"/>
  <c r="AA396" i="1"/>
  <c r="Z396" i="1"/>
  <c r="Y396" i="1"/>
  <c r="X396" i="1"/>
  <c r="AA382" i="1"/>
  <c r="Z382" i="1"/>
  <c r="Y382" i="1"/>
  <c r="X382" i="1"/>
  <c r="AA381" i="1"/>
  <c r="Z381" i="1"/>
  <c r="Y381" i="1"/>
  <c r="X381" i="1"/>
  <c r="AA380" i="1"/>
  <c r="Z380" i="1"/>
  <c r="Y380" i="1"/>
  <c r="X380" i="1"/>
  <c r="AA379" i="1"/>
  <c r="Z379" i="1"/>
  <c r="Y379" i="1"/>
  <c r="X379" i="1"/>
  <c r="AA373" i="1"/>
  <c r="Z373" i="1"/>
  <c r="Y373" i="1"/>
  <c r="X373" i="1"/>
  <c r="AA372" i="1"/>
  <c r="Z372" i="1"/>
  <c r="Y372" i="1"/>
  <c r="X372" i="1"/>
  <c r="AA371" i="1"/>
  <c r="Z371" i="1"/>
  <c r="Y371" i="1"/>
  <c r="X371" i="1"/>
  <c r="AA370" i="1"/>
  <c r="Z370" i="1"/>
  <c r="Y370" i="1"/>
  <c r="X370" i="1"/>
  <c r="AA366" i="1"/>
  <c r="Z366" i="1"/>
  <c r="Y366" i="1"/>
  <c r="X366" i="1"/>
  <c r="AA365" i="1"/>
  <c r="Z365" i="1"/>
  <c r="Y365" i="1"/>
  <c r="X365" i="1"/>
  <c r="AA364" i="1"/>
  <c r="Z364" i="1"/>
  <c r="Y364" i="1"/>
  <c r="X364" i="1"/>
  <c r="W396" i="1"/>
  <c r="V396" i="1"/>
  <c r="U396" i="1"/>
  <c r="T396" i="1"/>
  <c r="W382" i="1"/>
  <c r="V382" i="1"/>
  <c r="U382" i="1"/>
  <c r="T382" i="1"/>
  <c r="W381" i="1"/>
  <c r="V381" i="1"/>
  <c r="U381" i="1"/>
  <c r="T381" i="1"/>
  <c r="W380" i="1"/>
  <c r="V380" i="1"/>
  <c r="U380" i="1"/>
  <c r="T380" i="1"/>
  <c r="W379" i="1"/>
  <c r="V379" i="1"/>
  <c r="U379" i="1"/>
  <c r="T379" i="1"/>
  <c r="W373" i="1"/>
  <c r="V373" i="1"/>
  <c r="U373" i="1"/>
  <c r="T373" i="1"/>
  <c r="W372" i="1"/>
  <c r="V372" i="1"/>
  <c r="U372" i="1"/>
  <c r="T372" i="1"/>
  <c r="W371" i="1"/>
  <c r="V371" i="1"/>
  <c r="U371" i="1"/>
  <c r="T371" i="1"/>
  <c r="W370" i="1"/>
  <c r="V370" i="1"/>
  <c r="U370" i="1"/>
  <c r="T370" i="1"/>
  <c r="W366" i="1"/>
  <c r="V366" i="1"/>
  <c r="U366" i="1"/>
  <c r="T366" i="1"/>
  <c r="W365" i="1"/>
  <c r="V365" i="1"/>
  <c r="U365" i="1"/>
  <c r="T365" i="1"/>
  <c r="W364" i="1"/>
  <c r="V364" i="1"/>
  <c r="U364" i="1"/>
  <c r="T364" i="1"/>
  <c r="S396" i="1"/>
  <c r="R396" i="1"/>
  <c r="Q396" i="1"/>
  <c r="P396" i="1"/>
  <c r="S382" i="1"/>
  <c r="R382" i="1"/>
  <c r="Q382" i="1"/>
  <c r="P382" i="1"/>
  <c r="S381" i="1"/>
  <c r="R381" i="1"/>
  <c r="Q381" i="1"/>
  <c r="P381" i="1"/>
  <c r="S380" i="1"/>
  <c r="R380" i="1"/>
  <c r="Q380" i="1"/>
  <c r="P380" i="1"/>
  <c r="S379" i="1"/>
  <c r="R379" i="1"/>
  <c r="Q379" i="1"/>
  <c r="P379" i="1"/>
  <c r="S373" i="1"/>
  <c r="R373" i="1"/>
  <c r="Q373" i="1"/>
  <c r="P373" i="1"/>
  <c r="S372" i="1"/>
  <c r="R372" i="1"/>
  <c r="Q372" i="1"/>
  <c r="P372" i="1"/>
  <c r="S371" i="1"/>
  <c r="R371" i="1"/>
  <c r="Q371" i="1"/>
  <c r="P371" i="1"/>
  <c r="S370" i="1"/>
  <c r="R370" i="1"/>
  <c r="Q370" i="1"/>
  <c r="P370" i="1"/>
  <c r="S366" i="1"/>
  <c r="R366" i="1"/>
  <c r="Q366" i="1"/>
  <c r="P366" i="1"/>
  <c r="S365" i="1"/>
  <c r="R365" i="1"/>
  <c r="Q365" i="1"/>
  <c r="P365" i="1"/>
  <c r="S364" i="1"/>
  <c r="R364" i="1"/>
  <c r="Q364" i="1"/>
  <c r="P364" i="1"/>
  <c r="O396" i="1"/>
  <c r="N396" i="1"/>
  <c r="M396" i="1"/>
  <c r="L396" i="1"/>
  <c r="O382" i="1"/>
  <c r="N382" i="1"/>
  <c r="M382" i="1"/>
  <c r="L382" i="1"/>
  <c r="O381" i="1"/>
  <c r="N381" i="1"/>
  <c r="M381" i="1"/>
  <c r="L381" i="1"/>
  <c r="O380" i="1"/>
  <c r="N380" i="1"/>
  <c r="M380" i="1"/>
  <c r="L380" i="1"/>
  <c r="O379" i="1"/>
  <c r="N379" i="1"/>
  <c r="M379" i="1"/>
  <c r="L379" i="1"/>
  <c r="O373" i="1"/>
  <c r="N373" i="1"/>
  <c r="M373" i="1"/>
  <c r="L373" i="1"/>
  <c r="O372" i="1"/>
  <c r="N372" i="1"/>
  <c r="M372" i="1"/>
  <c r="L372" i="1"/>
  <c r="O371" i="1"/>
  <c r="N371" i="1"/>
  <c r="M371" i="1"/>
  <c r="L371" i="1"/>
  <c r="O370" i="1"/>
  <c r="N370" i="1"/>
  <c r="M370" i="1"/>
  <c r="L370" i="1"/>
  <c r="O366" i="1"/>
  <c r="N366" i="1"/>
  <c r="M366" i="1"/>
  <c r="L366" i="1"/>
  <c r="O365" i="1"/>
  <c r="N365" i="1"/>
  <c r="M365" i="1"/>
  <c r="L365" i="1"/>
  <c r="O364" i="1"/>
  <c r="N364" i="1"/>
  <c r="M364" i="1"/>
  <c r="L364" i="1"/>
  <c r="K396" i="1"/>
  <c r="J396" i="1"/>
  <c r="I396" i="1"/>
  <c r="H396" i="1"/>
  <c r="K382" i="1"/>
  <c r="J382" i="1"/>
  <c r="I382" i="1"/>
  <c r="H382" i="1"/>
  <c r="K381" i="1"/>
  <c r="J381" i="1"/>
  <c r="I381" i="1"/>
  <c r="H381" i="1"/>
  <c r="K380" i="1"/>
  <c r="J380" i="1"/>
  <c r="I380" i="1"/>
  <c r="H380" i="1"/>
  <c r="K379" i="1"/>
  <c r="J379" i="1"/>
  <c r="I379" i="1"/>
  <c r="H379" i="1"/>
  <c r="G231" i="1"/>
  <c r="N231" i="1" s="1"/>
  <c r="G230" i="1"/>
  <c r="G224" i="1"/>
  <c r="G225" i="1"/>
  <c r="G226" i="1"/>
  <c r="G227" i="1"/>
  <c r="G228" i="1"/>
  <c r="G229" i="1"/>
  <c r="K373" i="1"/>
  <c r="J373" i="1"/>
  <c r="I373" i="1"/>
  <c r="H373" i="1"/>
  <c r="K372" i="1"/>
  <c r="J372" i="1"/>
  <c r="I372" i="1"/>
  <c r="H372" i="1"/>
  <c r="G214" i="1"/>
  <c r="G215" i="1"/>
  <c r="G219" i="1"/>
  <c r="G220" i="1"/>
  <c r="N216" i="1" s="1"/>
  <c r="G221" i="1"/>
  <c r="G222" i="1"/>
  <c r="G223" i="1"/>
  <c r="G213" i="1"/>
  <c r="N218" i="1" l="1"/>
  <c r="N217" i="1"/>
  <c r="N229" i="1"/>
  <c r="N230" i="1"/>
  <c r="N227" i="1"/>
  <c r="N226" i="1"/>
  <c r="N228" i="1"/>
  <c r="N222" i="1"/>
  <c r="N221" i="1"/>
  <c r="N224" i="1"/>
  <c r="N225" i="1"/>
  <c r="N219" i="1"/>
  <c r="N215" i="1"/>
  <c r="N220" i="1"/>
  <c r="N214" i="1"/>
  <c r="N223" i="1"/>
  <c r="N213"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44" i="19" l="1"/>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88" i="1" l="1"/>
  <c r="G326" i="1"/>
  <c r="G364" i="1"/>
  <c r="G250" i="1"/>
  <c r="N244" i="1" s="1"/>
  <c r="N246"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89" i="1" l="1"/>
  <c r="I590" i="1"/>
  <c r="I591" i="1"/>
  <c r="I592" i="1"/>
  <c r="I593" i="1"/>
  <c r="I588" i="1"/>
  <c r="O135" i="1" l="1"/>
  <c r="N135" i="1"/>
  <c r="M135" i="1"/>
  <c r="L135" i="1"/>
  <c r="H364" i="1" l="1"/>
  <c r="I364" i="1"/>
  <c r="J364" i="1"/>
  <c r="K364" i="1"/>
  <c r="H365" i="1"/>
  <c r="I365" i="1"/>
  <c r="J365" i="1"/>
  <c r="K365" i="1"/>
  <c r="H366" i="1"/>
  <c r="I366" i="1"/>
  <c r="J366" i="1"/>
  <c r="K366" i="1"/>
  <c r="H370" i="1" l="1"/>
  <c r="I370" i="1"/>
  <c r="J370" i="1"/>
  <c r="K370" i="1"/>
  <c r="H371" i="1"/>
  <c r="I371" i="1"/>
  <c r="J371" i="1"/>
  <c r="K371" i="1"/>
  <c r="O118" i="1"/>
  <c r="O120" i="1"/>
  <c r="O121" i="1"/>
  <c r="O122" i="1"/>
  <c r="O123" i="1"/>
  <c r="O124" i="1"/>
  <c r="O125" i="1"/>
  <c r="O127" i="1"/>
  <c r="O128" i="1"/>
  <c r="O130" i="1"/>
  <c r="O131" i="1"/>
  <c r="O133" i="1"/>
  <c r="O136" i="1"/>
  <c r="O137" i="1"/>
  <c r="O138" i="1"/>
  <c r="O139" i="1"/>
  <c r="O140" i="1"/>
  <c r="O141" i="1"/>
  <c r="O142" i="1"/>
  <c r="O143" i="1"/>
  <c r="O144" i="1"/>
  <c r="O145" i="1"/>
  <c r="O146" i="1"/>
  <c r="O147" i="1"/>
  <c r="N120" i="1"/>
  <c r="N121" i="1"/>
  <c r="N122" i="1"/>
  <c r="N123" i="1"/>
  <c r="N124" i="1"/>
  <c r="N125" i="1"/>
  <c r="N127" i="1"/>
  <c r="N128" i="1"/>
  <c r="N130" i="1"/>
  <c r="N131" i="1"/>
  <c r="N133" i="1"/>
  <c r="N136" i="1"/>
  <c r="N137" i="1"/>
  <c r="N138" i="1"/>
  <c r="N139" i="1"/>
  <c r="N140" i="1"/>
  <c r="N141" i="1"/>
  <c r="N142" i="1"/>
  <c r="N143" i="1"/>
  <c r="N144" i="1"/>
  <c r="N145" i="1"/>
  <c r="N146" i="1"/>
  <c r="N147" i="1"/>
  <c r="N118" i="1"/>
  <c r="M120" i="1"/>
  <c r="M121" i="1"/>
  <c r="M122" i="1"/>
  <c r="M123" i="1"/>
  <c r="M124" i="1"/>
  <c r="M125" i="1"/>
  <c r="M127" i="1"/>
  <c r="M128" i="1"/>
  <c r="M130" i="1"/>
  <c r="M131" i="1"/>
  <c r="M133" i="1"/>
  <c r="M136" i="1"/>
  <c r="M137" i="1"/>
  <c r="M138" i="1"/>
  <c r="M139" i="1"/>
  <c r="M140" i="1"/>
  <c r="M141" i="1"/>
  <c r="M142" i="1"/>
  <c r="M143" i="1"/>
  <c r="M144" i="1"/>
  <c r="M145" i="1"/>
  <c r="M146" i="1"/>
  <c r="M147" i="1"/>
  <c r="M118" i="1"/>
  <c r="L120" i="1"/>
  <c r="L121" i="1"/>
  <c r="L122" i="1"/>
  <c r="L123" i="1"/>
  <c r="L124" i="1"/>
  <c r="L125" i="1"/>
  <c r="L127" i="1"/>
  <c r="L128" i="1"/>
  <c r="L130" i="1"/>
  <c r="L131" i="1"/>
  <c r="L133" i="1"/>
  <c r="L136" i="1"/>
  <c r="L137" i="1"/>
  <c r="L138" i="1"/>
  <c r="L139" i="1"/>
  <c r="L140" i="1"/>
  <c r="L141" i="1"/>
  <c r="L142" i="1"/>
  <c r="L143" i="1"/>
  <c r="L144" i="1"/>
  <c r="L145" i="1"/>
  <c r="L146" i="1"/>
  <c r="L147" i="1"/>
  <c r="L118" i="1"/>
  <c r="G446" i="1" l="1"/>
  <c r="G399" i="1"/>
  <c r="G88" i="1" l="1"/>
  <c r="G531" i="1"/>
  <c r="G152" i="1" l="1"/>
  <c r="N63" i="11" l="1"/>
  <c r="N64" i="11"/>
  <c r="N65" i="11"/>
  <c r="N66" i="11"/>
  <c r="N67" i="11"/>
  <c r="N68" i="11"/>
  <c r="N62" i="11"/>
  <c r="L51" i="11"/>
  <c r="L52" i="11"/>
  <c r="H54" i="11"/>
  <c r="I54" i="11"/>
  <c r="G70" i="11"/>
  <c r="Q57" i="11"/>
  <c r="K52" i="11"/>
  <c r="K51" i="11"/>
  <c r="G35" i="11"/>
  <c r="K17" i="11" l="1"/>
  <c r="J17" i="11"/>
  <c r="G20" i="11"/>
  <c r="G195" i="1" l="1"/>
  <c r="E152" i="10" l="1"/>
  <c r="E92" i="10"/>
  <c r="E24" i="10"/>
  <c r="E64" i="10"/>
  <c r="E43" i="10"/>
  <c r="G672" i="1" l="1"/>
  <c r="G596" i="1" l="1"/>
  <c r="G55" i="6" l="1"/>
  <c r="G105" i="1" l="1"/>
  <c r="G699" i="1"/>
  <c r="G511" i="1"/>
  <c r="G634" i="1"/>
  <c r="G575" i="1"/>
  <c r="G554" i="1"/>
  <c r="G479"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G31" authorId="0"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2" authorId="0"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6" authorId="1"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9" authorId="0"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0" authorId="1" shapeId="0" xr:uid="{48732709-FC44-458D-ADD0-9DF17FDE4BD7}">
      <text>
        <r>
          <rPr>
            <b/>
            <sz val="9"/>
            <color indexed="81"/>
            <rFont val="Tahoma"/>
            <family val="2"/>
          </rPr>
          <t>Michael Young:</t>
        </r>
        <r>
          <rPr>
            <sz val="9"/>
            <color indexed="81"/>
            <rFont val="Tahoma"/>
            <family val="2"/>
          </rPr>
          <t xml:space="preserve">
kg/ha/day for late seeding</t>
        </r>
      </text>
    </comment>
    <comment ref="H61" authorId="0"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1" authorId="1"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8" authorId="1"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69" authorId="1"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5" authorId="1" shapeId="0" xr:uid="{A537939E-68C9-410E-8821-F21C950CAA52}">
      <text>
        <r>
          <rPr>
            <b/>
            <sz val="9"/>
            <color indexed="81"/>
            <rFont val="Tahoma"/>
            <family val="2"/>
          </rPr>
          <t>Michael Young:</t>
        </r>
        <r>
          <rPr>
            <sz val="9"/>
            <color indexed="81"/>
            <rFont val="Tahoma"/>
            <family val="2"/>
          </rPr>
          <t xml:space="preserve">
days</t>
        </r>
      </text>
    </comment>
    <comment ref="I117" authorId="1" shapeId="0" xr:uid="{1F381CBF-6981-428E-BABA-F5EE8D970553}">
      <text>
        <r>
          <rPr>
            <b/>
            <sz val="9"/>
            <color indexed="81"/>
            <rFont val="Tahoma"/>
            <family val="2"/>
          </rPr>
          <t xml:space="preserve">Michael Young:
</t>
        </r>
        <r>
          <rPr>
            <sz val="9"/>
            <color indexed="81"/>
            <rFont val="Tahoma"/>
            <family val="2"/>
          </rPr>
          <t>Only for pastures</t>
        </r>
      </text>
    </comment>
    <comment ref="J117" authorId="1"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1"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1" shapeId="0" xr:uid="{92DF6F28-F5BD-463A-AD64-9E9F6BC0BB78}">
      <text>
        <r>
          <rPr>
            <b/>
            <sz val="9"/>
            <color indexed="81"/>
            <rFont val="Tahoma"/>
            <family val="2"/>
          </rPr>
          <t xml:space="preserve">Michael Young:
</t>
        </r>
        <r>
          <rPr>
            <sz val="9"/>
            <color indexed="81"/>
            <rFont val="Tahoma"/>
            <family val="2"/>
          </rPr>
          <t>Only for pastures</t>
        </r>
      </text>
    </comment>
    <comment ref="O117" authorId="1" shapeId="0" xr:uid="{8233095F-01C1-4FB0-825B-986844F01DAE}">
      <text>
        <r>
          <rPr>
            <b/>
            <sz val="9"/>
            <color indexed="81"/>
            <rFont val="Tahoma"/>
            <family val="2"/>
          </rPr>
          <t>Michael Young:</t>
        </r>
        <r>
          <rPr>
            <sz val="9"/>
            <color indexed="81"/>
            <rFont val="Tahoma"/>
            <family val="2"/>
          </rPr>
          <t xml:space="preserve">
only for pasture
</t>
        </r>
      </text>
    </comment>
    <comment ref="I159" authorId="1"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1" authorId="1"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0" authorId="1"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6" authorId="0"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8" authorId="0"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5" authorId="0"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1" authorId="1"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1" authorId="1"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1" authorId="1"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1" authorId="1" shapeId="0" xr:uid="{D3F3B3C9-466A-4594-A382-33020F4688C2}">
      <text>
        <r>
          <rPr>
            <b/>
            <sz val="9"/>
            <color indexed="81"/>
            <rFont val="Tahoma"/>
            <family val="2"/>
          </rPr>
          <t>Michael Young:</t>
        </r>
        <r>
          <rPr>
            <sz val="9"/>
            <color indexed="81"/>
            <rFont val="Tahoma"/>
            <family val="2"/>
          </rPr>
          <t xml:space="preserve">
fert density t/m3</t>
        </r>
      </text>
    </comment>
    <comment ref="L521" authorId="1"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3" authorId="1" shapeId="0" xr:uid="{563F76C8-0871-4013-AE00-4C4F4F9154C5}">
      <text>
        <r>
          <rPr>
            <b/>
            <sz val="9"/>
            <color indexed="81"/>
            <rFont val="Tahoma"/>
            <family val="2"/>
          </rPr>
          <t>Michael Young:</t>
        </r>
        <r>
          <rPr>
            <sz val="9"/>
            <color indexed="81"/>
            <rFont val="Tahoma"/>
            <family val="2"/>
          </rPr>
          <t xml:space="preserve">
60% urea, 40% mop</t>
        </r>
      </text>
    </comment>
    <comment ref="L528" authorId="1"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8" authorId="1"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609" authorId="1"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R610" authorId="1" shapeId="0" xr:uid="{D1F725DB-B4CB-4154-B779-00AC8DD73658}">
      <text>
        <r>
          <rPr>
            <b/>
            <sz val="9"/>
            <color indexed="81"/>
            <rFont val="Tahoma"/>
            <family val="2"/>
          </rPr>
          <t>Michael Young:</t>
        </r>
        <r>
          <rPr>
            <sz val="9"/>
            <color indexed="81"/>
            <rFont val="Tahoma"/>
            <family val="2"/>
          </rPr>
          <t xml:space="preserve">
cost of seed accounted for in seed treatment section below</t>
        </r>
      </text>
    </comment>
    <comment ref="H646" authorId="1"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6" authorId="1"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1" authorId="1"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2" authorId="1"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61" authorId="1"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79" authorId="1"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<sst xmlns="http://schemas.openxmlformats.org/spreadsheetml/2006/main" count="5653" uniqueCount="1095">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</sst>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3">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278</xdr:row>
      <xdr:rowOff>154783</xdr:rowOff>
    </xdr:from>
    <xdr:to>
      <xdr:col>26</xdr:col>
      <xdr:colOff>110330</xdr:colOff>
      <xdr:row>283</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30</xdr:row>
      <xdr:rowOff>130968</xdr:rowOff>
    </xdr:from>
    <xdr:to>
      <xdr:col>11</xdr:col>
      <xdr:colOff>381000</xdr:colOff>
      <xdr:row>33</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393406"/>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abSelected="1" topLeftCell="A37" workbookViewId="0">
      <selection activeCell="K51" sqref="K51:K59"/>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3" t="s">
        <v>1047</v>
      </c>
      <c r="M48" s="256"/>
      <c r="N48" s="945" t="s">
        <v>1046</v>
      </c>
      <c r="O48" s="945"/>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1045</v>
      </c>
      <c r="H49" s="249"/>
      <c r="I49" s="249"/>
      <c r="J49" s="255" t="s">
        <v>411</v>
      </c>
      <c r="K49" s="255" t="s">
        <v>413</v>
      </c>
      <c r="L49" s="944"/>
      <c r="M49" s="256"/>
      <c r="N49" s="256" t="s">
        <v>1044</v>
      </c>
      <c r="O49" s="256" t="s">
        <v>1043</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900</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1</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902</v>
      </c>
      <c r="J55" s="339">
        <v>0.1</v>
      </c>
      <c r="K55" s="340" t="b">
        <v>1</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903</v>
      </c>
      <c r="J56" s="339">
        <v>0.1</v>
      </c>
      <c r="K56" s="340" t="b">
        <v>1</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1</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1</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1</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SUMIFS(J50:J60,$K$50:$K$60,TRUE)</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0"/>
  <sheetViews>
    <sheetView topLeftCell="A22" zoomScale="80" zoomScaleNormal="80" workbookViewId="0">
      <selection activeCell="K36" sqref="K36"/>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8" t="s">
        <v>1091</v>
      </c>
      <c r="H31" s="941">
        <f>MIN($I$62:$R$78)-7</f>
        <v>43787</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1092</v>
      </c>
      <c r="H32" s="941">
        <f>MIN($I$62:$R$78)+7</f>
        <v>43801</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324" t="s">
        <v>869</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ht="15" outlineLevel="1" x14ac:dyDescent="0.25">
      <c r="A36" s="5"/>
      <c r="B36" s="6"/>
      <c r="C36" s="17"/>
      <c r="D36" s="17"/>
      <c r="E36" s="17"/>
      <c r="F36" s="26"/>
      <c r="G36" s="34"/>
      <c r="H36" s="35" t="s">
        <v>116</v>
      </c>
      <c r="I36" s="367">
        <v>43556</v>
      </c>
      <c r="J36" s="35"/>
      <c r="K36" s="68"/>
      <c r="L36" s="68"/>
      <c r="M36" s="318"/>
      <c r="N36" s="321"/>
      <c r="O36" s="319"/>
      <c r="P36" s="35"/>
      <c r="Q36" s="35"/>
      <c r="R36" s="35"/>
      <c r="S36" s="35"/>
      <c r="T36" s="35"/>
      <c r="U36" s="35"/>
      <c r="V36" s="35"/>
      <c r="W36" s="16"/>
      <c r="X36" s="7"/>
      <c r="Y36" s="7"/>
      <c r="Z36" s="7"/>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ht="15" outlineLevel="1" x14ac:dyDescent="0.25">
      <c r="A37" s="5"/>
      <c r="B37" s="6"/>
      <c r="C37" s="17"/>
      <c r="D37" s="17"/>
      <c r="E37" s="17"/>
      <c r="F37" s="26"/>
      <c r="G37" s="34"/>
      <c r="J37" s="35"/>
      <c r="K37" s="68"/>
      <c r="L37" s="68"/>
      <c r="M37" s="318"/>
      <c r="N37" s="321"/>
      <c r="O37" s="319"/>
      <c r="P37" s="35"/>
      <c r="Q37" s="35"/>
      <c r="R37" s="35"/>
      <c r="S37" s="35"/>
      <c r="T37" s="35"/>
      <c r="U37" s="35"/>
      <c r="V37" s="35"/>
      <c r="W37" s="16"/>
      <c r="X37" s="7"/>
      <c r="Y37" s="7"/>
      <c r="Z37" s="7"/>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ht="15" outlineLevel="1" x14ac:dyDescent="0.25">
      <c r="A38" s="5"/>
      <c r="B38" s="6"/>
      <c r="C38" s="17"/>
      <c r="D38" s="17"/>
      <c r="E38" s="17"/>
      <c r="F38" s="26"/>
      <c r="G38" s="34"/>
      <c r="H38" s="35"/>
      <c r="I38" s="35"/>
      <c r="J38" s="35"/>
      <c r="K38" s="35"/>
      <c r="L38" s="35"/>
      <c r="M38" s="35"/>
      <c r="N38" s="35"/>
      <c r="O38" s="35"/>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324" t="s">
        <v>382</v>
      </c>
      <c r="H39" s="322"/>
      <c r="I39" s="322"/>
      <c r="J39" s="322"/>
      <c r="K39" s="313"/>
      <c r="L39" s="313"/>
      <c r="M39" s="313"/>
      <c r="N39" s="322"/>
      <c r="O39" s="322"/>
      <c r="P39" s="322"/>
      <c r="Q39" s="322"/>
      <c r="R39" s="322"/>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117</v>
      </c>
      <c r="I40" s="322" t="s">
        <v>933</v>
      </c>
      <c r="J40" s="322" t="s">
        <v>460</v>
      </c>
      <c r="K40" s="257" t="s">
        <v>899</v>
      </c>
      <c r="L40" s="257" t="s">
        <v>900</v>
      </c>
      <c r="M40" s="257" t="s">
        <v>901</v>
      </c>
      <c r="N40" s="322" t="s">
        <v>902</v>
      </c>
      <c r="O40" s="322" t="s">
        <v>903</v>
      </c>
      <c r="P40" s="322" t="s">
        <v>904</v>
      </c>
      <c r="Q40" s="322" t="s">
        <v>905</v>
      </c>
      <c r="R40" s="322" t="s">
        <v>906</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73</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65" customFormat="1" ht="15" outlineLevel="1" x14ac:dyDescent="0.25">
      <c r="A42" s="769"/>
      <c r="B42" s="766"/>
      <c r="C42" s="778"/>
      <c r="D42" s="778"/>
      <c r="E42" s="778"/>
      <c r="F42" s="782"/>
      <c r="G42" s="779"/>
      <c r="H42" s="322" t="s">
        <v>1084</v>
      </c>
      <c r="I42" s="366">
        <v>25</v>
      </c>
      <c r="J42" s="366">
        <v>25</v>
      </c>
      <c r="K42" s="366">
        <v>25</v>
      </c>
      <c r="L42" s="366">
        <v>25</v>
      </c>
      <c r="M42" s="366">
        <v>25</v>
      </c>
      <c r="N42" s="366">
        <v>25</v>
      </c>
      <c r="O42" s="366">
        <v>25</v>
      </c>
      <c r="P42" s="366">
        <v>25</v>
      </c>
      <c r="Q42" s="366">
        <v>25</v>
      </c>
      <c r="R42" s="366">
        <v>25</v>
      </c>
      <c r="S42" s="322"/>
      <c r="T42" s="322"/>
      <c r="U42" s="322"/>
      <c r="V42" s="322"/>
      <c r="W42" s="773"/>
      <c r="X42" s="768"/>
      <c r="Y42" s="768"/>
      <c r="Z42" s="768"/>
      <c r="AA42" s="768"/>
      <c r="AB42" s="768"/>
      <c r="AC42" s="768"/>
      <c r="AD42" s="768"/>
      <c r="AE42" s="768"/>
      <c r="AF42" s="768"/>
      <c r="AG42" s="768"/>
      <c r="AH42" s="768"/>
      <c r="AI42" s="768"/>
      <c r="AJ42" s="768"/>
      <c r="AK42" s="768"/>
      <c r="AL42" s="768"/>
      <c r="AM42" s="768"/>
      <c r="AN42" s="768"/>
      <c r="AO42" s="768"/>
      <c r="AP42" s="768"/>
      <c r="AQ42" s="768"/>
      <c r="AR42" s="768"/>
      <c r="AS42" s="768"/>
      <c r="AT42" s="768"/>
      <c r="AU42" s="768"/>
      <c r="AV42" s="768"/>
      <c r="AW42" s="768"/>
      <c r="AX42" s="768"/>
      <c r="AY42" s="768"/>
      <c r="AZ42" s="768"/>
      <c r="BA42" s="768"/>
      <c r="BB42" s="768"/>
      <c r="BC42" s="768"/>
      <c r="BD42" s="768"/>
      <c r="BE42" s="768"/>
      <c r="BF42" s="768"/>
      <c r="BG42" s="768"/>
      <c r="BH42" s="768"/>
      <c r="BI42" s="768"/>
      <c r="BJ42" s="768"/>
      <c r="BK42" s="768"/>
      <c r="BL42" s="768"/>
      <c r="BM42" s="768"/>
      <c r="BN42" s="768"/>
      <c r="BO42" s="768"/>
      <c r="BP42" s="768"/>
    </row>
    <row r="43" spans="1:68" s="75" customFormat="1" ht="15" outlineLevel="1" x14ac:dyDescent="0.25">
      <c r="A43" s="238"/>
      <c r="B43" s="239"/>
      <c r="C43" s="249"/>
      <c r="D43" s="249"/>
      <c r="E43" s="249"/>
      <c r="F43" s="257"/>
      <c r="G43" s="261"/>
      <c r="H43" s="322" t="s">
        <v>76</v>
      </c>
      <c r="I43" s="366">
        <v>20</v>
      </c>
      <c r="J43" s="366">
        <v>20</v>
      </c>
      <c r="K43" s="366">
        <v>20</v>
      </c>
      <c r="L43" s="366">
        <v>20</v>
      </c>
      <c r="M43" s="366">
        <v>20</v>
      </c>
      <c r="N43" s="366">
        <v>20</v>
      </c>
      <c r="O43" s="366">
        <v>20</v>
      </c>
      <c r="P43" s="366">
        <v>20</v>
      </c>
      <c r="Q43" s="366">
        <v>20</v>
      </c>
      <c r="R43" s="366">
        <v>20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1085</v>
      </c>
      <c r="I44" s="366">
        <v>20</v>
      </c>
      <c r="J44" s="366">
        <v>20</v>
      </c>
      <c r="K44" s="366">
        <v>20</v>
      </c>
      <c r="L44" s="366">
        <v>20</v>
      </c>
      <c r="M44" s="366">
        <v>20</v>
      </c>
      <c r="N44" s="366">
        <v>20</v>
      </c>
      <c r="O44" s="366">
        <v>20</v>
      </c>
      <c r="P44" s="366">
        <v>20</v>
      </c>
      <c r="Q44" s="366">
        <v>20</v>
      </c>
      <c r="R44" s="366">
        <v>20</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75</v>
      </c>
      <c r="I45" s="366">
        <v>15</v>
      </c>
      <c r="J45" s="366">
        <v>15</v>
      </c>
      <c r="K45" s="366">
        <v>15</v>
      </c>
      <c r="L45" s="366">
        <v>15</v>
      </c>
      <c r="M45" s="366">
        <v>15</v>
      </c>
      <c r="N45" s="366">
        <v>15</v>
      </c>
      <c r="O45" s="366">
        <v>15</v>
      </c>
      <c r="P45" s="366">
        <v>15</v>
      </c>
      <c r="Q45" s="366">
        <v>15</v>
      </c>
      <c r="R45" s="366">
        <v>15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1086</v>
      </c>
      <c r="I46" s="366">
        <v>15</v>
      </c>
      <c r="J46" s="366">
        <v>15</v>
      </c>
      <c r="K46" s="366">
        <v>15</v>
      </c>
      <c r="L46" s="366">
        <v>15</v>
      </c>
      <c r="M46" s="366">
        <v>15</v>
      </c>
      <c r="N46" s="366">
        <v>15</v>
      </c>
      <c r="O46" s="366">
        <v>15</v>
      </c>
      <c r="P46" s="366">
        <v>15</v>
      </c>
      <c r="Q46" s="366">
        <v>15</v>
      </c>
      <c r="R46" s="366">
        <v>15</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78</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250</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t="s">
        <v>81</v>
      </c>
      <c r="I49" s="366">
        <v>30</v>
      </c>
      <c r="J49" s="366">
        <v>30</v>
      </c>
      <c r="K49" s="366">
        <v>30</v>
      </c>
      <c r="L49" s="366">
        <v>30</v>
      </c>
      <c r="M49" s="366">
        <v>30</v>
      </c>
      <c r="N49" s="366">
        <v>30</v>
      </c>
      <c r="O49" s="366">
        <v>30</v>
      </c>
      <c r="P49" s="366">
        <v>30</v>
      </c>
      <c r="Q49" s="366">
        <v>30</v>
      </c>
      <c r="R49" s="366">
        <v>30</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65" customFormat="1" ht="15" outlineLevel="1" x14ac:dyDescent="0.25">
      <c r="A50" s="769"/>
      <c r="B50" s="766"/>
      <c r="C50" s="778"/>
      <c r="D50" s="778"/>
      <c r="E50" s="778"/>
      <c r="F50" s="782"/>
      <c r="G50" s="779"/>
      <c r="H50" s="322" t="s">
        <v>1087</v>
      </c>
      <c r="I50" s="366">
        <v>30</v>
      </c>
      <c r="J50" s="366">
        <v>30</v>
      </c>
      <c r="K50" s="366">
        <v>30</v>
      </c>
      <c r="L50" s="366">
        <v>30</v>
      </c>
      <c r="M50" s="366">
        <v>30</v>
      </c>
      <c r="N50" s="366">
        <v>30</v>
      </c>
      <c r="O50" s="366">
        <v>30</v>
      </c>
      <c r="P50" s="366">
        <v>30</v>
      </c>
      <c r="Q50" s="366">
        <v>30</v>
      </c>
      <c r="R50" s="366">
        <v>30</v>
      </c>
      <c r="S50" s="322"/>
      <c r="T50" s="322"/>
      <c r="U50" s="322"/>
      <c r="V50" s="322"/>
      <c r="W50" s="773"/>
      <c r="X50" s="768"/>
      <c r="Y50" s="768"/>
      <c r="Z50" s="768"/>
      <c r="AA50" s="768"/>
      <c r="AB50" s="768"/>
      <c r="AC50" s="768"/>
      <c r="AD50" s="768"/>
      <c r="AE50" s="768"/>
      <c r="AF50" s="768"/>
      <c r="AG50" s="768"/>
      <c r="AH50" s="768"/>
      <c r="AI50" s="768"/>
      <c r="AJ50" s="768"/>
      <c r="AK50" s="768"/>
      <c r="AL50" s="768"/>
      <c r="AM50" s="768"/>
      <c r="AN50" s="768"/>
      <c r="AO50" s="768"/>
      <c r="AP50" s="768"/>
      <c r="AQ50" s="768"/>
      <c r="AR50" s="768"/>
      <c r="AS50" s="768"/>
      <c r="AT50" s="768"/>
      <c r="AU50" s="768"/>
      <c r="AV50" s="768"/>
      <c r="AW50" s="768"/>
      <c r="AX50" s="768"/>
      <c r="AY50" s="768"/>
      <c r="AZ50" s="768"/>
      <c r="BA50" s="768"/>
      <c r="BB50" s="768"/>
      <c r="BC50" s="768"/>
      <c r="BD50" s="768"/>
      <c r="BE50" s="768"/>
      <c r="BF50" s="768"/>
      <c r="BG50" s="768"/>
      <c r="BH50" s="768"/>
      <c r="BI50" s="768"/>
      <c r="BJ50" s="768"/>
      <c r="BK50" s="768"/>
      <c r="BL50" s="768"/>
      <c r="BM50" s="768"/>
      <c r="BN50" s="768"/>
      <c r="BO50" s="768"/>
      <c r="BP50" s="768"/>
    </row>
    <row r="51" spans="1:68" s="75" customFormat="1" ht="15" outlineLevel="1" x14ac:dyDescent="0.25">
      <c r="A51" s="238"/>
      <c r="B51" s="239"/>
      <c r="C51" s="249"/>
      <c r="D51" s="249"/>
      <c r="E51" s="249"/>
      <c r="F51" s="257"/>
      <c r="G51" s="261"/>
      <c r="H51" s="322" t="s">
        <v>72</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1088</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77</v>
      </c>
      <c r="I53" s="366">
        <v>25</v>
      </c>
      <c r="J53" s="366">
        <v>25</v>
      </c>
      <c r="K53" s="366">
        <v>25</v>
      </c>
      <c r="L53" s="366">
        <v>25</v>
      </c>
      <c r="M53" s="366">
        <v>25</v>
      </c>
      <c r="N53" s="366">
        <v>25</v>
      </c>
      <c r="O53" s="366">
        <v>25</v>
      </c>
      <c r="P53" s="366">
        <v>25</v>
      </c>
      <c r="Q53" s="366">
        <v>25</v>
      </c>
      <c r="R53" s="366">
        <v>25</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74</v>
      </c>
      <c r="I54" s="366">
        <v>25</v>
      </c>
      <c r="J54" s="366">
        <v>25</v>
      </c>
      <c r="K54" s="366">
        <v>25</v>
      </c>
      <c r="L54" s="366">
        <v>25</v>
      </c>
      <c r="M54" s="366">
        <v>25</v>
      </c>
      <c r="N54" s="366">
        <v>25</v>
      </c>
      <c r="O54" s="366">
        <v>25</v>
      </c>
      <c r="P54" s="366">
        <v>25</v>
      </c>
      <c r="Q54" s="366">
        <v>25</v>
      </c>
      <c r="R54" s="366">
        <v>25</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82</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83</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c r="I58" s="322"/>
      <c r="J58" s="322"/>
      <c r="K58" s="322"/>
      <c r="L58" s="322"/>
      <c r="M58" s="322"/>
      <c r="N58" s="322"/>
      <c r="O58" s="322"/>
      <c r="P58" s="322"/>
      <c r="Q58" s="322"/>
      <c r="R58" s="322"/>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ht="15" outlineLevel="1" x14ac:dyDescent="0.25">
      <c r="A59" s="5"/>
      <c r="B59" s="6"/>
      <c r="C59" s="17"/>
      <c r="D59" s="17"/>
      <c r="E59" s="17"/>
      <c r="F59" s="26"/>
      <c r="G59" s="34"/>
      <c r="H59" s="35"/>
      <c r="I59" s="35"/>
      <c r="J59" s="35"/>
      <c r="K59" s="68"/>
      <c r="L59" s="68"/>
      <c r="M59" s="68"/>
      <c r="N59" s="35"/>
      <c r="O59" s="35"/>
      <c r="P59" s="35"/>
      <c r="Q59" s="35"/>
      <c r="R59" s="35"/>
      <c r="S59" s="35"/>
      <c r="T59" s="35"/>
      <c r="U59" s="35"/>
      <c r="V59" s="35"/>
      <c r="W59" s="16"/>
      <c r="X59" s="7"/>
      <c r="Y59" s="7"/>
      <c r="Z59" s="7"/>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ht="15" outlineLevel="1" x14ac:dyDescent="0.25">
      <c r="A60" s="5"/>
      <c r="B60" s="6"/>
      <c r="C60" s="17"/>
      <c r="D60" s="17"/>
      <c r="E60" s="17"/>
      <c r="F60" s="26"/>
      <c r="G60" s="324" t="s">
        <v>298</v>
      </c>
      <c r="H60" s="35"/>
      <c r="I60" s="35"/>
      <c r="J60" s="35"/>
      <c r="K60" s="68"/>
      <c r="L60" s="68"/>
      <c r="M60" s="68"/>
      <c r="N60" s="35"/>
      <c r="O60" s="35"/>
      <c r="P60" s="35"/>
      <c r="Q60" s="35"/>
      <c r="R60" s="35"/>
      <c r="S60" s="35"/>
      <c r="T60" s="35"/>
      <c r="U60" s="35"/>
      <c r="V60" s="35"/>
      <c r="W60" s="16"/>
      <c r="X60" s="7"/>
      <c r="Y60" s="7"/>
      <c r="Z60" s="7"/>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22" t="s">
        <v>115</v>
      </c>
      <c r="I61" s="322" t="s">
        <v>933</v>
      </c>
      <c r="J61" s="35" t="s">
        <v>460</v>
      </c>
      <c r="K61" s="68" t="s">
        <v>899</v>
      </c>
      <c r="L61" s="68" t="s">
        <v>900</v>
      </c>
      <c r="M61" s="68" t="s">
        <v>901</v>
      </c>
      <c r="N61" s="35" t="s">
        <v>902</v>
      </c>
      <c r="O61" s="35" t="s">
        <v>903</v>
      </c>
      <c r="P61" s="35" t="s">
        <v>904</v>
      </c>
      <c r="Q61" s="35" t="s">
        <v>905</v>
      </c>
      <c r="R61" s="35" t="s">
        <v>906</v>
      </c>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22" t="s">
        <v>73</v>
      </c>
      <c r="I62" s="367">
        <v>43804</v>
      </c>
      <c r="J62" s="367">
        <v>43804</v>
      </c>
      <c r="K62" s="367">
        <v>43804</v>
      </c>
      <c r="L62" s="367">
        <v>43804</v>
      </c>
      <c r="M62" s="367">
        <v>43804</v>
      </c>
      <c r="N62" s="367">
        <v>43804</v>
      </c>
      <c r="O62" s="367">
        <v>43804</v>
      </c>
      <c r="P62" s="367">
        <v>43804</v>
      </c>
      <c r="Q62" s="367">
        <v>43804</v>
      </c>
      <c r="R62" s="367">
        <v>43804</v>
      </c>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s="765" customFormat="1" ht="15" outlineLevel="1" x14ac:dyDescent="0.25">
      <c r="A63" s="769"/>
      <c r="B63" s="766"/>
      <c r="C63" s="778"/>
      <c r="D63" s="778"/>
      <c r="E63" s="778"/>
      <c r="F63" s="782"/>
      <c r="G63" s="779"/>
      <c r="H63" s="322" t="s">
        <v>1084</v>
      </c>
      <c r="I63" s="367">
        <v>43804</v>
      </c>
      <c r="J63" s="367">
        <v>43804</v>
      </c>
      <c r="K63" s="367">
        <v>43804</v>
      </c>
      <c r="L63" s="367">
        <v>43804</v>
      </c>
      <c r="M63" s="367">
        <v>43804</v>
      </c>
      <c r="N63" s="367">
        <v>43804</v>
      </c>
      <c r="O63" s="367">
        <v>43804</v>
      </c>
      <c r="P63" s="367">
        <v>43804</v>
      </c>
      <c r="Q63" s="367">
        <v>43804</v>
      </c>
      <c r="R63" s="367">
        <v>43804</v>
      </c>
      <c r="S63" s="322"/>
      <c r="T63" s="322"/>
      <c r="U63" s="322"/>
      <c r="V63" s="322"/>
      <c r="W63" s="773"/>
      <c r="X63" s="768"/>
      <c r="Y63" s="768"/>
      <c r="Z63" s="768"/>
      <c r="AA63" s="768"/>
      <c r="AB63" s="768"/>
      <c r="AC63" s="768"/>
      <c r="AD63" s="768"/>
      <c r="AE63" s="768"/>
      <c r="AF63" s="768"/>
      <c r="AG63" s="768"/>
      <c r="AH63" s="768"/>
      <c r="AI63" s="768"/>
      <c r="AJ63" s="768"/>
      <c r="AK63" s="768"/>
      <c r="AL63" s="768"/>
      <c r="AM63" s="768"/>
      <c r="AN63" s="768"/>
      <c r="AO63" s="768"/>
      <c r="AP63" s="768"/>
      <c r="AQ63" s="768"/>
      <c r="AR63" s="768"/>
      <c r="AS63" s="768"/>
      <c r="AT63" s="768"/>
      <c r="AU63" s="768"/>
      <c r="AV63" s="768"/>
      <c r="AW63" s="768"/>
      <c r="AX63" s="768"/>
      <c r="AY63" s="768"/>
      <c r="AZ63" s="768"/>
      <c r="BA63" s="768"/>
      <c r="BB63" s="768"/>
      <c r="BC63" s="768"/>
      <c r="BD63" s="768"/>
      <c r="BE63" s="768"/>
      <c r="BF63" s="768"/>
      <c r="BG63" s="768"/>
      <c r="BH63" s="768"/>
      <c r="BI63" s="768"/>
      <c r="BJ63" s="768"/>
      <c r="BK63" s="768"/>
      <c r="BL63" s="768"/>
      <c r="BM63" s="768"/>
      <c r="BN63" s="768"/>
      <c r="BO63" s="768"/>
      <c r="BP63" s="768"/>
    </row>
    <row r="64" spans="1:68" ht="15" outlineLevel="1" x14ac:dyDescent="0.25">
      <c r="A64" s="5"/>
      <c r="B64" s="6"/>
      <c r="C64" s="17"/>
      <c r="D64" s="17"/>
      <c r="E64" s="17"/>
      <c r="F64" s="26"/>
      <c r="G64" s="34"/>
      <c r="H64" s="322" t="s">
        <v>76</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1085</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75</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1086</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78</v>
      </c>
      <c r="I68" s="367">
        <v>43794</v>
      </c>
      <c r="J68" s="367">
        <v>43794</v>
      </c>
      <c r="K68" s="367">
        <v>43794</v>
      </c>
      <c r="L68" s="367">
        <v>43794</v>
      </c>
      <c r="M68" s="367">
        <v>43794</v>
      </c>
      <c r="N68" s="367">
        <v>43794</v>
      </c>
      <c r="O68" s="367">
        <v>43794</v>
      </c>
      <c r="P68" s="367">
        <v>43794</v>
      </c>
      <c r="Q68" s="367">
        <v>43794</v>
      </c>
      <c r="R68" s="367">
        <v>43794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250</v>
      </c>
      <c r="I69" s="367">
        <v>43794</v>
      </c>
      <c r="J69" s="367">
        <v>43794</v>
      </c>
      <c r="K69" s="367">
        <v>43794</v>
      </c>
      <c r="L69" s="367">
        <v>43794</v>
      </c>
      <c r="M69" s="367">
        <v>43794</v>
      </c>
      <c r="N69" s="367">
        <v>43794</v>
      </c>
      <c r="O69" s="367">
        <v>43794</v>
      </c>
      <c r="P69" s="367">
        <v>43794</v>
      </c>
      <c r="Q69" s="367">
        <v>43794</v>
      </c>
      <c r="R69" s="367">
        <v>43794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81</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1087</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72</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1088</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77</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74</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82</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83</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251</v>
      </c>
      <c r="I80" s="367">
        <v>43770</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252</v>
      </c>
      <c r="I82" s="366">
        <v>15</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677" t="s">
        <v>263</v>
      </c>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3.35" customHeight="1" outlineLevel="1" x14ac:dyDescent="0.25">
      <c r="A85" s="5"/>
      <c r="B85" s="6"/>
      <c r="C85" s="17"/>
      <c r="D85" s="17"/>
      <c r="E85" s="17"/>
      <c r="F85" s="26"/>
      <c r="G85" s="34"/>
      <c r="H85" s="35" t="s">
        <v>264</v>
      </c>
      <c r="I85" s="366">
        <v>7</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5.0999999999999996" customHeight="1" outlineLevel="1" x14ac:dyDescent="0.25">
      <c r="A87" s="5"/>
      <c r="B87" s="6"/>
      <c r="C87" s="17"/>
      <c r="D87" s="17"/>
      <c r="E87" s="17"/>
      <c r="F87" s="36"/>
      <c r="G87" s="37"/>
      <c r="H87" s="37"/>
      <c r="I87" s="37"/>
      <c r="J87" s="38"/>
      <c r="K87" s="38"/>
      <c r="L87" s="38"/>
      <c r="M87" s="38"/>
      <c r="N87" s="38"/>
      <c r="O87" s="38"/>
      <c r="P87" s="38"/>
      <c r="Q87" s="38"/>
      <c r="R87" s="38"/>
      <c r="S87" s="38"/>
      <c r="T87" s="38"/>
      <c r="U87" s="38"/>
      <c r="V87" s="30"/>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24.95" customHeight="1" outlineLevel="1" x14ac:dyDescent="0.25">
      <c r="A88" s="5"/>
      <c r="B88" s="6"/>
      <c r="C88" s="39"/>
      <c r="D88" s="39"/>
      <c r="E88" s="39"/>
      <c r="F88" s="39"/>
      <c r="G88" s="40" t="str">
        <f>G23</f>
        <v>General info</v>
      </c>
      <c r="H88" s="39"/>
      <c r="I88" s="39"/>
      <c r="J88" s="39"/>
      <c r="K88" s="39"/>
      <c r="L88" s="39"/>
      <c r="M88" s="39"/>
      <c r="N88" s="39"/>
      <c r="O88" s="39"/>
      <c r="P88" s="39"/>
      <c r="Q88" s="39"/>
      <c r="R88" s="39"/>
      <c r="S88" s="39"/>
      <c r="T88" s="39"/>
      <c r="U88" s="39"/>
      <c r="V88" s="39"/>
      <c r="W88" s="41" t="s">
        <v>24</v>
      </c>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2" customHeight="1" outlineLevel="1" x14ac:dyDescent="0.25">
      <c r="A89" s="5"/>
      <c r="B89" s="6"/>
      <c r="C89" s="6"/>
      <c r="D89" s="6"/>
      <c r="E89" s="6"/>
      <c r="F89" s="7"/>
      <c r="G89" s="7"/>
      <c r="H89" s="7"/>
      <c r="I89" s="7"/>
      <c r="J89" s="7"/>
      <c r="K89" s="7"/>
      <c r="L89" s="7"/>
      <c r="M89" s="7"/>
      <c r="N89" s="7"/>
      <c r="O89" s="7"/>
      <c r="P89" s="7"/>
      <c r="Q89" s="7"/>
      <c r="R89" s="7"/>
      <c r="S89" s="7"/>
      <c r="T89" s="7"/>
      <c r="U89" s="7"/>
      <c r="V89" s="7"/>
      <c r="W89" s="7"/>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c r="BQ89" s="7"/>
      <c r="BR89" s="7"/>
      <c r="BS89" s="7"/>
      <c r="BT89" s="7"/>
      <c r="BU89" s="7"/>
      <c r="BV89" s="7"/>
      <c r="BW89" s="7"/>
      <c r="BX89" s="7"/>
      <c r="BY89" s="7"/>
      <c r="BZ89" s="7"/>
      <c r="CA89" s="7"/>
      <c r="CB89" s="7"/>
      <c r="CC89" s="7"/>
      <c r="CD89" s="7"/>
      <c r="CE89" s="7"/>
      <c r="CF89" s="7"/>
    </row>
    <row r="90" spans="1:84" ht="12" customHeight="1" outlineLevel="1" x14ac:dyDescent="0.25">
      <c r="A90" s="5"/>
      <c r="B90" s="6"/>
      <c r="C90" s="6"/>
      <c r="D90" s="6"/>
      <c r="E90" s="6"/>
      <c r="F90" s="6"/>
      <c r="G90" s="6"/>
      <c r="H90" s="7"/>
      <c r="I90" s="7"/>
      <c r="J90" s="7"/>
      <c r="K90" s="7"/>
      <c r="L90" s="7"/>
      <c r="M90" s="240"/>
      <c r="N90" s="240"/>
      <c r="O90" s="240"/>
      <c r="P90" s="7"/>
      <c r="Q90" s="7"/>
      <c r="R90" s="7"/>
      <c r="S90" s="7"/>
      <c r="T90" s="7"/>
      <c r="U90" s="7"/>
      <c r="V90" s="7"/>
      <c r="W90" s="7"/>
      <c r="X90" s="6"/>
      <c r="Y90" s="6"/>
      <c r="Z90" s="6"/>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39"/>
      <c r="AW90" s="239"/>
      <c r="AX90" s="239"/>
      <c r="AY90" s="239"/>
      <c r="AZ90" s="239"/>
      <c r="BA90" s="239"/>
      <c r="BB90" s="239"/>
      <c r="BC90" s="239"/>
      <c r="BD90" s="239"/>
      <c r="BE90" s="239"/>
      <c r="BF90" s="239"/>
      <c r="BG90" s="239"/>
      <c r="BH90" s="239"/>
      <c r="BI90" s="239"/>
      <c r="BJ90" s="239"/>
      <c r="BK90" s="239"/>
      <c r="BL90" s="239"/>
      <c r="BM90" s="239"/>
      <c r="BN90" s="239"/>
      <c r="BO90" s="239"/>
      <c r="BP90" s="239"/>
    </row>
    <row r="91" spans="1:84" ht="5.0999999999999996" customHeight="1" outlineLevel="1" thickBot="1" x14ac:dyDescent="0.3">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x14ac:dyDescent="0.25">
      <c r="A92" s="5"/>
      <c r="B92" s="6"/>
      <c r="C92" s="9" t="s">
        <v>0</v>
      </c>
      <c r="D92" s="9"/>
      <c r="E92" s="9"/>
      <c r="F92" s="9"/>
      <c r="G92" s="9"/>
      <c r="H92" s="9"/>
      <c r="I92" s="9"/>
      <c r="J92" s="9"/>
      <c r="K92" s="10"/>
      <c r="L92" s="10"/>
      <c r="M92" s="242"/>
      <c r="N92" s="242"/>
      <c r="O92" s="242"/>
      <c r="P92" s="10"/>
      <c r="Q92" s="10"/>
      <c r="R92" s="10"/>
      <c r="S92" s="10"/>
      <c r="T92" s="10"/>
      <c r="U92" s="10"/>
      <c r="V92" s="10"/>
      <c r="W92" s="11"/>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2"/>
      <c r="D93" s="12"/>
      <c r="E93" s="12" t="s">
        <v>1</v>
      </c>
      <c r="F93" s="13"/>
      <c r="G93" s="14" t="s">
        <v>62</v>
      </c>
      <c r="H93" s="13"/>
      <c r="I93" s="13"/>
      <c r="J93" s="13"/>
      <c r="K93" s="13"/>
      <c r="L93" s="13"/>
      <c r="M93" s="245"/>
      <c r="N93" s="245"/>
      <c r="O93" s="245"/>
      <c r="P93" s="13"/>
      <c r="Q93" s="13"/>
      <c r="R93" s="13"/>
      <c r="S93" s="15"/>
      <c r="T93" s="13"/>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7"/>
      <c r="F94" s="13"/>
      <c r="G94" s="18"/>
      <c r="H94" s="13" t="s">
        <v>26</v>
      </c>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2"/>
      <c r="E95" s="17"/>
      <c r="F95" s="13"/>
      <c r="G95" s="13" t="s">
        <v>2</v>
      </c>
      <c r="H95" s="13"/>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20">
        <v>0</v>
      </c>
      <c r="D96" s="12"/>
      <c r="E96" s="17"/>
      <c r="F96" s="13"/>
      <c r="G96" s="21"/>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22"/>
      <c r="K97" s="22"/>
      <c r="L97" s="22"/>
      <c r="M97" s="819"/>
      <c r="N97" s="819"/>
      <c r="O97" s="819"/>
      <c r="P97" s="22"/>
      <c r="Q97" s="22"/>
      <c r="R97" s="22"/>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17"/>
      <c r="K98" s="17"/>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17"/>
      <c r="M99" s="249"/>
      <c r="N99" s="249"/>
      <c r="O99" s="249"/>
      <c r="P99" s="17"/>
      <c r="Q99" s="24"/>
      <c r="R99" s="24"/>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23" t="s">
        <v>446</v>
      </c>
      <c r="J100" s="23" t="s">
        <v>63</v>
      </c>
      <c r="K100" s="23" t="s">
        <v>64</v>
      </c>
      <c r="L100" s="23" t="s">
        <v>65</v>
      </c>
      <c r="M100" s="255" t="s">
        <v>66</v>
      </c>
      <c r="N100" s="255" t="s">
        <v>1003</v>
      </c>
      <c r="O100" s="255" t="s">
        <v>1004</v>
      </c>
      <c r="P100" s="255" t="s">
        <v>1005</v>
      </c>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5" outlineLevel="1" x14ac:dyDescent="0.25">
      <c r="A101" s="5"/>
      <c r="B101" s="6"/>
      <c r="C101" s="17"/>
      <c r="D101" s="17"/>
      <c r="E101" s="17"/>
      <c r="F101" s="26"/>
      <c r="G101" s="34"/>
      <c r="H101" s="27" t="s">
        <v>246</v>
      </c>
      <c r="I101" s="364">
        <v>1</v>
      </c>
      <c r="J101" s="364">
        <v>1</v>
      </c>
      <c r="K101" s="364">
        <v>1</v>
      </c>
      <c r="L101" s="368">
        <v>0.8</v>
      </c>
      <c r="M101" s="368">
        <v>0.8</v>
      </c>
      <c r="N101" s="368">
        <v>0</v>
      </c>
      <c r="O101" s="368">
        <v>0</v>
      </c>
      <c r="P101" s="368">
        <v>0</v>
      </c>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33"/>
      <c r="G102" s="34"/>
      <c r="H102" s="33"/>
      <c r="I102" s="33"/>
      <c r="J102" s="33"/>
      <c r="K102" s="33"/>
      <c r="L102" s="33"/>
      <c r="M102" s="265"/>
      <c r="N102" s="265"/>
      <c r="O102" s="265"/>
      <c r="P102" s="33"/>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4"/>
      <c r="I103" s="58"/>
      <c r="J103" s="58"/>
      <c r="K103" s="58"/>
      <c r="L103" s="58"/>
      <c r="M103" s="322"/>
      <c r="N103" s="322"/>
      <c r="O103" s="322"/>
      <c r="P103" s="58"/>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5.0999999999999996" customHeight="1" outlineLevel="1" x14ac:dyDescent="0.25">
      <c r="A104" s="5"/>
      <c r="B104" s="6"/>
      <c r="C104" s="17"/>
      <c r="D104" s="17"/>
      <c r="E104" s="17"/>
      <c r="F104" s="36"/>
      <c r="G104" s="37"/>
      <c r="H104" s="37"/>
      <c r="I104" s="37"/>
      <c r="J104" s="38"/>
      <c r="K104" s="38"/>
      <c r="L104" s="38"/>
      <c r="M104" s="268"/>
      <c r="N104" s="268"/>
      <c r="O104" s="268"/>
      <c r="P104" s="38"/>
      <c r="Q104" s="38"/>
      <c r="R104" s="38"/>
      <c r="S104" s="38"/>
      <c r="T104" s="38"/>
      <c r="U104" s="38"/>
      <c r="V104" s="30"/>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24.95" customHeight="1" outlineLevel="1" x14ac:dyDescent="0.25">
      <c r="A105" s="5"/>
      <c r="B105" s="6"/>
      <c r="C105" s="39"/>
      <c r="D105" s="39"/>
      <c r="E105" s="39"/>
      <c r="F105" s="39"/>
      <c r="G105" s="40" t="str">
        <f>G93</f>
        <v>Arable Area (Work Wise)</v>
      </c>
      <c r="H105" s="39"/>
      <c r="I105" s="39"/>
      <c r="J105" s="39"/>
      <c r="K105" s="39"/>
      <c r="L105" s="39"/>
      <c r="M105" s="269"/>
      <c r="N105" s="269"/>
      <c r="O105" s="269"/>
      <c r="P105" s="39"/>
      <c r="Q105" s="39"/>
      <c r="R105" s="39"/>
      <c r="S105" s="39"/>
      <c r="T105" s="39"/>
      <c r="U105" s="39"/>
      <c r="V105" s="39"/>
      <c r="W105" s="41" t="s">
        <v>24</v>
      </c>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6"/>
      <c r="D106" s="6"/>
      <c r="E106" s="6"/>
      <c r="F106" s="7"/>
      <c r="G106" s="7"/>
      <c r="H106" s="7"/>
      <c r="I106" s="7"/>
      <c r="J106" s="7"/>
      <c r="K106" s="7"/>
      <c r="L106" s="7"/>
      <c r="M106" s="240"/>
      <c r="N106" s="240"/>
      <c r="O106" s="240"/>
      <c r="P106" s="7"/>
      <c r="Q106" s="7"/>
      <c r="R106" s="7"/>
      <c r="S106" s="7"/>
      <c r="T106" s="7"/>
      <c r="U106" s="7"/>
      <c r="V106" s="7"/>
      <c r="W106" s="7"/>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c r="BQ106" s="7"/>
      <c r="BR106" s="7"/>
      <c r="BS106" s="7"/>
      <c r="BT106" s="7"/>
      <c r="BU106" s="7"/>
      <c r="BV106" s="7"/>
      <c r="BW106" s="7"/>
      <c r="BX106" s="7"/>
      <c r="BY106" s="7"/>
      <c r="BZ106" s="7"/>
      <c r="CA106" s="7"/>
      <c r="CB106" s="7"/>
      <c r="CC106" s="7"/>
      <c r="CD106" s="7"/>
      <c r="CE106" s="7"/>
      <c r="CF106" s="7"/>
    </row>
    <row r="107" spans="1:84" ht="12" customHeight="1" outlineLevel="1" x14ac:dyDescent="0.25">
      <c r="A107" s="5"/>
      <c r="B107" s="6"/>
      <c r="C107" s="6"/>
      <c r="D107" s="6"/>
      <c r="E107" s="6"/>
      <c r="F107" s="6"/>
      <c r="G107" s="6"/>
      <c r="H107" s="7"/>
      <c r="I107" s="7"/>
      <c r="J107" s="7"/>
      <c r="K107" s="7"/>
      <c r="L107" s="7"/>
      <c r="M107" s="7"/>
      <c r="N107" s="7"/>
      <c r="O107" s="7"/>
      <c r="P107" s="7"/>
      <c r="Q107" s="7"/>
      <c r="R107" s="7"/>
      <c r="S107" s="7"/>
      <c r="T107" s="7"/>
      <c r="U107" s="7"/>
      <c r="V107" s="7"/>
      <c r="W107" s="7"/>
      <c r="X107" s="6"/>
      <c r="Y107" s="6"/>
      <c r="Z107" s="6"/>
      <c r="AA107" s="239"/>
      <c r="AB107" s="239"/>
      <c r="AC107" s="239"/>
      <c r="AD107" s="239"/>
      <c r="AE107" s="239"/>
      <c r="AF107" s="239"/>
      <c r="AG107" s="239"/>
      <c r="AH107" s="239"/>
      <c r="AI107" s="239"/>
      <c r="AJ107" s="239"/>
      <c r="AK107" s="239"/>
      <c r="AL107" s="239"/>
      <c r="AM107" s="239"/>
      <c r="AN107" s="239"/>
      <c r="AO107" s="239"/>
      <c r="AP107" s="239"/>
      <c r="AQ107" s="239"/>
      <c r="AR107" s="239"/>
      <c r="AS107" s="239"/>
      <c r="AT107" s="239"/>
      <c r="AU107" s="239"/>
      <c r="AV107" s="239"/>
      <c r="AW107" s="239"/>
      <c r="AX107" s="239"/>
      <c r="AY107" s="239"/>
      <c r="AZ107" s="239"/>
      <c r="BA107" s="239"/>
      <c r="BB107" s="239"/>
      <c r="BC107" s="239"/>
      <c r="BD107" s="239"/>
      <c r="BE107" s="239"/>
      <c r="BF107" s="239"/>
      <c r="BG107" s="239"/>
      <c r="BH107" s="239"/>
      <c r="BI107" s="239"/>
      <c r="BJ107" s="239"/>
      <c r="BK107" s="239"/>
      <c r="BL107" s="239"/>
      <c r="BM107" s="239"/>
      <c r="BN107" s="239"/>
      <c r="BO107" s="239"/>
      <c r="BP107" s="239"/>
    </row>
    <row r="108" spans="1:84" ht="5.0999999999999996" customHeight="1" outlineLevel="1" thickBot="1" x14ac:dyDescent="0.3">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x14ac:dyDescent="0.25">
      <c r="A109" s="5"/>
      <c r="B109" s="6"/>
      <c r="C109" s="9" t="s">
        <v>0</v>
      </c>
      <c r="D109" s="9"/>
      <c r="E109" s="9"/>
      <c r="F109" s="9"/>
      <c r="G109" s="9"/>
      <c r="H109" s="9"/>
      <c r="I109" s="9"/>
      <c r="J109" s="9"/>
      <c r="K109" s="10"/>
      <c r="L109" s="10"/>
      <c r="M109" s="10"/>
      <c r="N109" s="10"/>
      <c r="O109" s="10"/>
      <c r="P109" s="10"/>
      <c r="Q109" s="10"/>
      <c r="R109" s="10"/>
      <c r="S109" s="10"/>
      <c r="T109" s="10"/>
      <c r="U109" s="10"/>
      <c r="V109" s="10"/>
      <c r="W109" s="11"/>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2"/>
      <c r="D110" s="12"/>
      <c r="E110" s="12" t="s">
        <v>1</v>
      </c>
      <c r="F110" s="13"/>
      <c r="G110" s="14" t="s">
        <v>379</v>
      </c>
      <c r="H110" s="13"/>
      <c r="I110" s="13"/>
      <c r="J110" s="13"/>
      <c r="K110" s="13"/>
      <c r="L110" s="13"/>
      <c r="M110" s="13"/>
      <c r="N110" s="13"/>
      <c r="O110" s="13"/>
      <c r="P110" s="13"/>
      <c r="Q110" s="13"/>
      <c r="R110" s="13"/>
      <c r="S110" s="15"/>
      <c r="T110" s="13"/>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7"/>
      <c r="F111" s="13"/>
      <c r="G111" s="18"/>
      <c r="H111" s="13"/>
      <c r="I111" s="315" t="s">
        <v>378</v>
      </c>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2"/>
      <c r="E112" s="17"/>
      <c r="F112" s="13"/>
      <c r="G112" s="13"/>
      <c r="H112" s="13"/>
      <c r="I112" s="13" t="s">
        <v>404</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20">
        <v>0</v>
      </c>
      <c r="D113" s="12"/>
      <c r="E113" s="17"/>
      <c r="F113" s="13"/>
      <c r="G113" s="21"/>
      <c r="H113" s="13"/>
      <c r="I113" s="13"/>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11"/>
      <c r="I114" s="310"/>
      <c r="J114" s="310"/>
      <c r="K114" s="310"/>
      <c r="L114" s="325"/>
      <c r="M114" s="325"/>
      <c r="N114" s="325"/>
      <c r="O114" s="325"/>
      <c r="P114" s="325"/>
      <c r="Q114" s="325"/>
      <c r="R114" s="325"/>
      <c r="S114" s="325"/>
      <c r="T114" s="325"/>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948" t="s">
        <v>409</v>
      </c>
      <c r="I115" s="948"/>
      <c r="J115" s="948"/>
      <c r="K115" s="310"/>
      <c r="L115" s="325"/>
      <c r="M115" s="947" t="s">
        <v>301</v>
      </c>
      <c r="N115" s="947"/>
      <c r="O115" s="947"/>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325" t="s">
        <v>67</v>
      </c>
      <c r="I116" s="325" t="s">
        <v>67</v>
      </c>
      <c r="J116" s="325" t="s">
        <v>67</v>
      </c>
      <c r="K116" s="325"/>
      <c r="L116" s="325"/>
      <c r="M116" s="17"/>
      <c r="N116" s="325"/>
      <c r="O116" s="325"/>
      <c r="P116" s="17"/>
      <c r="Q116" s="17"/>
      <c r="R116" s="17"/>
      <c r="S116" s="17"/>
      <c r="T116" s="17"/>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23"/>
      <c r="H117" s="24" t="s">
        <v>71</v>
      </c>
      <c r="I117" s="24" t="s">
        <v>70</v>
      </c>
      <c r="J117" s="24" t="s">
        <v>69</v>
      </c>
      <c r="K117" s="330"/>
      <c r="L117" s="330"/>
      <c r="M117" s="24" t="s">
        <v>71</v>
      </c>
      <c r="N117" s="24" t="s">
        <v>70</v>
      </c>
      <c r="O117" s="24" t="s">
        <v>69</v>
      </c>
      <c r="P117" s="24"/>
      <c r="Q117" s="24"/>
      <c r="R117" s="24"/>
      <c r="S117" s="24"/>
      <c r="T117" s="24"/>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76</v>
      </c>
      <c r="H118" s="368">
        <v>250</v>
      </c>
      <c r="I118" s="368">
        <v>0</v>
      </c>
      <c r="J118" s="368">
        <v>0</v>
      </c>
      <c r="L118" s="8" t="str">
        <f t="shared" ref="L118:L147" si="0">G118</f>
        <v>b</v>
      </c>
      <c r="M118" s="369">
        <f t="shared" ref="M118:M147" si="1">1/4</f>
        <v>0.25</v>
      </c>
      <c r="N118" s="368">
        <f t="shared" ref="N118:N147" si="2">IF(I118&gt;0,1,0)</f>
        <v>0</v>
      </c>
      <c r="O118" s="368">
        <f t="shared" ref="O118:O147" si="3">IF(J118&gt;0,1,0)</f>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s="765" customFormat="1" ht="15" outlineLevel="1" x14ac:dyDescent="0.25">
      <c r="A119" s="769"/>
      <c r="B119" s="766"/>
      <c r="C119" s="778"/>
      <c r="D119" s="778"/>
      <c r="E119" s="778"/>
      <c r="F119" s="782"/>
      <c r="G119" s="765" t="s">
        <v>1085</v>
      </c>
      <c r="H119" s="368">
        <v>250</v>
      </c>
      <c r="I119" s="368">
        <v>0</v>
      </c>
      <c r="J119" s="368">
        <v>0</v>
      </c>
      <c r="L119" s="765" t="str">
        <f t="shared" ref="L119" si="4">G119</f>
        <v>bd</v>
      </c>
      <c r="M119" s="369">
        <f t="shared" si="1"/>
        <v>0.25</v>
      </c>
      <c r="N119" s="368">
        <f t="shared" ref="N119" si="5">IF(I119&gt;0,1,0)</f>
        <v>0</v>
      </c>
      <c r="O119" s="368">
        <f t="shared" ref="O119" si="6">IF(J119&gt;0,1,0)</f>
        <v>0</v>
      </c>
      <c r="S119" s="322"/>
      <c r="T119" s="322"/>
      <c r="U119" s="322"/>
      <c r="V119" s="322"/>
      <c r="W119" s="773"/>
      <c r="X119" s="768"/>
      <c r="Y119" s="768"/>
      <c r="Z119" s="768"/>
      <c r="AA119" s="768"/>
      <c r="AB119" s="768"/>
      <c r="AC119" s="768"/>
      <c r="AD119" s="768"/>
      <c r="AE119" s="768"/>
      <c r="AF119" s="768"/>
      <c r="AG119" s="768"/>
      <c r="AH119" s="768"/>
      <c r="AI119" s="768"/>
      <c r="AJ119" s="768"/>
      <c r="AK119" s="768"/>
      <c r="AL119" s="768"/>
      <c r="AM119" s="768"/>
      <c r="AN119" s="768"/>
      <c r="AO119" s="768"/>
      <c r="AP119" s="768"/>
      <c r="AQ119" s="768"/>
      <c r="AR119" s="768"/>
      <c r="AS119" s="768"/>
      <c r="AT119" s="768"/>
      <c r="AU119" s="768"/>
      <c r="AV119" s="768"/>
      <c r="AW119" s="768"/>
      <c r="AX119" s="768"/>
      <c r="AY119" s="768"/>
      <c r="AZ119" s="768"/>
      <c r="BA119" s="768"/>
      <c r="BB119" s="768"/>
      <c r="BC119" s="768"/>
      <c r="BD119" s="768"/>
      <c r="BE119" s="768"/>
      <c r="BF119" s="768"/>
      <c r="BG119" s="768"/>
      <c r="BH119" s="768"/>
      <c r="BI119" s="768"/>
      <c r="BJ119" s="768"/>
      <c r="BK119" s="768"/>
      <c r="BL119" s="768"/>
      <c r="BM119" s="768"/>
      <c r="BN119" s="768"/>
      <c r="BO119" s="768"/>
      <c r="BP119" s="768"/>
    </row>
    <row r="120" spans="1:68" ht="15" outlineLevel="1" x14ac:dyDescent="0.25">
      <c r="A120" s="5"/>
      <c r="B120" s="6"/>
      <c r="C120" s="17"/>
      <c r="D120" s="17"/>
      <c r="E120" s="17"/>
      <c r="F120" s="26"/>
      <c r="G120" s="8" t="s">
        <v>74</v>
      </c>
      <c r="H120" s="368">
        <v>250</v>
      </c>
      <c r="I120" s="368">
        <v>0</v>
      </c>
      <c r="J120" s="368">
        <v>0</v>
      </c>
      <c r="L120" s="8" t="str">
        <f t="shared" si="0"/>
        <v>f</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78</v>
      </c>
      <c r="H121" s="368">
        <v>250</v>
      </c>
      <c r="I121" s="368">
        <v>0</v>
      </c>
      <c r="J121" s="368">
        <v>0</v>
      </c>
      <c r="L121" s="8" t="str">
        <f t="shared" si="0"/>
        <v>h</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82</v>
      </c>
      <c r="H122" s="368">
        <v>250</v>
      </c>
      <c r="I122" s="368">
        <v>0</v>
      </c>
      <c r="J122" s="368">
        <v>0</v>
      </c>
      <c r="L122" s="8" t="str">
        <f t="shared" si="0"/>
        <v>i</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83</v>
      </c>
      <c r="H123" s="368">
        <v>250</v>
      </c>
      <c r="I123" s="368">
        <v>0</v>
      </c>
      <c r="J123" s="368">
        <v>0</v>
      </c>
      <c r="L123" s="8" t="str">
        <f t="shared" si="0"/>
        <v>k</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77</v>
      </c>
      <c r="H124" s="368">
        <v>250</v>
      </c>
      <c r="I124" s="368">
        <v>0</v>
      </c>
      <c r="J124" s="368">
        <v>0</v>
      </c>
      <c r="L124" s="8" t="str">
        <f t="shared" si="0"/>
        <v>l</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75</v>
      </c>
      <c r="H125" s="368">
        <v>250</v>
      </c>
      <c r="I125" s="368">
        <v>0</v>
      </c>
      <c r="J125" s="368">
        <v>0</v>
      </c>
      <c r="L125" s="8" t="str">
        <f t="shared" si="0"/>
        <v>o</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s="765" customFormat="1" ht="15" outlineLevel="1" x14ac:dyDescent="0.25">
      <c r="A126" s="769"/>
      <c r="B126" s="766"/>
      <c r="C126" s="778"/>
      <c r="D126" s="778"/>
      <c r="E126" s="778"/>
      <c r="F126" s="782"/>
      <c r="G126" s="765" t="s">
        <v>1086</v>
      </c>
      <c r="H126" s="368">
        <v>250</v>
      </c>
      <c r="I126" s="368">
        <v>0</v>
      </c>
      <c r="J126" s="368">
        <v>0</v>
      </c>
      <c r="L126" s="765" t="str">
        <f t="shared" ref="L126" si="7">G126</f>
        <v>od</v>
      </c>
      <c r="M126" s="369">
        <f t="shared" si="1"/>
        <v>0.25</v>
      </c>
      <c r="N126" s="368">
        <f t="shared" ref="N126" si="8">IF(I126&gt;0,1,0)</f>
        <v>0</v>
      </c>
      <c r="O126" s="368">
        <f t="shared" ref="O126" si="9">IF(J126&gt;0,1,0)</f>
        <v>0</v>
      </c>
      <c r="S126" s="322"/>
      <c r="T126" s="322"/>
      <c r="U126" s="322"/>
      <c r="V126" s="322"/>
      <c r="W126" s="773"/>
      <c r="X126" s="768"/>
      <c r="Y126" s="768"/>
      <c r="Z126" s="768"/>
      <c r="AA126" s="768"/>
      <c r="AB126" s="768"/>
      <c r="AC126" s="768"/>
      <c r="AD126" s="768"/>
      <c r="AE126" s="768"/>
      <c r="AF126" s="768"/>
      <c r="AG126" s="768"/>
      <c r="AH126" s="768"/>
      <c r="AI126" s="768"/>
      <c r="AJ126" s="768"/>
      <c r="AK126" s="768"/>
      <c r="AL126" s="768"/>
      <c r="AM126" s="768"/>
      <c r="AN126" s="768"/>
      <c r="AO126" s="768"/>
      <c r="AP126" s="768"/>
      <c r="AQ126" s="768"/>
      <c r="AR126" s="768"/>
      <c r="AS126" s="768"/>
      <c r="AT126" s="768"/>
      <c r="AU126" s="768"/>
      <c r="AV126" s="768"/>
      <c r="AW126" s="768"/>
      <c r="AX126" s="768"/>
      <c r="AY126" s="768"/>
      <c r="AZ126" s="768"/>
      <c r="BA126" s="768"/>
      <c r="BB126" s="768"/>
      <c r="BC126" s="768"/>
      <c r="BD126" s="768"/>
      <c r="BE126" s="768"/>
      <c r="BF126" s="768"/>
      <c r="BG126" s="768"/>
      <c r="BH126" s="768"/>
      <c r="BI126" s="768"/>
      <c r="BJ126" s="768"/>
      <c r="BK126" s="768"/>
      <c r="BL126" s="768"/>
      <c r="BM126" s="768"/>
      <c r="BN126" s="768"/>
      <c r="BO126" s="768"/>
      <c r="BP126" s="768"/>
    </row>
    <row r="127" spans="1:68" ht="15" outlineLevel="1" x14ac:dyDescent="0.25">
      <c r="A127" s="5"/>
      <c r="B127" s="6"/>
      <c r="C127" s="17"/>
      <c r="D127" s="17"/>
      <c r="E127" s="17"/>
      <c r="F127" s="26"/>
      <c r="G127" s="8" t="s">
        <v>250</v>
      </c>
      <c r="H127" s="368">
        <v>250</v>
      </c>
      <c r="I127" s="368">
        <v>0</v>
      </c>
      <c r="J127" s="368">
        <v>0</v>
      </c>
      <c r="L127" s="8" t="str">
        <f t="shared" si="0"/>
        <v>of</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72</v>
      </c>
      <c r="H128" s="368">
        <v>250</v>
      </c>
      <c r="I128" s="368">
        <v>0</v>
      </c>
      <c r="J128" s="368">
        <v>0</v>
      </c>
      <c r="L128" s="8" t="str">
        <f t="shared" si="0"/>
        <v>r</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1088</v>
      </c>
      <c r="H129" s="368">
        <v>250</v>
      </c>
      <c r="I129" s="368">
        <v>0</v>
      </c>
      <c r="J129" s="368">
        <v>0</v>
      </c>
      <c r="L129" s="765" t="str">
        <f t="shared" ref="L129" si="10">G129</f>
        <v>rd</v>
      </c>
      <c r="M129" s="369">
        <f t="shared" si="1"/>
        <v>0.25</v>
      </c>
      <c r="N129" s="368">
        <f t="shared" ref="N129" si="11">IF(I129&gt;0,1,0)</f>
        <v>0</v>
      </c>
      <c r="O129" s="368">
        <f t="shared" ref="O129" si="12">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84</v>
      </c>
      <c r="H130" s="368">
        <v>250</v>
      </c>
      <c r="I130" s="368">
        <v>0</v>
      </c>
      <c r="J130" s="368">
        <v>0</v>
      </c>
      <c r="L130" s="8" t="str">
        <f t="shared" si="0"/>
        <v>v</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73</v>
      </c>
      <c r="H131" s="368">
        <v>250</v>
      </c>
      <c r="I131" s="368">
        <v>0</v>
      </c>
      <c r="J131" s="368">
        <v>0</v>
      </c>
      <c r="L131" s="8" t="str">
        <f t="shared" si="0"/>
        <v>w</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1084</v>
      </c>
      <c r="H132" s="368">
        <v>250</v>
      </c>
      <c r="I132" s="368">
        <v>0</v>
      </c>
      <c r="J132" s="368">
        <v>0</v>
      </c>
      <c r="L132" s="765" t="str">
        <f t="shared" ref="L132" si="13">G132</f>
        <v>wd</v>
      </c>
      <c r="M132" s="369">
        <f t="shared" si="1"/>
        <v>0.25</v>
      </c>
      <c r="N132" s="368">
        <f t="shared" ref="N132" si="14">IF(I132&gt;0,1,0)</f>
        <v>0</v>
      </c>
      <c r="O132" s="368">
        <f t="shared" ref="O132" si="15">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81</v>
      </c>
      <c r="H133" s="368">
        <v>250</v>
      </c>
      <c r="I133" s="368">
        <v>0</v>
      </c>
      <c r="J133" s="368">
        <v>0</v>
      </c>
      <c r="L133" s="8" t="str">
        <f t="shared" si="0"/>
        <v>z</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s="765" customFormat="1" ht="15" outlineLevel="1" x14ac:dyDescent="0.25">
      <c r="A134" s="769"/>
      <c r="B134" s="766"/>
      <c r="C134" s="778"/>
      <c r="D134" s="778"/>
      <c r="E134" s="778"/>
      <c r="F134" s="782"/>
      <c r="G134" s="765" t="s">
        <v>1087</v>
      </c>
      <c r="H134" s="368">
        <v>250</v>
      </c>
      <c r="I134" s="368">
        <v>0</v>
      </c>
      <c r="J134" s="368">
        <v>0</v>
      </c>
      <c r="L134" s="765" t="str">
        <f t="shared" ref="L134" si="16">G134</f>
        <v>zd</v>
      </c>
      <c r="M134" s="369">
        <f t="shared" si="1"/>
        <v>0.25</v>
      </c>
      <c r="N134" s="368">
        <f t="shared" ref="N134" si="17">IF(I134&gt;0,1,0)</f>
        <v>0</v>
      </c>
      <c r="O134" s="368">
        <f t="shared" ref="O134" si="18">IF(J134&gt;0,1,0)</f>
        <v>0</v>
      </c>
      <c r="S134" s="322"/>
      <c r="T134" s="322"/>
      <c r="U134" s="322"/>
      <c r="V134" s="322"/>
      <c r="W134" s="773"/>
      <c r="X134" s="768"/>
      <c r="Y134" s="768"/>
      <c r="Z134" s="768"/>
      <c r="AA134" s="768"/>
      <c r="AB134" s="768"/>
      <c r="AC134" s="768"/>
      <c r="AD134" s="768"/>
      <c r="AE134" s="768"/>
      <c r="AF134" s="768"/>
      <c r="AG134" s="768"/>
      <c r="AH134" s="768"/>
      <c r="AI134" s="768"/>
      <c r="AJ134" s="768"/>
      <c r="AK134" s="768"/>
      <c r="AL134" s="768"/>
      <c r="AM134" s="768"/>
      <c r="AN134" s="768"/>
      <c r="AO134" s="768"/>
      <c r="AP134" s="768"/>
      <c r="AQ134" s="768"/>
      <c r="AR134" s="768"/>
      <c r="AS134" s="768"/>
      <c r="AT134" s="768"/>
      <c r="AU134" s="768"/>
      <c r="AV134" s="768"/>
      <c r="AW134" s="768"/>
      <c r="AX134" s="768"/>
      <c r="AY134" s="768"/>
      <c r="AZ134" s="768"/>
      <c r="BA134" s="768"/>
      <c r="BB134" s="768"/>
      <c r="BC134" s="768"/>
      <c r="BD134" s="768"/>
      <c r="BE134" s="768"/>
      <c r="BF134" s="768"/>
      <c r="BG134" s="768"/>
      <c r="BH134" s="768"/>
      <c r="BI134" s="768"/>
      <c r="BJ134" s="768"/>
      <c r="BK134" s="768"/>
      <c r="BL134" s="768"/>
      <c r="BM134" s="768"/>
      <c r="BN134" s="768"/>
      <c r="BO134" s="768"/>
      <c r="BP134" s="768"/>
    </row>
    <row r="135" spans="1:68" ht="15" outlineLevel="1" x14ac:dyDescent="0.25">
      <c r="A135" s="5"/>
      <c r="B135" s="6"/>
      <c r="C135" s="17"/>
      <c r="D135" s="17"/>
      <c r="E135" s="17"/>
      <c r="F135" s="26"/>
      <c r="G135" s="27" t="s">
        <v>79</v>
      </c>
      <c r="H135" s="368">
        <v>250</v>
      </c>
      <c r="I135" s="368">
        <v>60</v>
      </c>
      <c r="J135" s="368">
        <v>120</v>
      </c>
      <c r="K135" s="27"/>
      <c r="L135" s="8" t="str">
        <f t="shared" si="0"/>
        <v>a</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80</v>
      </c>
      <c r="H136" s="368">
        <v>250</v>
      </c>
      <c r="I136" s="368">
        <v>60</v>
      </c>
      <c r="J136" s="368">
        <v>170</v>
      </c>
      <c r="K136" s="27"/>
      <c r="L136" s="8" t="str">
        <f t="shared" si="0"/>
        <v>ar</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398</v>
      </c>
      <c r="H137" s="368">
        <v>250</v>
      </c>
      <c r="I137" s="368">
        <v>60</v>
      </c>
      <c r="J137" s="368">
        <v>120</v>
      </c>
      <c r="K137" s="27"/>
      <c r="L137" s="8" t="str">
        <f t="shared" si="0"/>
        <v>m</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8" t="s">
        <v>399</v>
      </c>
      <c r="H138" s="368">
        <v>250</v>
      </c>
      <c r="I138" s="368">
        <v>60</v>
      </c>
      <c r="J138" s="368">
        <v>120</v>
      </c>
      <c r="L138" s="8" t="str">
        <f t="shared" si="0"/>
        <v>j</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259</v>
      </c>
      <c r="H139" s="368">
        <v>250</v>
      </c>
      <c r="I139" s="368">
        <v>60</v>
      </c>
      <c r="J139" s="368">
        <v>170</v>
      </c>
      <c r="L139" s="8" t="str">
        <f t="shared" si="0"/>
        <v>jr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400</v>
      </c>
      <c r="H140" s="368">
        <v>250</v>
      </c>
      <c r="I140" s="368">
        <v>60</v>
      </c>
      <c r="J140" s="368">
        <v>120</v>
      </c>
      <c r="K140" s="27"/>
      <c r="L140" s="8" t="str">
        <f t="shared" si="0"/>
        <v>s</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85</v>
      </c>
      <c r="H141" s="368">
        <v>250</v>
      </c>
      <c r="I141" s="368">
        <v>60</v>
      </c>
      <c r="J141" s="368">
        <v>170</v>
      </c>
      <c r="K141" s="27"/>
      <c r="L141" s="8" t="str">
        <f t="shared" si="0"/>
        <v>sr</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401</v>
      </c>
      <c r="H142" s="368">
        <v>250</v>
      </c>
      <c r="I142" s="368">
        <v>60</v>
      </c>
      <c r="J142" s="368">
        <v>120</v>
      </c>
      <c r="K142" s="27"/>
      <c r="L142" s="8" t="str">
        <f t="shared" si="0"/>
        <v>t</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258</v>
      </c>
      <c r="H143" s="368">
        <v>250</v>
      </c>
      <c r="I143" s="368">
        <v>60</v>
      </c>
      <c r="J143" s="368">
        <v>170</v>
      </c>
      <c r="K143" s="27"/>
      <c r="L143" s="8" t="str">
        <f t="shared" si="0"/>
        <v>tr</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402</v>
      </c>
      <c r="H144" s="368">
        <v>250</v>
      </c>
      <c r="I144" s="368">
        <v>60</v>
      </c>
      <c r="J144" s="368">
        <v>120</v>
      </c>
      <c r="K144" s="27"/>
      <c r="L144" s="8" t="str">
        <f t="shared" si="0"/>
        <v>u</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6" t="s">
        <v>256</v>
      </c>
      <c r="H145" s="368">
        <v>250</v>
      </c>
      <c r="I145" s="368">
        <v>60</v>
      </c>
      <c r="J145" s="368">
        <v>170</v>
      </c>
      <c r="K145" s="26"/>
      <c r="L145" s="8" t="str">
        <f t="shared" si="0"/>
        <v>ur</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403</v>
      </c>
      <c r="H146" s="368">
        <v>250</v>
      </c>
      <c r="I146" s="368">
        <v>60</v>
      </c>
      <c r="J146" s="368">
        <v>120</v>
      </c>
      <c r="K146" s="26"/>
      <c r="L146" s="8" t="str">
        <f t="shared" si="0"/>
        <v>x</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8" t="s">
        <v>257</v>
      </c>
      <c r="H147" s="368">
        <v>250</v>
      </c>
      <c r="I147" s="368">
        <v>60</v>
      </c>
      <c r="J147" s="368">
        <v>170</v>
      </c>
      <c r="L147" s="8" t="str">
        <f t="shared" si="0"/>
        <v>xr</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H148" s="312"/>
      <c r="I148" s="313"/>
      <c r="J148" s="313"/>
      <c r="K148" s="35"/>
      <c r="P148" s="35"/>
      <c r="Q148" s="35"/>
      <c r="R148" s="35"/>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2" customHeight="1" outlineLevel="1" x14ac:dyDescent="0.25">
      <c r="A149" s="5"/>
      <c r="B149" s="6"/>
      <c r="C149" s="17"/>
      <c r="D149" s="17"/>
      <c r="E149" s="17"/>
      <c r="F149" s="33"/>
      <c r="G149" s="33"/>
      <c r="H149" s="33"/>
      <c r="I149" s="33"/>
      <c r="J149" s="33"/>
      <c r="K149" s="35"/>
      <c r="L149" s="35"/>
      <c r="M149" s="35"/>
      <c r="N149" s="35"/>
      <c r="O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4"/>
      <c r="H150" s="58"/>
      <c r="I150" s="58"/>
      <c r="J150" s="58"/>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5.0999999999999996" customHeight="1" outlineLevel="1" x14ac:dyDescent="0.25">
      <c r="A151" s="5"/>
      <c r="B151" s="6"/>
      <c r="C151" s="17"/>
      <c r="D151" s="17"/>
      <c r="E151" s="17"/>
      <c r="F151" s="36"/>
      <c r="G151" s="37"/>
      <c r="H151" s="37"/>
      <c r="I151" s="38"/>
      <c r="J151" s="38"/>
      <c r="K151" s="38"/>
      <c r="L151" s="38"/>
      <c r="M151" s="38"/>
      <c r="N151" s="38"/>
      <c r="O151" s="38"/>
      <c r="P151" s="38"/>
      <c r="Q151" s="38"/>
      <c r="R151" s="38"/>
      <c r="S151" s="38"/>
      <c r="T151" s="38"/>
      <c r="U151" s="38"/>
      <c r="V151" s="30"/>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24.95" customHeight="1" outlineLevel="1" x14ac:dyDescent="0.25">
      <c r="A152" s="5"/>
      <c r="B152" s="6"/>
      <c r="C152" s="39"/>
      <c r="D152" s="39"/>
      <c r="E152" s="39"/>
      <c r="F152" s="39"/>
      <c r="G152" s="40" t="str">
        <f>G110</f>
        <v>Fixed Inputs</v>
      </c>
      <c r="H152" s="39"/>
      <c r="I152" s="39"/>
      <c r="J152" s="39"/>
      <c r="K152" s="39"/>
      <c r="L152" s="39"/>
      <c r="M152" s="39"/>
      <c r="N152" s="39"/>
      <c r="O152" s="39"/>
      <c r="P152" s="39"/>
      <c r="Q152" s="39"/>
      <c r="R152" s="39"/>
      <c r="S152" s="39"/>
      <c r="T152" s="39"/>
      <c r="U152" s="39"/>
      <c r="V152" s="39"/>
      <c r="W152" s="41" t="s">
        <v>24</v>
      </c>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6"/>
      <c r="D153" s="6"/>
      <c r="E153" s="6"/>
      <c r="F153" s="7"/>
      <c r="G153" s="7"/>
      <c r="H153" s="7"/>
      <c r="I153" s="7"/>
      <c r="J153" s="7"/>
      <c r="K153" s="7"/>
      <c r="L153" s="7"/>
      <c r="M153" s="7"/>
      <c r="N153" s="7"/>
      <c r="O153" s="7"/>
      <c r="P153" s="7"/>
      <c r="Q153" s="7"/>
      <c r="R153" s="7"/>
      <c r="S153" s="7"/>
      <c r="T153" s="7"/>
      <c r="U153" s="7"/>
      <c r="V153" s="7"/>
      <c r="W153" s="7"/>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c r="BQ153" s="7"/>
      <c r="BR153" s="7"/>
      <c r="BS153" s="7"/>
      <c r="BT153" s="7"/>
      <c r="BU153" s="7"/>
      <c r="BV153" s="7"/>
      <c r="BW153" s="7"/>
      <c r="BX153" s="7"/>
      <c r="BY153" s="7"/>
      <c r="BZ153" s="7"/>
      <c r="CA153" s="7"/>
      <c r="CB153" s="7"/>
      <c r="CC153" s="7"/>
      <c r="CD153" s="7"/>
      <c r="CE153" s="7"/>
      <c r="CF153" s="7"/>
    </row>
    <row r="154" spans="1:84" ht="12" customHeight="1" outlineLevel="1" x14ac:dyDescent="0.25">
      <c r="A154" s="5"/>
      <c r="B154" s="6"/>
      <c r="C154" s="6"/>
      <c r="D154" s="6"/>
      <c r="E154" s="6"/>
      <c r="F154" s="6"/>
      <c r="G154" s="6"/>
      <c r="H154" s="7"/>
      <c r="I154" s="7"/>
      <c r="J154" s="7"/>
      <c r="K154" s="7"/>
      <c r="L154" s="7"/>
      <c r="M154" s="7"/>
      <c r="N154" s="240"/>
      <c r="O154" s="240"/>
      <c r="P154" s="240"/>
      <c r="Q154" s="7"/>
      <c r="R154" s="7"/>
      <c r="S154" s="7"/>
      <c r="T154" s="7"/>
      <c r="U154" s="7"/>
      <c r="V154" s="7"/>
      <c r="W154" s="7"/>
      <c r="X154" s="6"/>
      <c r="Y154" s="6"/>
      <c r="Z154" s="6"/>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thickBot="1" x14ac:dyDescent="0.3">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x14ac:dyDescent="0.25">
      <c r="A156" s="5"/>
      <c r="B156" s="6"/>
      <c r="C156" s="9" t="s">
        <v>0</v>
      </c>
      <c r="D156" s="9"/>
      <c r="E156" s="9"/>
      <c r="F156" s="9"/>
      <c r="G156" s="9"/>
      <c r="H156" s="9"/>
      <c r="I156" s="9"/>
      <c r="J156" s="9"/>
      <c r="K156" s="10"/>
      <c r="L156" s="10"/>
      <c r="M156" s="10"/>
      <c r="N156" s="242"/>
      <c r="O156" s="242"/>
      <c r="P156" s="242"/>
      <c r="Q156" s="10"/>
      <c r="R156" s="10"/>
      <c r="S156" s="10"/>
      <c r="T156" s="10"/>
      <c r="U156" s="10"/>
      <c r="V156" s="10"/>
      <c r="W156" s="11"/>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2"/>
      <c r="D157" s="12"/>
      <c r="E157" s="12" t="s">
        <v>1</v>
      </c>
      <c r="F157" s="13"/>
      <c r="G157" s="14" t="s">
        <v>300</v>
      </c>
      <c r="H157" s="13"/>
      <c r="I157" s="13"/>
      <c r="J157" s="13"/>
      <c r="K157" s="13"/>
      <c r="L157" s="13"/>
      <c r="M157" s="13"/>
      <c r="N157" s="245"/>
      <c r="O157" s="245"/>
      <c r="P157" s="245"/>
      <c r="Q157" s="13"/>
      <c r="R157" s="13"/>
      <c r="S157" s="15"/>
      <c r="T157" s="13"/>
      <c r="U157" s="15"/>
      <c r="V157" s="15"/>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7"/>
      <c r="F158" s="13"/>
      <c r="G158" s="18"/>
      <c r="H158" s="13"/>
      <c r="I158" s="13"/>
      <c r="J158" s="13"/>
      <c r="K158" s="13"/>
      <c r="L158" s="13"/>
      <c r="M158" s="13"/>
      <c r="N158" s="245"/>
      <c r="O158" s="245"/>
      <c r="P158" s="245"/>
      <c r="Q158" s="13"/>
      <c r="R158" s="13"/>
      <c r="S158" s="15"/>
      <c r="T158" s="19"/>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7"/>
      <c r="D159" s="12"/>
      <c r="E159" s="17"/>
      <c r="F159" s="13"/>
      <c r="G159" s="13" t="s">
        <v>2</v>
      </c>
      <c r="H159" s="13"/>
      <c r="I159" s="13" t="s">
        <v>294</v>
      </c>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20">
        <v>0</v>
      </c>
      <c r="D160" s="12"/>
      <c r="E160" s="17"/>
      <c r="F160" s="13"/>
      <c r="G160" s="21"/>
      <c r="H160" s="13"/>
      <c r="I160" s="13"/>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7"/>
      <c r="D161" s="17"/>
      <c r="E161" s="17"/>
      <c r="F161" s="17"/>
      <c r="G161" s="17"/>
      <c r="H161" s="17"/>
      <c r="I161" s="17"/>
      <c r="J161" s="233"/>
      <c r="K161" s="233"/>
      <c r="L161" s="233"/>
      <c r="M161" s="233"/>
      <c r="N161" s="819"/>
      <c r="O161" s="819"/>
      <c r="P161" s="819"/>
      <c r="Q161" s="233"/>
      <c r="R161" s="233"/>
      <c r="S161" s="233"/>
      <c r="T161" s="233"/>
      <c r="U161" s="233"/>
      <c r="V161" s="233"/>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17"/>
      <c r="K162" s="17"/>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23"/>
      <c r="J163" s="23"/>
      <c r="K163" s="23"/>
      <c r="L163" s="23"/>
      <c r="M163" s="23"/>
      <c r="N163" s="255"/>
      <c r="O163" s="255"/>
      <c r="P163" s="255"/>
      <c r="Q163" s="23"/>
      <c r="R163" s="24"/>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t="s">
        <v>67</v>
      </c>
      <c r="I164" s="249" t="s">
        <v>459</v>
      </c>
      <c r="J164" s="255" t="s">
        <v>446</v>
      </c>
      <c r="K164" s="255" t="s">
        <v>63</v>
      </c>
      <c r="L164" s="255" t="s">
        <v>64</v>
      </c>
      <c r="M164" s="255" t="s">
        <v>65</v>
      </c>
      <c r="N164" s="255" t="s">
        <v>66</v>
      </c>
      <c r="O164" s="255" t="s">
        <v>1003</v>
      </c>
      <c r="P164" s="255" t="s">
        <v>1004</v>
      </c>
      <c r="Q164" s="255" t="s">
        <v>1005</v>
      </c>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5" outlineLevel="1" x14ac:dyDescent="0.25">
      <c r="A165" s="5"/>
      <c r="B165" s="6"/>
      <c r="C165" s="17"/>
      <c r="D165" s="17"/>
      <c r="E165" s="17"/>
      <c r="F165" s="26"/>
      <c r="G165" s="27" t="s">
        <v>39</v>
      </c>
      <c r="H165" s="27" t="s">
        <v>69</v>
      </c>
      <c r="I165" s="258" t="s">
        <v>79</v>
      </c>
      <c r="J165" s="370">
        <v>120</v>
      </c>
      <c r="K165" s="370">
        <v>120</v>
      </c>
      <c r="L165" s="370">
        <v>120</v>
      </c>
      <c r="M165" s="370">
        <v>120</v>
      </c>
      <c r="N165" s="370">
        <v>120</v>
      </c>
      <c r="O165" s="370">
        <v>0</v>
      </c>
      <c r="P165" s="370">
        <v>0</v>
      </c>
      <c r="Q165" s="370">
        <v>0</v>
      </c>
      <c r="R165" s="62"/>
      <c r="S165" s="62"/>
      <c r="T165" s="62"/>
      <c r="U165" s="62"/>
      <c r="V165" s="60"/>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80</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398</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75" t="s">
        <v>399</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259</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400</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85</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401</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258</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402</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7" t="s">
        <v>256</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403</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75" t="s">
        <v>257</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ht="15" outlineLevel="1" x14ac:dyDescent="0.25">
      <c r="A178" s="5"/>
      <c r="B178" s="6"/>
      <c r="C178" s="17"/>
      <c r="D178" s="17"/>
      <c r="E178" s="17"/>
      <c r="F178" s="26"/>
      <c r="G178" s="27"/>
      <c r="H178" s="235"/>
      <c r="I178" s="236"/>
      <c r="J178" s="237"/>
      <c r="K178" s="237"/>
      <c r="L178" s="237"/>
      <c r="M178" s="237"/>
      <c r="N178" s="65"/>
      <c r="O178" s="65"/>
      <c r="P178" s="65"/>
      <c r="Q178" s="65"/>
      <c r="R178" s="62"/>
      <c r="S178" s="62"/>
      <c r="T178" s="62"/>
      <c r="U178" s="62"/>
      <c r="V178" s="60"/>
      <c r="W178" s="16"/>
      <c r="X178" s="7"/>
      <c r="Y178" s="7"/>
      <c r="Z178" s="7"/>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t="s">
        <v>67</v>
      </c>
      <c r="I179" s="235" t="s">
        <v>459</v>
      </c>
      <c r="J179" s="228" t="s">
        <v>446</v>
      </c>
      <c r="K179" s="228" t="s">
        <v>63</v>
      </c>
      <c r="L179" s="228" t="s">
        <v>64</v>
      </c>
      <c r="M179" s="228" t="s">
        <v>65</v>
      </c>
      <c r="N179" s="228" t="s">
        <v>66</v>
      </c>
      <c r="O179" s="228" t="s">
        <v>1003</v>
      </c>
      <c r="P179" s="228" t="s">
        <v>1004</v>
      </c>
      <c r="Q179" s="228" t="s">
        <v>1005</v>
      </c>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t="s">
        <v>301</v>
      </c>
      <c r="H180" s="258" t="s">
        <v>69</v>
      </c>
      <c r="I180" s="258" t="s">
        <v>79</v>
      </c>
      <c r="J180" s="340">
        <v>1</v>
      </c>
      <c r="K180" s="340">
        <v>1</v>
      </c>
      <c r="L180" s="340">
        <v>1</v>
      </c>
      <c r="M180" s="340">
        <v>1</v>
      </c>
      <c r="N180" s="340">
        <v>1</v>
      </c>
      <c r="O180" s="340">
        <v>0</v>
      </c>
      <c r="P180" s="340">
        <v>0</v>
      </c>
      <c r="Q180" s="340">
        <v>0</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s="75" customFormat="1" ht="15" outlineLevel="1" x14ac:dyDescent="0.25">
      <c r="A181" s="238"/>
      <c r="B181" s="239"/>
      <c r="C181" s="249"/>
      <c r="D181" s="249"/>
      <c r="E181" s="249"/>
      <c r="F181" s="257"/>
      <c r="G181" s="258"/>
      <c r="H181" s="258" t="s">
        <v>69</v>
      </c>
      <c r="I181" s="258" t="s">
        <v>80</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398</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75" t="s">
        <v>399</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259</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400</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85</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401</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258</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402</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7" t="s">
        <v>256</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403</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75" t="s">
        <v>257</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ht="12" customHeight="1" outlineLevel="1" x14ac:dyDescent="0.25">
      <c r="A193" s="5"/>
      <c r="B193" s="6"/>
      <c r="C193" s="17"/>
      <c r="D193" s="17"/>
      <c r="E193" s="17"/>
      <c r="F193" s="33"/>
      <c r="G193" s="34"/>
      <c r="H193" s="34"/>
      <c r="I193" s="64"/>
      <c r="J193" s="63"/>
      <c r="K193" s="63"/>
      <c r="L193" s="63"/>
      <c r="M193" s="63"/>
      <c r="N193" s="63"/>
      <c r="O193" s="63"/>
      <c r="P193" s="63"/>
      <c r="Q193" s="63"/>
      <c r="R193" s="59"/>
      <c r="S193" s="59"/>
      <c r="T193" s="59"/>
      <c r="U193" s="59"/>
      <c r="V193" s="60"/>
      <c r="W193" s="16"/>
      <c r="X193" s="7"/>
      <c r="Y193" s="7"/>
      <c r="Z193" s="7"/>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5.0999999999999996" customHeight="1" outlineLevel="1" x14ac:dyDescent="0.25">
      <c r="A194" s="5"/>
      <c r="B194" s="6"/>
      <c r="C194" s="17"/>
      <c r="D194" s="17"/>
      <c r="E194" s="17"/>
      <c r="F194" s="36"/>
      <c r="G194" s="37"/>
      <c r="H194" s="37"/>
      <c r="I194" s="37"/>
      <c r="J194" s="38"/>
      <c r="K194" s="38"/>
      <c r="L194" s="38"/>
      <c r="M194" s="38"/>
      <c r="N194" s="268"/>
      <c r="O194" s="268"/>
      <c r="P194" s="268"/>
      <c r="Q194" s="38"/>
      <c r="R194" s="38"/>
      <c r="S194" s="38"/>
      <c r="T194" s="38"/>
      <c r="U194" s="38"/>
      <c r="V194" s="3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24.95" customHeight="1" outlineLevel="1" x14ac:dyDescent="0.25">
      <c r="A195" s="5"/>
      <c r="B195" s="6"/>
      <c r="C195" s="39"/>
      <c r="D195" s="39"/>
      <c r="E195" s="39"/>
      <c r="F195" s="39"/>
      <c r="G195" s="40" t="str">
        <f>G157</f>
        <v>Non Arable Pasture Inputs</v>
      </c>
      <c r="H195" s="39"/>
      <c r="I195" s="39"/>
      <c r="J195" s="39"/>
      <c r="K195" s="39"/>
      <c r="L195" s="39"/>
      <c r="M195" s="39"/>
      <c r="N195" s="269"/>
      <c r="O195" s="269"/>
      <c r="P195" s="269"/>
      <c r="Q195" s="39"/>
      <c r="R195" s="39"/>
      <c r="S195" s="39"/>
      <c r="T195" s="39"/>
      <c r="U195" s="39"/>
      <c r="V195" s="39"/>
      <c r="W195" s="41" t="s">
        <v>24</v>
      </c>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6"/>
      <c r="D196" s="6"/>
      <c r="E196" s="6"/>
      <c r="F196" s="7"/>
      <c r="G196" s="7"/>
      <c r="H196" s="7"/>
      <c r="I196" s="7"/>
      <c r="J196" s="7"/>
      <c r="K196" s="7"/>
      <c r="L196" s="7"/>
      <c r="M196" s="7"/>
      <c r="N196" s="240"/>
      <c r="O196" s="240"/>
      <c r="P196" s="240"/>
      <c r="Q196" s="7"/>
      <c r="R196" s="7"/>
      <c r="S196" s="7"/>
      <c r="T196" s="7"/>
      <c r="U196" s="7"/>
      <c r="V196" s="7"/>
      <c r="W196" s="7"/>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c r="BQ196" s="7"/>
      <c r="BR196" s="7"/>
      <c r="BS196" s="7"/>
      <c r="BT196" s="7"/>
      <c r="BU196" s="7"/>
      <c r="BV196" s="7"/>
      <c r="BW196" s="7"/>
      <c r="BX196" s="7"/>
      <c r="BY196" s="7"/>
      <c r="BZ196" s="7"/>
      <c r="CA196" s="7"/>
      <c r="CB196" s="7"/>
      <c r="CC196" s="7"/>
      <c r="CD196" s="7"/>
      <c r="CE196" s="7"/>
      <c r="CF196" s="7"/>
    </row>
    <row r="197" spans="1:84" ht="12" customHeight="1" outlineLevel="1" x14ac:dyDescent="0.25">
      <c r="A197" s="5"/>
      <c r="B197" s="6"/>
      <c r="C197" s="6"/>
      <c r="D197" s="6"/>
      <c r="E197" s="6"/>
      <c r="F197" s="6"/>
      <c r="G197" s="6"/>
      <c r="H197" s="7"/>
      <c r="I197" s="7"/>
      <c r="J197" s="7"/>
      <c r="K197" s="7"/>
      <c r="L197" s="7"/>
      <c r="M197" s="7"/>
      <c r="N197" s="7"/>
      <c r="O197" s="7"/>
      <c r="P197" s="7"/>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6"/>
      <c r="BT197" s="6"/>
      <c r="BU197" s="6"/>
    </row>
    <row r="198" spans="1:84" ht="5.0999999999999996" customHeight="1" outlineLevel="1" thickBot="1" x14ac:dyDescent="0.3">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x14ac:dyDescent="0.25">
      <c r="A199" s="5"/>
      <c r="B199" s="6"/>
      <c r="C199" s="9" t="s">
        <v>0</v>
      </c>
      <c r="D199" s="9"/>
      <c r="E199" s="9"/>
      <c r="F199" s="9"/>
      <c r="G199" s="9"/>
      <c r="H199" s="9"/>
      <c r="I199" s="9"/>
      <c r="J199" s="9"/>
      <c r="K199" s="10"/>
      <c r="L199" s="10"/>
      <c r="M199" s="10"/>
      <c r="N199" s="10"/>
      <c r="O199" s="10"/>
      <c r="P199" s="10"/>
      <c r="Q199" s="10"/>
      <c r="R199" s="10"/>
      <c r="S199" s="10"/>
      <c r="T199" s="10"/>
      <c r="U199" s="10"/>
      <c r="V199" s="10"/>
      <c r="W199" s="10"/>
      <c r="X199" s="10"/>
      <c r="Y199" s="10"/>
      <c r="Z199" s="10"/>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10"/>
      <c r="BR199" s="11"/>
      <c r="BS199" s="7"/>
      <c r="BT199" s="7"/>
      <c r="BU199" s="7"/>
    </row>
    <row r="200" spans="1:84" ht="12" customHeight="1" outlineLevel="1" x14ac:dyDescent="0.25">
      <c r="A200" s="5"/>
      <c r="B200" s="6"/>
      <c r="C200" s="12"/>
      <c r="D200" s="12"/>
      <c r="E200" s="12" t="s">
        <v>1</v>
      </c>
      <c r="F200" s="13"/>
      <c r="G200" s="14" t="s">
        <v>386</v>
      </c>
      <c r="H200" s="13"/>
      <c r="I200" s="13"/>
      <c r="J200" s="13"/>
      <c r="K200" s="13"/>
      <c r="L200" s="13" t="s">
        <v>419</v>
      </c>
      <c r="M200" s="13"/>
      <c r="N200" s="13"/>
      <c r="O200" s="13"/>
      <c r="P200" s="13"/>
      <c r="Q200" s="13"/>
      <c r="R200" s="13"/>
      <c r="S200" s="15"/>
      <c r="T200" s="13"/>
      <c r="U200" s="15"/>
      <c r="V200" s="15"/>
      <c r="W200" s="15"/>
      <c r="X200" s="15"/>
      <c r="Y200" s="15"/>
      <c r="Z200" s="15"/>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15"/>
      <c r="BR200" s="16"/>
      <c r="BS200" s="7"/>
      <c r="BT200" s="7"/>
      <c r="BU200" s="7"/>
    </row>
    <row r="201" spans="1:84" ht="12" customHeight="1" outlineLevel="1" x14ac:dyDescent="0.25">
      <c r="A201" s="5"/>
      <c r="B201" s="6"/>
      <c r="C201" s="12"/>
      <c r="D201" s="12"/>
      <c r="E201" s="17"/>
      <c r="F201" s="13"/>
      <c r="G201" s="18"/>
      <c r="H201" s="13"/>
      <c r="I201" s="327" t="s">
        <v>387</v>
      </c>
      <c r="J201" s="373" t="b">
        <v>1</v>
      </c>
      <c r="K201" s="13"/>
      <c r="L201" s="33" t="s">
        <v>23</v>
      </c>
      <c r="M201" s="13"/>
      <c r="N201" s="13"/>
      <c r="O201" s="13"/>
      <c r="P201" s="13"/>
      <c r="Q201" s="13"/>
      <c r="R201" s="13"/>
      <c r="S201" s="15"/>
      <c r="T201" s="19"/>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7"/>
      <c r="D202" s="12"/>
      <c r="E202" s="17"/>
      <c r="F202" s="13"/>
      <c r="G202" s="13"/>
      <c r="H202" s="13"/>
      <c r="I202" s="13"/>
      <c r="J202" s="13"/>
      <c r="K202" s="13"/>
      <c r="L202" s="33" t="s">
        <v>417</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20">
        <v>0</v>
      </c>
      <c r="D203" s="12"/>
      <c r="E203" s="17"/>
      <c r="F203" s="13"/>
      <c r="G203" s="21"/>
      <c r="H203" s="13"/>
      <c r="I203" s="13"/>
      <c r="J203" s="13"/>
      <c r="K203" s="13"/>
      <c r="L203" s="33" t="s">
        <v>418</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s="75" customFormat="1" ht="12" customHeight="1" outlineLevel="1" x14ac:dyDescent="0.25">
      <c r="A204" s="238"/>
      <c r="B204" s="239"/>
      <c r="C204" s="252"/>
      <c r="D204" s="244"/>
      <c r="E204" s="249"/>
      <c r="F204" s="245"/>
      <c r="G204" s="253"/>
      <c r="H204" s="245"/>
      <c r="I204" s="245"/>
      <c r="J204" s="245"/>
      <c r="K204" s="245"/>
      <c r="L204" s="265" t="s">
        <v>927</v>
      </c>
      <c r="M204" s="245"/>
      <c r="N204" s="245"/>
      <c r="O204" s="245"/>
      <c r="P204" s="245"/>
      <c r="Q204" s="245"/>
      <c r="R204" s="245"/>
      <c r="S204" s="247"/>
      <c r="T204" s="250"/>
      <c r="U204" s="247"/>
      <c r="V204" s="247"/>
      <c r="W204" s="247"/>
      <c r="X204" s="247"/>
      <c r="Y204" s="247"/>
      <c r="Z204" s="247"/>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247"/>
      <c r="BR204" s="248"/>
      <c r="BS204" s="240"/>
      <c r="BT204" s="240"/>
      <c r="BU204" s="240"/>
    </row>
    <row r="205" spans="1:84" s="75" customFormat="1" ht="12" customHeight="1" outlineLevel="1" x14ac:dyDescent="0.25">
      <c r="A205" s="238"/>
      <c r="B205" s="239"/>
      <c r="C205" s="252"/>
      <c r="D205" s="244"/>
      <c r="E205" s="249"/>
      <c r="F205" s="245"/>
      <c r="G205" s="253"/>
      <c r="H205" s="245"/>
      <c r="I205" s="245"/>
      <c r="J205" s="245"/>
      <c r="K205" s="245"/>
      <c r="L205" s="265" t="s">
        <v>929</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1008</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1009</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1010</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ht="12" customHeight="1" outlineLevel="1" x14ac:dyDescent="0.25">
      <c r="A209" s="5"/>
      <c r="B209" s="6"/>
      <c r="C209" s="17"/>
      <c r="D209" s="17"/>
      <c r="E209" s="17"/>
      <c r="F209" s="17"/>
      <c r="G209" s="17"/>
      <c r="H209" s="17"/>
      <c r="I209" s="325"/>
      <c r="J209" s="325"/>
      <c r="K209" s="325"/>
      <c r="L209" s="325"/>
      <c r="M209" s="325"/>
      <c r="N209" s="328" t="s">
        <v>397</v>
      </c>
      <c r="O209" s="325"/>
      <c r="P209" s="325"/>
      <c r="Q209" s="325"/>
      <c r="R209" s="325"/>
      <c r="S209" s="325"/>
      <c r="T209" s="325"/>
      <c r="U209" s="325"/>
      <c r="V209" s="325"/>
      <c r="W209" s="325"/>
      <c r="X209" s="325"/>
      <c r="Y209" s="325"/>
      <c r="Z209" s="325"/>
      <c r="AA209" s="687"/>
      <c r="AB209" s="687"/>
      <c r="AC209" s="687"/>
      <c r="AD209" s="687"/>
      <c r="AE209" s="687"/>
      <c r="AF209" s="687"/>
      <c r="AG209" s="687"/>
      <c r="AH209" s="687"/>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c r="BI209" s="687"/>
      <c r="BJ209" s="687"/>
      <c r="BK209" s="687"/>
      <c r="BL209" s="687"/>
      <c r="BM209" s="687"/>
      <c r="BN209" s="687"/>
      <c r="BO209" s="687"/>
      <c r="BP209" s="687"/>
      <c r="BQ209" s="325"/>
      <c r="BR209" s="16"/>
      <c r="BS209" s="7"/>
      <c r="BT209" s="7"/>
      <c r="BU209" s="7"/>
    </row>
    <row r="210" spans="1:73" ht="12" customHeight="1" outlineLevel="1" x14ac:dyDescent="0.25">
      <c r="A210" s="5"/>
      <c r="B210" s="6"/>
      <c r="C210" s="17"/>
      <c r="D210" s="17"/>
      <c r="E210" s="17"/>
      <c r="F210" s="17"/>
      <c r="G210" s="17"/>
      <c r="H210" s="17"/>
      <c r="I210" s="17" t="s">
        <v>294</v>
      </c>
      <c r="J210" s="17"/>
      <c r="K210" s="17"/>
      <c r="L210" s="325"/>
      <c r="M210" s="325"/>
      <c r="N210" s="325"/>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c r="J211" s="17"/>
      <c r="K211" s="17"/>
      <c r="L211" s="17"/>
      <c r="M211" s="325"/>
      <c r="N211" s="687"/>
      <c r="O211" s="687"/>
      <c r="P211" s="687"/>
      <c r="Q211" s="687"/>
      <c r="R211" s="687"/>
      <c r="S211" s="687"/>
      <c r="T211" s="687"/>
      <c r="U211" s="687"/>
      <c r="V211" s="687"/>
      <c r="W211" s="687"/>
      <c r="X211" s="687"/>
      <c r="Y211" s="687"/>
      <c r="Z211" s="687"/>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687"/>
      <c r="BR211" s="16"/>
      <c r="BS211" s="7"/>
      <c r="BT211" s="7"/>
      <c r="BU211" s="7"/>
    </row>
    <row r="212" spans="1:73" ht="12" customHeight="1" outlineLevel="1" x14ac:dyDescent="0.25">
      <c r="A212" s="5"/>
      <c r="B212" s="6"/>
      <c r="C212" s="17"/>
      <c r="D212" s="17"/>
      <c r="E212" s="17"/>
      <c r="F212" s="17"/>
      <c r="G212" s="249"/>
      <c r="H212" s="23" t="s">
        <v>393</v>
      </c>
      <c r="I212" s="23" t="s">
        <v>392</v>
      </c>
      <c r="J212" s="23" t="s">
        <v>390</v>
      </c>
      <c r="K212" s="23" t="s">
        <v>391</v>
      </c>
      <c r="L212" s="23" t="s">
        <v>389</v>
      </c>
      <c r="M212" s="23" t="s">
        <v>388</v>
      </c>
      <c r="N212" s="687" t="s">
        <v>928</v>
      </c>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5" outlineLevel="1" x14ac:dyDescent="0.25">
      <c r="A213" s="5"/>
      <c r="B213" s="6"/>
      <c r="C213" s="17"/>
      <c r="D213" s="17"/>
      <c r="E213" s="17"/>
      <c r="F213" s="26"/>
      <c r="G213" s="8" t="str">
        <f t="shared" ref="G213:G245" si="19">_xlfn.CONCAT(H213:M213)</f>
        <v>AAAAAa</v>
      </c>
      <c r="H213" s="371" t="s">
        <v>23</v>
      </c>
      <c r="I213" s="371" t="s">
        <v>23</v>
      </c>
      <c r="J213" s="371" t="s">
        <v>23</v>
      </c>
      <c r="K213" s="371" t="s">
        <v>23</v>
      </c>
      <c r="L213" s="371" t="s">
        <v>23</v>
      </c>
      <c r="M213" s="372" t="s">
        <v>79</v>
      </c>
      <c r="N213" s="8" t="b">
        <f>AND(COUNTIF(G214:$G$245,G213))</f>
        <v>0</v>
      </c>
      <c r="BR213" s="16"/>
      <c r="BS213" s="7"/>
      <c r="BT213" s="7"/>
      <c r="BU213" s="7"/>
    </row>
    <row r="214" spans="1:73" ht="15" outlineLevel="1" x14ac:dyDescent="0.25">
      <c r="A214" s="5"/>
      <c r="B214" s="6"/>
      <c r="C214" s="17"/>
      <c r="D214" s="17"/>
      <c r="E214" s="17"/>
      <c r="F214" s="26"/>
      <c r="G214" s="75" t="str">
        <f t="shared" si="19"/>
        <v>YAEAE1a</v>
      </c>
      <c r="H214" s="371" t="s">
        <v>414</v>
      </c>
      <c r="I214" s="371" t="s">
        <v>23</v>
      </c>
      <c r="J214" s="371" t="s">
        <v>87</v>
      </c>
      <c r="K214" s="371" t="s">
        <v>23</v>
      </c>
      <c r="L214" s="371" t="s">
        <v>1082</v>
      </c>
      <c r="M214" s="372" t="s">
        <v>79</v>
      </c>
      <c r="N214" s="75" t="b">
        <f>AND(COUNTIF(G215:$G$245,G214))</f>
        <v>0</v>
      </c>
      <c r="O214" s="780" t="s">
        <v>417</v>
      </c>
      <c r="BR214" s="16"/>
      <c r="BS214" s="7"/>
      <c r="BT214" s="7"/>
      <c r="BU214" s="7"/>
    </row>
    <row r="215" spans="1:73" ht="15" outlineLevel="1" x14ac:dyDescent="0.25">
      <c r="A215" s="5"/>
      <c r="B215" s="6"/>
      <c r="C215" s="17"/>
      <c r="D215" s="17"/>
      <c r="E215" s="17"/>
      <c r="F215" s="26"/>
      <c r="G215" s="75" t="str">
        <f t="shared" si="19"/>
        <v>AYAEAb</v>
      </c>
      <c r="H215" s="371" t="s">
        <v>23</v>
      </c>
      <c r="I215" s="371" t="s">
        <v>414</v>
      </c>
      <c r="J215" s="371" t="s">
        <v>23</v>
      </c>
      <c r="K215" s="371" t="s">
        <v>87</v>
      </c>
      <c r="L215" s="371" t="s">
        <v>23</v>
      </c>
      <c r="M215" s="372" t="s">
        <v>76</v>
      </c>
      <c r="N215" s="75" t="b">
        <f>AND(COUNTIF(G219:$G$245,G215))</f>
        <v>0</v>
      </c>
      <c r="O215" s="780" t="s">
        <v>417</v>
      </c>
      <c r="BR215" s="16"/>
      <c r="BS215" s="7"/>
      <c r="BT215" s="7"/>
      <c r="BU215" s="7"/>
    </row>
    <row r="216" spans="1:73" s="765" customFormat="1" ht="15" outlineLevel="1" x14ac:dyDescent="0.25">
      <c r="A216" s="769"/>
      <c r="B216" s="766"/>
      <c r="C216" s="778"/>
      <c r="D216" s="778"/>
      <c r="E216" s="778"/>
      <c r="F216" s="782"/>
      <c r="G216" s="765" t="str">
        <f t="shared" ref="G216" si="20">_xlfn.CONCAT(H216:M216)</f>
        <v>AYAEAbd</v>
      </c>
      <c r="H216" s="371" t="s">
        <v>23</v>
      </c>
      <c r="I216" s="371" t="s">
        <v>414</v>
      </c>
      <c r="J216" s="371" t="s">
        <v>23</v>
      </c>
      <c r="K216" s="371" t="s">
        <v>87</v>
      </c>
      <c r="L216" s="371" t="s">
        <v>23</v>
      </c>
      <c r="M216" s="372" t="s">
        <v>1085</v>
      </c>
      <c r="N216" s="765" t="b">
        <f>AND(COUNTIF(G220:$G$245,G216))</f>
        <v>0</v>
      </c>
      <c r="O216" s="780" t="s">
        <v>1089</v>
      </c>
      <c r="BR216" s="773"/>
      <c r="BS216" s="768"/>
      <c r="BT216" s="768"/>
      <c r="BU216" s="768"/>
    </row>
    <row r="217" spans="1:73" s="765" customFormat="1" ht="15" outlineLevel="1" x14ac:dyDescent="0.25">
      <c r="A217" s="769"/>
      <c r="B217" s="766"/>
      <c r="C217" s="778"/>
      <c r="D217" s="778"/>
      <c r="E217" s="778"/>
      <c r="F217" s="782"/>
      <c r="G217" s="765" t="str">
        <f t="shared" ref="G217:G218" si="21">_xlfn.CONCAT(H217:M217)</f>
        <v>YAEAOFa</v>
      </c>
      <c r="H217" s="371" t="s">
        <v>414</v>
      </c>
      <c r="I217" s="371" t="s">
        <v>23</v>
      </c>
      <c r="J217" s="371" t="s">
        <v>87</v>
      </c>
      <c r="K217" s="371" t="s">
        <v>23</v>
      </c>
      <c r="L217" s="371" t="s">
        <v>175</v>
      </c>
      <c r="M217" s="372" t="s">
        <v>79</v>
      </c>
      <c r="N217" s="765" t="b">
        <f>AND(COUNTIF(G218:$G$245,G217))</f>
        <v>0</v>
      </c>
      <c r="O217" s="780" t="s">
        <v>1081</v>
      </c>
      <c r="BR217" s="773"/>
      <c r="BS217" s="768"/>
      <c r="BT217" s="768"/>
      <c r="BU217" s="768"/>
    </row>
    <row r="218" spans="1:73" s="765" customFormat="1" ht="15" outlineLevel="1" x14ac:dyDescent="0.25">
      <c r="A218" s="769"/>
      <c r="B218" s="766"/>
      <c r="C218" s="778"/>
      <c r="D218" s="778"/>
      <c r="E218" s="778"/>
      <c r="F218" s="782"/>
      <c r="G218" s="765" t="str">
        <f t="shared" si="21"/>
        <v>AYAEAof</v>
      </c>
      <c r="H218" s="371" t="s">
        <v>23</v>
      </c>
      <c r="I218" s="371" t="s">
        <v>414</v>
      </c>
      <c r="J218" s="371" t="s">
        <v>23</v>
      </c>
      <c r="K218" s="371" t="s">
        <v>87</v>
      </c>
      <c r="L218" s="371" t="s">
        <v>23</v>
      </c>
      <c r="M218" s="372" t="s">
        <v>250</v>
      </c>
      <c r="N218" s="765" t="b">
        <f>AND(COUNTIF(G221:$G$245,G218))</f>
        <v>0</v>
      </c>
      <c r="O218" s="780" t="s">
        <v>1081</v>
      </c>
      <c r="BR218" s="773"/>
      <c r="BS218" s="768"/>
      <c r="BT218" s="768"/>
      <c r="BU218" s="768"/>
    </row>
    <row r="219" spans="1:73" ht="15" outlineLevel="1" x14ac:dyDescent="0.25">
      <c r="A219" s="5"/>
      <c r="B219" s="6"/>
      <c r="C219" s="17"/>
      <c r="D219" s="17"/>
      <c r="E219" s="17"/>
      <c r="F219" s="26"/>
      <c r="G219" s="75" t="str">
        <f t="shared" si="19"/>
        <v>YYNENb</v>
      </c>
      <c r="H219" s="371" t="s">
        <v>414</v>
      </c>
      <c r="I219" s="371" t="s">
        <v>414</v>
      </c>
      <c r="J219" s="371" t="s">
        <v>86</v>
      </c>
      <c r="K219" s="371" t="s">
        <v>87</v>
      </c>
      <c r="L219" s="371" t="s">
        <v>86</v>
      </c>
      <c r="M219" s="372" t="s">
        <v>76</v>
      </c>
      <c r="N219" s="75" t="b">
        <f>AND(COUNTIF(G220:$G$245,G219))</f>
        <v>0</v>
      </c>
      <c r="BR219" s="16"/>
      <c r="BS219" s="7"/>
      <c r="BT219" s="7"/>
      <c r="BU219" s="7"/>
    </row>
    <row r="220" spans="1:73" ht="15" outlineLevel="1" x14ac:dyDescent="0.25">
      <c r="A220" s="5"/>
      <c r="B220" s="6"/>
      <c r="C220" s="17"/>
      <c r="D220" s="17"/>
      <c r="E220" s="17"/>
      <c r="F220" s="26"/>
      <c r="G220" s="75" t="str">
        <f t="shared" si="19"/>
        <v>YYENE1z</v>
      </c>
      <c r="H220" s="371" t="s">
        <v>414</v>
      </c>
      <c r="I220" s="371" t="s">
        <v>414</v>
      </c>
      <c r="J220" s="371" t="s">
        <v>87</v>
      </c>
      <c r="K220" s="371" t="s">
        <v>86</v>
      </c>
      <c r="L220" s="371" t="s">
        <v>1082</v>
      </c>
      <c r="M220" s="371" t="s">
        <v>81</v>
      </c>
      <c r="N220" s="75" t="b">
        <f>AND(COUNTIF(G221:$G$245,G220))</f>
        <v>0</v>
      </c>
      <c r="BR220" s="16"/>
      <c r="BS220" s="7"/>
      <c r="BT220" s="7"/>
      <c r="BU220" s="7"/>
    </row>
    <row r="221" spans="1:73" s="75" customFormat="1" ht="15" outlineLevel="1" x14ac:dyDescent="0.25">
      <c r="A221" s="238"/>
      <c r="B221" s="239"/>
      <c r="C221" s="249"/>
      <c r="D221" s="249"/>
      <c r="E221" s="249"/>
      <c r="F221" s="257"/>
      <c r="G221" s="75" t="str">
        <f t="shared" si="19"/>
        <v>YYENE1r</v>
      </c>
      <c r="H221" s="371" t="s">
        <v>414</v>
      </c>
      <c r="I221" s="371" t="s">
        <v>414</v>
      </c>
      <c r="J221" s="371" t="s">
        <v>87</v>
      </c>
      <c r="K221" s="371" t="s">
        <v>86</v>
      </c>
      <c r="L221" s="371" t="s">
        <v>1082</v>
      </c>
      <c r="M221" s="371" t="s">
        <v>72</v>
      </c>
      <c r="N221" s="75" t="b">
        <f>AND(COUNTIF(G222:$G$245,G221))</f>
        <v>0</v>
      </c>
      <c r="BR221" s="248"/>
      <c r="BS221" s="240"/>
      <c r="BT221" s="240"/>
      <c r="BU221" s="240"/>
    </row>
    <row r="222" spans="1:73" s="75" customFormat="1" ht="15" outlineLevel="1" x14ac:dyDescent="0.25">
      <c r="A222" s="238"/>
      <c r="B222" s="239"/>
      <c r="C222" s="249"/>
      <c r="D222" s="249"/>
      <c r="E222" s="249"/>
      <c r="F222" s="257"/>
      <c r="G222" s="75" t="str">
        <f t="shared" si="19"/>
        <v>YYNEE1r</v>
      </c>
      <c r="H222" s="371" t="s">
        <v>414</v>
      </c>
      <c r="I222" s="371" t="s">
        <v>414</v>
      </c>
      <c r="J222" s="371" t="s">
        <v>86</v>
      </c>
      <c r="K222" s="371" t="s">
        <v>87</v>
      </c>
      <c r="L222" s="371" t="s">
        <v>1082</v>
      </c>
      <c r="M222" s="371" t="s">
        <v>72</v>
      </c>
      <c r="N222" s="75" t="b">
        <f>AND(COUNTIF(G223:$G$245,G222))</f>
        <v>0</v>
      </c>
      <c r="BR222" s="248"/>
      <c r="BS222" s="240"/>
      <c r="BT222" s="240"/>
      <c r="BU222" s="240"/>
    </row>
    <row r="223" spans="1:73" s="75" customFormat="1" ht="15" outlineLevel="1" x14ac:dyDescent="0.25">
      <c r="A223" s="238"/>
      <c r="B223" s="239"/>
      <c r="C223" s="249"/>
      <c r="D223" s="249"/>
      <c r="E223" s="249"/>
      <c r="F223" s="257"/>
      <c r="G223" s="75" t="str">
        <f t="shared" si="19"/>
        <v>YYEENw</v>
      </c>
      <c r="H223" s="371" t="s">
        <v>414</v>
      </c>
      <c r="I223" s="371" t="s">
        <v>414</v>
      </c>
      <c r="J223" s="371" t="s">
        <v>87</v>
      </c>
      <c r="K223" s="371" t="s">
        <v>87</v>
      </c>
      <c r="L223" s="371" t="s">
        <v>86</v>
      </c>
      <c r="M223" s="371" t="s">
        <v>73</v>
      </c>
      <c r="N223" s="75" t="b">
        <f>AND(COUNTIF(G224:$G$245,G223))</f>
        <v>0</v>
      </c>
      <c r="BR223" s="248"/>
      <c r="BS223" s="240"/>
      <c r="BT223" s="240"/>
      <c r="BU223" s="240"/>
    </row>
    <row r="224" spans="1:73" s="75" customFormat="1" ht="15" outlineLevel="1" x14ac:dyDescent="0.25">
      <c r="A224" s="238"/>
      <c r="B224" s="239"/>
      <c r="C224" s="249"/>
      <c r="D224" s="249"/>
      <c r="E224" s="249"/>
      <c r="F224" s="257"/>
      <c r="G224" s="75" t="str">
        <f t="shared" si="19"/>
        <v>YYENE1b</v>
      </c>
      <c r="H224" s="371" t="s">
        <v>414</v>
      </c>
      <c r="I224" s="371" t="s">
        <v>414</v>
      </c>
      <c r="J224" s="371" t="s">
        <v>87</v>
      </c>
      <c r="K224" s="371" t="s">
        <v>86</v>
      </c>
      <c r="L224" s="371" t="s">
        <v>1082</v>
      </c>
      <c r="M224" s="371" t="s">
        <v>76</v>
      </c>
      <c r="N224" s="75" t="b">
        <f>AND(COUNTIF(G225:$G$245,G224))</f>
        <v>0</v>
      </c>
      <c r="BR224" s="248"/>
      <c r="BS224" s="240"/>
      <c r="BT224" s="240"/>
      <c r="BU224" s="240"/>
    </row>
    <row r="225" spans="1:73" s="75" customFormat="1" ht="15" outlineLevel="1" x14ac:dyDescent="0.25">
      <c r="A225" s="238"/>
      <c r="B225" s="239"/>
      <c r="C225" s="249"/>
      <c r="D225" s="249"/>
      <c r="E225" s="249"/>
      <c r="F225" s="257"/>
      <c r="G225" s="75" t="str">
        <f t="shared" si="19"/>
        <v>AAAAAz</v>
      </c>
      <c r="H225" s="371" t="s">
        <v>23</v>
      </c>
      <c r="I225" s="371" t="s">
        <v>23</v>
      </c>
      <c r="J225" s="371" t="s">
        <v>23</v>
      </c>
      <c r="K225" s="371" t="s">
        <v>23</v>
      </c>
      <c r="L225" s="371" t="s">
        <v>23</v>
      </c>
      <c r="M225" s="371" t="s">
        <v>81</v>
      </c>
      <c r="N225" s="75" t="b">
        <f>AND(COUNTIF(G226:$G$245,G225))</f>
        <v>0</v>
      </c>
      <c r="BR225" s="248"/>
      <c r="BS225" s="240"/>
      <c r="BT225" s="240"/>
      <c r="BU225" s="240"/>
    </row>
    <row r="226" spans="1:73" s="75" customFormat="1" ht="15" outlineLevel="1" x14ac:dyDescent="0.25">
      <c r="A226" s="238"/>
      <c r="B226" s="239"/>
      <c r="C226" s="249"/>
      <c r="D226" s="249"/>
      <c r="E226" s="249"/>
      <c r="F226" s="257"/>
      <c r="G226" s="75" t="str">
        <f t="shared" si="19"/>
        <v>AAAANw</v>
      </c>
      <c r="H226" s="371" t="s">
        <v>23</v>
      </c>
      <c r="I226" s="371" t="s">
        <v>23</v>
      </c>
      <c r="J226" s="371" t="s">
        <v>23</v>
      </c>
      <c r="K226" s="371" t="s">
        <v>23</v>
      </c>
      <c r="L226" s="371" t="s">
        <v>86</v>
      </c>
      <c r="M226" s="371" t="s">
        <v>73</v>
      </c>
      <c r="N226" s="75" t="b">
        <f>AND(COUNTIF(G227:$G$245,G226))</f>
        <v>0</v>
      </c>
      <c r="BR226" s="248"/>
      <c r="BS226" s="240"/>
      <c r="BT226" s="240"/>
      <c r="BU226" s="240"/>
    </row>
    <row r="227" spans="1:73" s="75" customFormat="1" ht="15" outlineLevel="1" x14ac:dyDescent="0.25">
      <c r="A227" s="238"/>
      <c r="B227" s="239"/>
      <c r="C227" s="249"/>
      <c r="D227" s="249"/>
      <c r="E227" s="249"/>
      <c r="F227" s="257"/>
      <c r="G227" s="75" t="str">
        <f t="shared" si="19"/>
        <v>AAANE1b</v>
      </c>
      <c r="H227" s="371" t="s">
        <v>23</v>
      </c>
      <c r="I227" s="371" t="s">
        <v>23</v>
      </c>
      <c r="J227" s="371" t="s">
        <v>23</v>
      </c>
      <c r="K227" s="371" t="s">
        <v>86</v>
      </c>
      <c r="L227" s="371" t="s">
        <v>1082</v>
      </c>
      <c r="M227" s="371" t="s">
        <v>76</v>
      </c>
      <c r="N227" s="75" t="b">
        <f>AND(COUNTIF(G228:$G$245,G227))</f>
        <v>0</v>
      </c>
      <c r="BR227" s="248"/>
      <c r="BS227" s="240"/>
      <c r="BT227" s="240"/>
      <c r="BU227" s="240"/>
    </row>
    <row r="228" spans="1:73" s="75" customFormat="1" ht="15" outlineLevel="1" x14ac:dyDescent="0.25">
      <c r="A228" s="238"/>
      <c r="B228" s="239"/>
      <c r="C228" s="249"/>
      <c r="D228" s="249"/>
      <c r="E228" s="249"/>
      <c r="F228" s="257"/>
      <c r="G228" s="75" t="str">
        <f t="shared" si="19"/>
        <v>AANEE1a</v>
      </c>
      <c r="H228" s="371" t="s">
        <v>23</v>
      </c>
      <c r="I228" s="371" t="s">
        <v>23</v>
      </c>
      <c r="J228" s="371" t="s">
        <v>86</v>
      </c>
      <c r="K228" s="371" t="s">
        <v>87</v>
      </c>
      <c r="L228" s="371" t="s">
        <v>1082</v>
      </c>
      <c r="M228" s="371" t="s">
        <v>79</v>
      </c>
      <c r="N228" s="75" t="b">
        <f>AND(COUNTIF(G229:$G$245,G228))</f>
        <v>0</v>
      </c>
      <c r="BR228" s="248"/>
      <c r="BS228" s="240"/>
      <c r="BT228" s="240"/>
      <c r="BU228" s="240"/>
    </row>
    <row r="229" spans="1:73" s="75" customFormat="1" ht="15" outlineLevel="1" x14ac:dyDescent="0.25">
      <c r="A229" s="238"/>
      <c r="B229" s="239"/>
      <c r="C229" s="249"/>
      <c r="D229" s="249"/>
      <c r="E229" s="249"/>
      <c r="F229" s="257"/>
      <c r="G229" s="75" t="str">
        <f t="shared" si="19"/>
        <v>AYEEAa</v>
      </c>
      <c r="H229" s="371" t="s">
        <v>23</v>
      </c>
      <c r="I229" s="371" t="s">
        <v>414</v>
      </c>
      <c r="J229" s="371" t="s">
        <v>87</v>
      </c>
      <c r="K229" s="371" t="s">
        <v>87</v>
      </c>
      <c r="L229" s="371" t="s">
        <v>23</v>
      </c>
      <c r="M229" s="371" t="s">
        <v>79</v>
      </c>
      <c r="N229" s="75" t="b">
        <f>AND(COUNTIF(G230:$G$245,G229))</f>
        <v>0</v>
      </c>
      <c r="BR229" s="248"/>
      <c r="BS229" s="240"/>
      <c r="BT229" s="240"/>
      <c r="BU229" s="240"/>
    </row>
    <row r="230" spans="1:73" s="75" customFormat="1" ht="15" outlineLevel="1" x14ac:dyDescent="0.25">
      <c r="A230" s="238"/>
      <c r="B230" s="239"/>
      <c r="C230" s="249"/>
      <c r="D230" s="249"/>
      <c r="E230" s="249"/>
      <c r="F230" s="257"/>
      <c r="G230" s="75" t="str">
        <f t="shared" si="19"/>
        <v>YYEAAa</v>
      </c>
      <c r="H230" s="371" t="s">
        <v>414</v>
      </c>
      <c r="I230" s="371" t="s">
        <v>414</v>
      </c>
      <c r="J230" s="371" t="s">
        <v>87</v>
      </c>
      <c r="K230" s="371" t="s">
        <v>23</v>
      </c>
      <c r="L230" s="371" t="s">
        <v>23</v>
      </c>
      <c r="M230" s="371" t="s">
        <v>79</v>
      </c>
      <c r="N230" s="75" t="b">
        <f>AND(COUNTIF(G231:$G$245,G230))</f>
        <v>0</v>
      </c>
      <c r="BR230" s="248"/>
      <c r="BS230" s="240"/>
      <c r="BT230" s="240"/>
      <c r="BU230" s="240"/>
    </row>
    <row r="231" spans="1:73" s="75" customFormat="1" ht="15" outlineLevel="1" x14ac:dyDescent="0.25">
      <c r="A231" s="238"/>
      <c r="B231" s="239"/>
      <c r="C231" s="249"/>
      <c r="D231" s="249"/>
      <c r="E231" s="249"/>
      <c r="F231" s="257"/>
      <c r="G231" s="75" t="str">
        <f t="shared" si="19"/>
        <v>YYAAAa</v>
      </c>
      <c r="H231" s="371" t="s">
        <v>414</v>
      </c>
      <c r="I231" s="371" t="s">
        <v>414</v>
      </c>
      <c r="J231" s="371" t="s">
        <v>23</v>
      </c>
      <c r="K231" s="371" t="s">
        <v>23</v>
      </c>
      <c r="L231" s="371" t="s">
        <v>23</v>
      </c>
      <c r="M231" s="371" t="s">
        <v>79</v>
      </c>
      <c r="N231" s="75" t="b">
        <f>AND(COUNTIF(G232:$G$245,G231))</f>
        <v>0</v>
      </c>
      <c r="BR231" s="248"/>
      <c r="BS231" s="240"/>
      <c r="BT231" s="240"/>
      <c r="BU231" s="240"/>
    </row>
    <row r="232" spans="1:73" s="75" customFormat="1" ht="15" outlineLevel="1" x14ac:dyDescent="0.25">
      <c r="A232" s="238"/>
      <c r="B232" s="239"/>
      <c r="C232" s="249"/>
      <c r="D232" s="249"/>
      <c r="E232" s="249"/>
      <c r="F232" s="257"/>
      <c r="G232" s="75" t="str">
        <f t="shared" si="19"/>
        <v>YAAAAa</v>
      </c>
      <c r="H232" s="371" t="s">
        <v>414</v>
      </c>
      <c r="I232" s="371" t="s">
        <v>23</v>
      </c>
      <c r="J232" s="371" t="s">
        <v>23</v>
      </c>
      <c r="K232" s="371" t="s">
        <v>23</v>
      </c>
      <c r="L232" s="371" t="s">
        <v>23</v>
      </c>
      <c r="M232" s="371" t="s">
        <v>79</v>
      </c>
      <c r="N232" s="75" t="b">
        <f>AND(COUNTIF(G233:$G$245,G232))</f>
        <v>0</v>
      </c>
      <c r="BR232" s="248"/>
      <c r="BS232" s="240"/>
      <c r="BT232" s="240"/>
      <c r="BU232" s="240"/>
    </row>
    <row r="233" spans="1:73" s="75" customFormat="1" ht="15" outlineLevel="1" x14ac:dyDescent="0.25">
      <c r="A233" s="238"/>
      <c r="B233" s="239"/>
      <c r="C233" s="249"/>
      <c r="D233" s="249"/>
      <c r="E233" s="249"/>
      <c r="F233" s="257"/>
      <c r="G233" s="75" t="str">
        <f t="shared" si="19"/>
        <v>YYENE1l</v>
      </c>
      <c r="H233" s="371" t="s">
        <v>414</v>
      </c>
      <c r="I233" s="371" t="s">
        <v>414</v>
      </c>
      <c r="J233" s="371" t="s">
        <v>87</v>
      </c>
      <c r="K233" s="371" t="s">
        <v>86</v>
      </c>
      <c r="L233" s="371" t="s">
        <v>1082</v>
      </c>
      <c r="M233" s="371" t="s">
        <v>77</v>
      </c>
      <c r="N233" s="75" t="b">
        <f>AND(COUNTIF(G234:$G$245,G233))</f>
        <v>0</v>
      </c>
      <c r="O233" s="265" t="s">
        <v>1008</v>
      </c>
      <c r="BR233" s="248"/>
      <c r="BS233" s="240"/>
      <c r="BT233" s="240"/>
      <c r="BU233" s="240"/>
    </row>
    <row r="234" spans="1:73" s="75" customFormat="1" ht="15" outlineLevel="1" x14ac:dyDescent="0.25">
      <c r="A234" s="238"/>
      <c r="B234" s="239"/>
      <c r="C234" s="249"/>
      <c r="D234" s="249"/>
      <c r="E234" s="249"/>
      <c r="F234" s="257"/>
      <c r="G234" s="75" t="str">
        <f t="shared" si="19"/>
        <v>YYPENw</v>
      </c>
      <c r="H234" s="371" t="s">
        <v>414</v>
      </c>
      <c r="I234" s="371" t="s">
        <v>414</v>
      </c>
      <c r="J234" s="371" t="s">
        <v>88</v>
      </c>
      <c r="K234" s="371" t="s">
        <v>87</v>
      </c>
      <c r="L234" s="371" t="s">
        <v>86</v>
      </c>
      <c r="M234" s="371" t="s">
        <v>73</v>
      </c>
      <c r="N234" s="75" t="b">
        <f>AND(COUNTIF(G235:$G$245,G234))</f>
        <v>0</v>
      </c>
      <c r="O234" s="265" t="s">
        <v>1008</v>
      </c>
      <c r="BR234" s="248"/>
      <c r="BS234" s="240"/>
      <c r="BT234" s="240"/>
      <c r="BU234" s="240"/>
    </row>
    <row r="235" spans="1:73" s="75" customFormat="1" ht="15" outlineLevel="1" x14ac:dyDescent="0.25">
      <c r="A235" s="238"/>
      <c r="B235" s="239"/>
      <c r="C235" s="249"/>
      <c r="D235" s="249"/>
      <c r="E235" s="249"/>
      <c r="F235" s="257"/>
      <c r="G235" s="75" t="str">
        <f t="shared" si="19"/>
        <v>YYEPE1z</v>
      </c>
      <c r="H235" s="371" t="s">
        <v>414</v>
      </c>
      <c r="I235" s="371" t="s">
        <v>414</v>
      </c>
      <c r="J235" s="371" t="s">
        <v>87</v>
      </c>
      <c r="K235" s="371" t="s">
        <v>88</v>
      </c>
      <c r="L235" s="371" t="s">
        <v>1082</v>
      </c>
      <c r="M235" s="371" t="s">
        <v>81</v>
      </c>
      <c r="N235" s="75" t="b">
        <f>AND(COUNTIF(G237:$G$245,G235))</f>
        <v>0</v>
      </c>
      <c r="O235" s="265" t="s">
        <v>1008</v>
      </c>
      <c r="BR235" s="248"/>
      <c r="BS235" s="240"/>
      <c r="BT235" s="240"/>
      <c r="BU235" s="240"/>
    </row>
    <row r="236" spans="1:73" s="75" customFormat="1" ht="15" outlineLevel="1" x14ac:dyDescent="0.25">
      <c r="A236" s="238"/>
      <c r="B236" s="239"/>
      <c r="C236" s="249"/>
      <c r="D236" s="249"/>
      <c r="E236" s="249"/>
      <c r="F236" s="257"/>
      <c r="G236" s="75" t="str">
        <f t="shared" si="19"/>
        <v>YYNEPw</v>
      </c>
      <c r="H236" s="371" t="s">
        <v>414</v>
      </c>
      <c r="I236" s="371" t="s">
        <v>414</v>
      </c>
      <c r="J236" s="371" t="s">
        <v>86</v>
      </c>
      <c r="K236" s="371" t="s">
        <v>87</v>
      </c>
      <c r="L236" s="371" t="s">
        <v>88</v>
      </c>
      <c r="M236" s="371" t="s">
        <v>73</v>
      </c>
      <c r="N236" s="75" t="b">
        <f>AND(COUNTIF(G238:$G$245,G236))</f>
        <v>0</v>
      </c>
      <c r="O236" s="265" t="s">
        <v>1008</v>
      </c>
      <c r="BR236" s="248"/>
      <c r="BS236" s="240"/>
      <c r="BT236" s="240"/>
      <c r="BU236" s="240"/>
    </row>
    <row r="237" spans="1:73" s="75" customFormat="1" ht="15" outlineLevel="1" x14ac:dyDescent="0.25">
      <c r="A237" s="238"/>
      <c r="B237" s="239"/>
      <c r="C237" s="249"/>
      <c r="D237" s="249"/>
      <c r="E237" s="249"/>
      <c r="F237" s="257"/>
      <c r="G237" s="75" t="str">
        <f t="shared" si="19"/>
        <v>AYAAAw</v>
      </c>
      <c r="H237" s="371" t="s">
        <v>23</v>
      </c>
      <c r="I237" s="371" t="s">
        <v>414</v>
      </c>
      <c r="J237" s="371" t="s">
        <v>23</v>
      </c>
      <c r="K237" s="371" t="s">
        <v>23</v>
      </c>
      <c r="L237" s="371" t="s">
        <v>23</v>
      </c>
      <c r="M237" s="371" t="s">
        <v>73</v>
      </c>
      <c r="N237" s="75" t="b">
        <f>AND(COUNTIF(G238:$G$245,G237))</f>
        <v>0</v>
      </c>
      <c r="O237" s="265" t="s">
        <v>1009</v>
      </c>
      <c r="BR237" s="248"/>
      <c r="BS237" s="240"/>
      <c r="BT237" s="240"/>
      <c r="BU237" s="240"/>
    </row>
    <row r="238" spans="1:73" s="75" customFormat="1" ht="15" outlineLevel="1" x14ac:dyDescent="0.25">
      <c r="A238" s="238"/>
      <c r="B238" s="239"/>
      <c r="C238" s="249"/>
      <c r="D238" s="249"/>
      <c r="E238" s="249"/>
      <c r="F238" s="257"/>
      <c r="G238" s="75" t="str">
        <f t="shared" si="19"/>
        <v>AAEAAa</v>
      </c>
      <c r="H238" s="371" t="s">
        <v>23</v>
      </c>
      <c r="I238" s="371" t="s">
        <v>23</v>
      </c>
      <c r="J238" s="371" t="s">
        <v>87</v>
      </c>
      <c r="K238" s="371" t="s">
        <v>23</v>
      </c>
      <c r="L238" s="371" t="s">
        <v>23</v>
      </c>
      <c r="M238" s="371" t="s">
        <v>79</v>
      </c>
      <c r="N238" s="75" t="b">
        <f>AND(COUNTIF(G239:$G$245,G238))</f>
        <v>0</v>
      </c>
      <c r="O238" s="265" t="s">
        <v>1009</v>
      </c>
      <c r="BR238" s="248"/>
      <c r="BS238" s="240"/>
      <c r="BT238" s="240"/>
      <c r="BU238" s="240"/>
    </row>
    <row r="239" spans="1:73" s="75" customFormat="1" ht="15" outlineLevel="1" x14ac:dyDescent="0.25">
      <c r="A239" s="238"/>
      <c r="B239" s="239"/>
      <c r="C239" s="249"/>
      <c r="D239" s="249"/>
      <c r="E239" s="249"/>
      <c r="F239" s="257"/>
      <c r="G239" s="75" t="str">
        <f t="shared" si="19"/>
        <v>AAAEAa</v>
      </c>
      <c r="H239" s="371" t="s">
        <v>23</v>
      </c>
      <c r="I239" s="371" t="s">
        <v>23</v>
      </c>
      <c r="J239" s="371" t="s">
        <v>23</v>
      </c>
      <c r="K239" s="371" t="s">
        <v>87</v>
      </c>
      <c r="L239" s="371" t="s">
        <v>23</v>
      </c>
      <c r="M239" s="371" t="s">
        <v>79</v>
      </c>
      <c r="N239" s="75" t="b">
        <f>AND(COUNTIF(G245:$G$245,G239))</f>
        <v>0</v>
      </c>
      <c r="O239" s="265" t="s">
        <v>1009</v>
      </c>
      <c r="BR239" s="248"/>
      <c r="BS239" s="240"/>
      <c r="BT239" s="240"/>
      <c r="BU239" s="240"/>
    </row>
    <row r="240" spans="1:73" s="75" customFormat="1" ht="15" outlineLevel="1" x14ac:dyDescent="0.25">
      <c r="A240" s="238"/>
      <c r="B240" s="239"/>
      <c r="C240" s="249"/>
      <c r="D240" s="249"/>
      <c r="E240" s="249"/>
      <c r="F240" s="257"/>
      <c r="G240" s="75" t="str">
        <f t="shared" si="19"/>
        <v>YAAAE1a</v>
      </c>
      <c r="H240" s="371" t="s">
        <v>414</v>
      </c>
      <c r="I240" s="371" t="s">
        <v>23</v>
      </c>
      <c r="J240" s="371" t="s">
        <v>23</v>
      </c>
      <c r="K240" s="371" t="s">
        <v>23</v>
      </c>
      <c r="L240" s="371" t="s">
        <v>1082</v>
      </c>
      <c r="M240" s="371" t="s">
        <v>79</v>
      </c>
      <c r="N240" s="75" t="b">
        <f>AND(COUNTIF(G$245:$G246,G240))</f>
        <v>0</v>
      </c>
      <c r="O240" s="265" t="s">
        <v>1009</v>
      </c>
      <c r="BR240" s="248"/>
      <c r="BS240" s="240"/>
      <c r="BT240" s="240"/>
      <c r="BU240" s="240"/>
    </row>
    <row r="241" spans="1:73" s="75" customFormat="1" ht="15" outlineLevel="1" x14ac:dyDescent="0.25">
      <c r="A241" s="238"/>
      <c r="B241" s="239"/>
      <c r="C241" s="249"/>
      <c r="D241" s="249"/>
      <c r="E241" s="249"/>
      <c r="F241" s="257"/>
      <c r="G241" s="75" t="str">
        <f t="shared" si="19"/>
        <v>YAAANw</v>
      </c>
      <c r="H241" s="371" t="s">
        <v>414</v>
      </c>
      <c r="I241" s="371" t="s">
        <v>23</v>
      </c>
      <c r="J241" s="371" t="s">
        <v>23</v>
      </c>
      <c r="K241" s="371" t="s">
        <v>23</v>
      </c>
      <c r="L241" s="371" t="s">
        <v>86</v>
      </c>
      <c r="M241" s="371" t="s">
        <v>73</v>
      </c>
      <c r="N241" s="75" t="b">
        <f>AND(COUNTIF(G$245:$G247,G241))</f>
        <v>0</v>
      </c>
      <c r="O241" s="265" t="s">
        <v>1010</v>
      </c>
      <c r="BR241" s="248"/>
      <c r="BS241" s="240"/>
      <c r="BT241" s="240"/>
      <c r="BU241" s="240"/>
    </row>
    <row r="242" spans="1:73" s="75" customFormat="1" ht="15" outlineLevel="1" x14ac:dyDescent="0.25">
      <c r="A242" s="238"/>
      <c r="B242" s="239"/>
      <c r="C242" s="249"/>
      <c r="D242" s="249"/>
      <c r="E242" s="249"/>
      <c r="F242" s="257"/>
      <c r="G242" s="75" t="str">
        <f t="shared" si="19"/>
        <v>AYAAAz</v>
      </c>
      <c r="H242" s="371" t="s">
        <v>23</v>
      </c>
      <c r="I242" s="371" t="s">
        <v>414</v>
      </c>
      <c r="J242" s="371" t="s">
        <v>23</v>
      </c>
      <c r="K242" s="371" t="s">
        <v>23</v>
      </c>
      <c r="L242" s="371" t="s">
        <v>23</v>
      </c>
      <c r="M242" s="371" t="s">
        <v>81</v>
      </c>
      <c r="N242" s="75" t="b">
        <f>AND(COUNTIF(G$245:$G248,G242))</f>
        <v>0</v>
      </c>
      <c r="O242" s="265" t="s">
        <v>1010</v>
      </c>
      <c r="BR242" s="248"/>
      <c r="BS242" s="240"/>
      <c r="BT242" s="240"/>
      <c r="BU242" s="240"/>
    </row>
    <row r="243" spans="1:73" s="75" customFormat="1" ht="15" outlineLevel="1" x14ac:dyDescent="0.25">
      <c r="A243" s="238"/>
      <c r="B243" s="239"/>
      <c r="C243" s="249"/>
      <c r="D243" s="249"/>
      <c r="E243" s="249"/>
      <c r="F243" s="257"/>
      <c r="G243" s="75" t="str">
        <f t="shared" si="19"/>
        <v>AYEAAa</v>
      </c>
      <c r="H243" s="371" t="s">
        <v>23</v>
      </c>
      <c r="I243" s="371" t="s">
        <v>414</v>
      </c>
      <c r="J243" s="371" t="s">
        <v>87</v>
      </c>
      <c r="K243" s="371" t="s">
        <v>23</v>
      </c>
      <c r="L243" s="371" t="s">
        <v>23</v>
      </c>
      <c r="M243" s="371" t="s">
        <v>79</v>
      </c>
      <c r="N243" s="75" t="b">
        <f>AND(COUNTIF(G$245:$G249,G243))</f>
        <v>0</v>
      </c>
      <c r="O243" s="265" t="s">
        <v>1010</v>
      </c>
      <c r="BR243" s="248"/>
      <c r="BS243" s="240"/>
      <c r="BT243" s="240"/>
      <c r="BU243" s="240"/>
    </row>
    <row r="244" spans="1:73" s="75" customFormat="1" ht="15" outlineLevel="1" x14ac:dyDescent="0.25">
      <c r="A244" s="238"/>
      <c r="B244" s="239"/>
      <c r="C244" s="249"/>
      <c r="D244" s="249"/>
      <c r="E244" s="249"/>
      <c r="F244" s="257"/>
      <c r="G244" s="75" t="str">
        <f t="shared" si="19"/>
        <v>AANEAa</v>
      </c>
      <c r="H244" s="371" t="s">
        <v>23</v>
      </c>
      <c r="I244" s="371" t="s">
        <v>23</v>
      </c>
      <c r="J244" s="371" t="s">
        <v>86</v>
      </c>
      <c r="K244" s="371" t="s">
        <v>87</v>
      </c>
      <c r="L244" s="371" t="s">
        <v>23</v>
      </c>
      <c r="M244" s="371" t="s">
        <v>79</v>
      </c>
      <c r="N244" s="75" t="b">
        <f>AND(COUNTIF(G$245:$G250,G244))</f>
        <v>0</v>
      </c>
      <c r="O244" s="265" t="s">
        <v>1010</v>
      </c>
      <c r="BR244" s="248"/>
      <c r="BS244" s="240"/>
      <c r="BT244" s="240"/>
      <c r="BU244" s="240"/>
    </row>
    <row r="245" spans="1:73" s="75" customFormat="1" ht="15" outlineLevel="1" x14ac:dyDescent="0.25">
      <c r="A245" s="238"/>
      <c r="B245" s="239"/>
      <c r="C245" s="249"/>
      <c r="D245" s="249"/>
      <c r="E245" s="249"/>
      <c r="F245" s="257"/>
      <c r="G245" s="75" t="str">
        <f t="shared" si="19"/>
        <v>AAANE1a</v>
      </c>
      <c r="H245" s="371" t="s">
        <v>23</v>
      </c>
      <c r="I245" s="371" t="s">
        <v>23</v>
      </c>
      <c r="J245" s="371" t="s">
        <v>23</v>
      </c>
      <c r="K245" s="371" t="s">
        <v>86</v>
      </c>
      <c r="L245" s="371" t="s">
        <v>1082</v>
      </c>
      <c r="M245" s="371" t="s">
        <v>79</v>
      </c>
      <c r="N245" s="75" t="b">
        <v>0</v>
      </c>
      <c r="O245" s="265" t="s">
        <v>1010</v>
      </c>
      <c r="BR245" s="248"/>
      <c r="BS245" s="240"/>
      <c r="BT245" s="240"/>
      <c r="BU245" s="240"/>
    </row>
    <row r="246" spans="1:73" s="75" customFormat="1" ht="15" customHeight="1" outlineLevel="1" x14ac:dyDescent="0.3">
      <c r="A246" s="238"/>
      <c r="B246" s="239"/>
      <c r="C246" s="249"/>
      <c r="D246" s="249"/>
      <c r="E246" s="249"/>
      <c r="F246" s="257"/>
      <c r="N246" s="733" t="str">
        <f>IF(OR(N213:N245),"Error","")</f>
        <v/>
      </c>
      <c r="BR246" s="248"/>
      <c r="BS246" s="240"/>
      <c r="BT246" s="240"/>
      <c r="BU246" s="240"/>
    </row>
    <row r="247" spans="1:73" s="75" customFormat="1" ht="15" outlineLevel="1" x14ac:dyDescent="0.25">
      <c r="A247" s="238"/>
      <c r="B247" s="239"/>
      <c r="C247" s="249"/>
      <c r="D247" s="249"/>
      <c r="E247" s="249"/>
      <c r="F247" s="257"/>
      <c r="BR247" s="248"/>
      <c r="BS247" s="240"/>
      <c r="BT247" s="240"/>
      <c r="BU247" s="240"/>
    </row>
    <row r="248" spans="1:73" ht="15" outlineLevel="1" x14ac:dyDescent="0.25">
      <c r="A248" s="5"/>
      <c r="B248" s="6"/>
      <c r="C248" s="17"/>
      <c r="D248" s="17"/>
      <c r="E248" s="17"/>
      <c r="F248" s="26"/>
      <c r="G248" s="708" t="s">
        <v>910</v>
      </c>
      <c r="I248" s="26"/>
      <c r="J248" s="26"/>
      <c r="K248" s="257"/>
      <c r="L248" s="257"/>
      <c r="M248" s="257"/>
      <c r="N248" s="257"/>
      <c r="O248" s="313"/>
      <c r="P248" s="313"/>
      <c r="Q248" s="313"/>
      <c r="R248" s="313"/>
      <c r="S248" s="313"/>
      <c r="T248" s="313"/>
      <c r="U248" s="313"/>
      <c r="V248" s="313"/>
      <c r="W248" s="313"/>
      <c r="X248" s="313"/>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16"/>
      <c r="BS248" s="7"/>
      <c r="BT248" s="7"/>
      <c r="BU248" s="7"/>
    </row>
    <row r="249" spans="1:73" s="75" customFormat="1" ht="15" outlineLevel="1" x14ac:dyDescent="0.25">
      <c r="A249" s="238"/>
      <c r="B249" s="239"/>
      <c r="C249" s="249"/>
      <c r="D249" s="249"/>
      <c r="E249" s="249"/>
      <c r="F249" s="257"/>
      <c r="G249" s="257" t="s">
        <v>914</v>
      </c>
      <c r="H249" s="75" t="s">
        <v>933</v>
      </c>
      <c r="I249" s="75" t="s">
        <v>460</v>
      </c>
      <c r="J249" s="75" t="s">
        <v>899</v>
      </c>
      <c r="K249" s="75" t="s">
        <v>900</v>
      </c>
      <c r="L249" s="75" t="s">
        <v>901</v>
      </c>
      <c r="M249" s="75" t="s">
        <v>902</v>
      </c>
      <c r="N249" s="75" t="s">
        <v>903</v>
      </c>
      <c r="O249" s="75" t="s">
        <v>904</v>
      </c>
      <c r="P249" s="75" t="s">
        <v>905</v>
      </c>
      <c r="Q249" s="75" t="s">
        <v>906</v>
      </c>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_xlfn.CONCAT(H213:M213)</f>
        <v>AAAAAa</v>
      </c>
      <c r="H250" s="368">
        <v>0</v>
      </c>
      <c r="I250" s="368">
        <v>0</v>
      </c>
      <c r="J250" s="368">
        <v>0</v>
      </c>
      <c r="K250" s="368">
        <v>0</v>
      </c>
      <c r="L250" s="368">
        <v>0</v>
      </c>
      <c r="M250" s="368">
        <v>0</v>
      </c>
      <c r="N250" s="368">
        <v>0</v>
      </c>
      <c r="O250" s="368">
        <v>0</v>
      </c>
      <c r="P250" s="368">
        <v>0</v>
      </c>
      <c r="Q250" s="368">
        <v>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782" t="str">
        <f t="shared" ref="G251:G282" si="22">_xlfn.CONCAT(H214:M214)</f>
        <v>YAEAE1a</v>
      </c>
      <c r="H251" s="368">
        <v>0</v>
      </c>
      <c r="I251" s="368">
        <v>0</v>
      </c>
      <c r="J251" s="368">
        <v>0</v>
      </c>
      <c r="K251" s="368">
        <v>0</v>
      </c>
      <c r="L251" s="368">
        <v>0</v>
      </c>
      <c r="M251" s="368">
        <v>0</v>
      </c>
      <c r="N251" s="368">
        <v>0</v>
      </c>
      <c r="O251" s="368">
        <v>0</v>
      </c>
      <c r="P251" s="368">
        <v>0</v>
      </c>
      <c r="Q251" s="368">
        <v>0</v>
      </c>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si="22"/>
        <v>AYAEAb</v>
      </c>
      <c r="H252" s="368">
        <v>4000</v>
      </c>
      <c r="I252" s="368">
        <v>4000</v>
      </c>
      <c r="J252" s="368">
        <v>4000</v>
      </c>
      <c r="K252" s="368">
        <v>4000</v>
      </c>
      <c r="L252" s="368">
        <v>4000</v>
      </c>
      <c r="M252" s="368">
        <v>4000</v>
      </c>
      <c r="N252" s="368">
        <v>4000</v>
      </c>
      <c r="O252" s="368">
        <v>4000</v>
      </c>
      <c r="P252" s="368">
        <v>4000</v>
      </c>
      <c r="Q252" s="368">
        <v>4000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65" customFormat="1" ht="15" outlineLevel="1" x14ac:dyDescent="0.25">
      <c r="A253" s="769"/>
      <c r="B253" s="766"/>
      <c r="C253" s="778"/>
      <c r="D253" s="778"/>
      <c r="E253" s="778"/>
      <c r="F253" s="782"/>
      <c r="G253" s="782" t="str">
        <f t="shared" si="22"/>
        <v>AYAEAbd</v>
      </c>
      <c r="H253" s="368">
        <f>H252-200</f>
        <v>3800</v>
      </c>
      <c r="I253" s="368">
        <f t="shared" ref="I253:Q253" si="23">I252-200</f>
        <v>3800</v>
      </c>
      <c r="J253" s="368">
        <f t="shared" si="23"/>
        <v>3800</v>
      </c>
      <c r="K253" s="368">
        <f t="shared" si="23"/>
        <v>3800</v>
      </c>
      <c r="L253" s="368">
        <f t="shared" si="23"/>
        <v>3800</v>
      </c>
      <c r="M253" s="368">
        <f t="shared" si="23"/>
        <v>3800</v>
      </c>
      <c r="N253" s="368">
        <f t="shared" si="23"/>
        <v>3800</v>
      </c>
      <c r="O253" s="368">
        <f t="shared" si="23"/>
        <v>3800</v>
      </c>
      <c r="P253" s="368">
        <f t="shared" si="23"/>
        <v>3800</v>
      </c>
      <c r="Q253" s="368">
        <f t="shared" si="23"/>
        <v>3800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773"/>
      <c r="BS253" s="768"/>
      <c r="BT253" s="768"/>
      <c r="BU253" s="768"/>
    </row>
    <row r="254" spans="1:73" s="765" customFormat="1" ht="15" outlineLevel="1" x14ac:dyDescent="0.25">
      <c r="A254" s="769"/>
      <c r="B254" s="766"/>
      <c r="C254" s="778"/>
      <c r="D254" s="778"/>
      <c r="E254" s="778"/>
      <c r="F254" s="782"/>
      <c r="G254" s="782" t="str">
        <f t="shared" si="22"/>
        <v>YAEAOFa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AYAEAof</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5" customFormat="1" ht="15" outlineLevel="1" x14ac:dyDescent="0.25">
      <c r="A256" s="238"/>
      <c r="B256" s="239"/>
      <c r="C256" s="249"/>
      <c r="D256" s="249"/>
      <c r="E256" s="249"/>
      <c r="F256" s="257"/>
      <c r="G256" s="782" t="str">
        <f t="shared" si="22"/>
        <v>YYNENb</v>
      </c>
      <c r="H256" s="368">
        <v>4000</v>
      </c>
      <c r="I256" s="368">
        <v>4000</v>
      </c>
      <c r="J256" s="368">
        <v>4000</v>
      </c>
      <c r="K256" s="368">
        <v>4000</v>
      </c>
      <c r="L256" s="368">
        <v>4000</v>
      </c>
      <c r="M256" s="368">
        <v>4000</v>
      </c>
      <c r="N256" s="368">
        <v>4000</v>
      </c>
      <c r="O256" s="368">
        <v>4000</v>
      </c>
      <c r="P256" s="368">
        <v>4000</v>
      </c>
      <c r="Q256" s="368">
        <v>4000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782" t="str">
        <f t="shared" si="22"/>
        <v>YYENE1z</v>
      </c>
      <c r="H257" s="368">
        <v>1800</v>
      </c>
      <c r="I257" s="368">
        <v>1800</v>
      </c>
      <c r="J257" s="368">
        <v>1800</v>
      </c>
      <c r="K257" s="368">
        <v>1800</v>
      </c>
      <c r="L257" s="368">
        <v>1800</v>
      </c>
      <c r="M257" s="368">
        <v>1800</v>
      </c>
      <c r="N257" s="368">
        <v>1800</v>
      </c>
      <c r="O257" s="368">
        <v>1800</v>
      </c>
      <c r="P257" s="368">
        <v>1800</v>
      </c>
      <c r="Q257" s="368">
        <v>1800</v>
      </c>
      <c r="R257" s="313"/>
      <c r="S257" s="313"/>
      <c r="T257" s="313"/>
      <c r="U257" s="313"/>
      <c r="V257" s="313"/>
      <c r="W257" s="313"/>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YYENE1r</v>
      </c>
      <c r="H258" s="368">
        <v>2000</v>
      </c>
      <c r="I258" s="368">
        <v>2000</v>
      </c>
      <c r="J258" s="368">
        <v>2000</v>
      </c>
      <c r="K258" s="368">
        <v>2000</v>
      </c>
      <c r="L258" s="368">
        <v>2000</v>
      </c>
      <c r="M258" s="368">
        <v>2000</v>
      </c>
      <c r="N258" s="368">
        <v>2000</v>
      </c>
      <c r="O258" s="368">
        <v>2000</v>
      </c>
      <c r="P258" s="368">
        <v>2000</v>
      </c>
      <c r="Q258" s="368">
        <v>2000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YYNEE1r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YYEENw</v>
      </c>
      <c r="H260" s="368">
        <v>3800</v>
      </c>
      <c r="I260" s="368">
        <v>3800</v>
      </c>
      <c r="J260" s="368">
        <v>3800</v>
      </c>
      <c r="K260" s="368">
        <v>3800</v>
      </c>
      <c r="L260" s="368">
        <v>3800</v>
      </c>
      <c r="M260" s="368">
        <v>3800</v>
      </c>
      <c r="N260" s="368">
        <v>3800</v>
      </c>
      <c r="O260" s="368">
        <v>3800</v>
      </c>
      <c r="P260" s="368">
        <v>3800</v>
      </c>
      <c r="Q260" s="368">
        <v>3800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YYENE1b</v>
      </c>
      <c r="H261" s="368">
        <v>4000</v>
      </c>
      <c r="I261" s="368">
        <v>4000</v>
      </c>
      <c r="J261" s="368">
        <v>4000</v>
      </c>
      <c r="K261" s="368">
        <v>4000</v>
      </c>
      <c r="L261" s="368">
        <v>4000</v>
      </c>
      <c r="M261" s="368">
        <v>4000</v>
      </c>
      <c r="N261" s="368">
        <v>4000</v>
      </c>
      <c r="O261" s="368">
        <v>4000</v>
      </c>
      <c r="P261" s="368">
        <v>4000</v>
      </c>
      <c r="Q261" s="368">
        <v>4000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AAAAAz</v>
      </c>
      <c r="H262" s="368">
        <v>1800</v>
      </c>
      <c r="I262" s="368">
        <v>1800</v>
      </c>
      <c r="J262" s="368">
        <v>1800</v>
      </c>
      <c r="K262" s="368">
        <v>1800</v>
      </c>
      <c r="L262" s="368">
        <v>1800</v>
      </c>
      <c r="M262" s="368">
        <v>1800</v>
      </c>
      <c r="N262" s="368">
        <v>1800</v>
      </c>
      <c r="O262" s="368">
        <v>1800</v>
      </c>
      <c r="P262" s="368">
        <v>1800</v>
      </c>
      <c r="Q262" s="368">
        <v>1800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AAANE1b</v>
      </c>
      <c r="H264" s="368">
        <v>4000</v>
      </c>
      <c r="I264" s="368">
        <v>4000</v>
      </c>
      <c r="J264" s="368">
        <v>4000</v>
      </c>
      <c r="K264" s="368">
        <v>4000</v>
      </c>
      <c r="L264" s="368">
        <v>4000</v>
      </c>
      <c r="M264" s="368">
        <v>4000</v>
      </c>
      <c r="N264" s="368">
        <v>4000</v>
      </c>
      <c r="O264" s="368">
        <v>4000</v>
      </c>
      <c r="P264" s="368">
        <v>4000</v>
      </c>
      <c r="Q264" s="368">
        <v>4000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AANEE1a</v>
      </c>
      <c r="H265" s="368">
        <v>0</v>
      </c>
      <c r="I265" s="368">
        <v>0</v>
      </c>
      <c r="J265" s="368">
        <v>0</v>
      </c>
      <c r="K265" s="368">
        <v>0</v>
      </c>
      <c r="L265" s="368">
        <v>0</v>
      </c>
      <c r="M265" s="368">
        <v>0</v>
      </c>
      <c r="N265" s="368">
        <v>0</v>
      </c>
      <c r="O265" s="368">
        <v>0</v>
      </c>
      <c r="P265" s="368">
        <v>0</v>
      </c>
      <c r="Q265" s="368">
        <v>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AYEEAa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YYEAAa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YYAAAa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YAAAAa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YYENE1l</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YYPENw</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YYEPE1z</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YYNEPw</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AYAAAw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AAEAAa</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AAAEAa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YAAAE1a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YAAANw</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AYAAAz</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AYEAAa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AANEAa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AAANE1a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257"/>
      <c r="I283" s="257"/>
      <c r="J283" s="257"/>
      <c r="K283" s="257"/>
      <c r="N283" s="707"/>
      <c r="O283" s="313"/>
      <c r="P283" s="313"/>
      <c r="Q283" s="313"/>
      <c r="R283" s="313"/>
      <c r="S283" s="313"/>
      <c r="T283" s="313"/>
      <c r="U283" s="313"/>
      <c r="V283" s="313"/>
      <c r="W283" s="313"/>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08" t="s">
        <v>909</v>
      </c>
      <c r="I285" s="257"/>
      <c r="J285" s="257"/>
      <c r="K285" s="257"/>
      <c r="N285" s="707"/>
      <c r="O285" s="313"/>
      <c r="P285" s="313"/>
      <c r="Q285" s="313"/>
      <c r="R285" s="313"/>
      <c r="S285" s="313"/>
      <c r="T285" s="313"/>
      <c r="U285" s="313"/>
      <c r="V285" s="313"/>
      <c r="W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t="s">
        <v>914</v>
      </c>
      <c r="H286" s="75" t="s">
        <v>933</v>
      </c>
      <c r="I286" s="75" t="s">
        <v>933</v>
      </c>
      <c r="J286" s="75" t="s">
        <v>933</v>
      </c>
      <c r="K286" s="75" t="s">
        <v>933</v>
      </c>
      <c r="L286" s="75" t="s">
        <v>933</v>
      </c>
      <c r="M286" s="75" t="s">
        <v>933</v>
      </c>
      <c r="N286" s="75" t="s">
        <v>460</v>
      </c>
      <c r="O286" s="75" t="s">
        <v>460</v>
      </c>
      <c r="P286" s="75" t="s">
        <v>460</v>
      </c>
      <c r="Q286" s="75" t="s">
        <v>460</v>
      </c>
      <c r="R286" s="75" t="s">
        <v>460</v>
      </c>
      <c r="S286" s="75" t="s">
        <v>460</v>
      </c>
      <c r="T286" s="75" t="s">
        <v>899</v>
      </c>
      <c r="U286" s="75" t="s">
        <v>899</v>
      </c>
      <c r="V286" s="75" t="s">
        <v>899</v>
      </c>
      <c r="W286" s="75" t="s">
        <v>899</v>
      </c>
      <c r="X286" s="75" t="s">
        <v>899</v>
      </c>
      <c r="Y286" s="75" t="s">
        <v>899</v>
      </c>
      <c r="Z286" s="75" t="s">
        <v>900</v>
      </c>
      <c r="AA286" s="75" t="s">
        <v>900</v>
      </c>
      <c r="AB286" s="75" t="s">
        <v>900</v>
      </c>
      <c r="AC286" s="75" t="s">
        <v>900</v>
      </c>
      <c r="AD286" s="75" t="s">
        <v>900</v>
      </c>
      <c r="AE286" s="75" t="s">
        <v>900</v>
      </c>
      <c r="AF286" s="75" t="s">
        <v>901</v>
      </c>
      <c r="AG286" s="75" t="s">
        <v>901</v>
      </c>
      <c r="AH286" s="75" t="s">
        <v>901</v>
      </c>
      <c r="AI286" s="75" t="s">
        <v>901</v>
      </c>
      <c r="AJ286" s="75" t="s">
        <v>901</v>
      </c>
      <c r="AK286" s="75" t="s">
        <v>901</v>
      </c>
      <c r="AL286" s="75" t="s">
        <v>902</v>
      </c>
      <c r="AM286" s="75" t="s">
        <v>902</v>
      </c>
      <c r="AN286" s="75" t="s">
        <v>902</v>
      </c>
      <c r="AO286" s="75" t="s">
        <v>902</v>
      </c>
      <c r="AP286" s="75" t="s">
        <v>902</v>
      </c>
      <c r="AQ286" s="75" t="s">
        <v>902</v>
      </c>
      <c r="AR286" s="75" t="s">
        <v>903</v>
      </c>
      <c r="AS286" s="75" t="s">
        <v>903</v>
      </c>
      <c r="AT286" s="75" t="s">
        <v>903</v>
      </c>
      <c r="AU286" s="75" t="s">
        <v>903</v>
      </c>
      <c r="AV286" s="75" t="s">
        <v>903</v>
      </c>
      <c r="AW286" s="75" t="s">
        <v>903</v>
      </c>
      <c r="AX286" s="75" t="s">
        <v>904</v>
      </c>
      <c r="AY286" s="75" t="s">
        <v>904</v>
      </c>
      <c r="AZ286" s="75" t="s">
        <v>904</v>
      </c>
      <c r="BA286" s="75" t="s">
        <v>904</v>
      </c>
      <c r="BB286" s="75" t="s">
        <v>904</v>
      </c>
      <c r="BC286" s="75" t="s">
        <v>904</v>
      </c>
      <c r="BD286" s="75" t="s">
        <v>905</v>
      </c>
      <c r="BE286" s="75" t="s">
        <v>905</v>
      </c>
      <c r="BF286" s="75" t="s">
        <v>905</v>
      </c>
      <c r="BG286" s="75" t="s">
        <v>905</v>
      </c>
      <c r="BH286" s="75" t="s">
        <v>905</v>
      </c>
      <c r="BI286" s="75" t="s">
        <v>905</v>
      </c>
      <c r="BJ286" s="75" t="s">
        <v>906</v>
      </c>
      <c r="BK286" s="75" t="s">
        <v>906</v>
      </c>
      <c r="BL286" s="75" t="s">
        <v>906</v>
      </c>
      <c r="BM286" s="75" t="s">
        <v>906</v>
      </c>
      <c r="BN286" s="75" t="s">
        <v>906</v>
      </c>
      <c r="BO286" s="75" t="s">
        <v>906</v>
      </c>
      <c r="BP286" s="320"/>
      <c r="BQ286" s="320"/>
      <c r="BR286" s="248"/>
      <c r="BS286" s="240"/>
      <c r="BT286" s="240"/>
      <c r="BU286" s="240"/>
    </row>
    <row r="287" spans="1:73" s="75" customFormat="1" ht="15" outlineLevel="1" x14ac:dyDescent="0.25">
      <c r="A287" s="238"/>
      <c r="B287" s="239"/>
      <c r="C287" s="249"/>
      <c r="D287" s="249"/>
      <c r="E287" s="249"/>
      <c r="F287" s="257"/>
      <c r="G287" s="257" t="s">
        <v>913</v>
      </c>
      <c r="H287" s="75" t="s">
        <v>383</v>
      </c>
      <c r="I287" s="75" t="s">
        <v>384</v>
      </c>
      <c r="J287" s="75" t="s">
        <v>385</v>
      </c>
      <c r="K287" s="75" t="s">
        <v>375</v>
      </c>
      <c r="L287" s="75" t="s">
        <v>376</v>
      </c>
      <c r="M287" s="75" t="s">
        <v>377</v>
      </c>
      <c r="N287" s="75" t="s">
        <v>383</v>
      </c>
      <c r="O287" s="75" t="s">
        <v>384</v>
      </c>
      <c r="P287" s="75" t="s">
        <v>385</v>
      </c>
      <c r="Q287" s="75" t="s">
        <v>375</v>
      </c>
      <c r="R287" s="75" t="s">
        <v>376</v>
      </c>
      <c r="S287" s="75" t="s">
        <v>377</v>
      </c>
      <c r="T287" s="75" t="s">
        <v>383</v>
      </c>
      <c r="U287" s="75" t="s">
        <v>384</v>
      </c>
      <c r="V287" s="75" t="s">
        <v>385</v>
      </c>
      <c r="W287" s="75" t="s">
        <v>375</v>
      </c>
      <c r="X287" s="75" t="s">
        <v>376</v>
      </c>
      <c r="Y287" s="75" t="s">
        <v>377</v>
      </c>
      <c r="Z287" s="75" t="s">
        <v>383</v>
      </c>
      <c r="AA287" s="75" t="s">
        <v>384</v>
      </c>
      <c r="AB287" s="75" t="s">
        <v>385</v>
      </c>
      <c r="AC287" s="75" t="s">
        <v>375</v>
      </c>
      <c r="AD287" s="75" t="s">
        <v>376</v>
      </c>
      <c r="AE287" s="75" t="s">
        <v>377</v>
      </c>
      <c r="AF287" s="75" t="s">
        <v>383</v>
      </c>
      <c r="AG287" s="75" t="s">
        <v>384</v>
      </c>
      <c r="AH287" s="75" t="s">
        <v>385</v>
      </c>
      <c r="AI287" s="75" t="s">
        <v>375</v>
      </c>
      <c r="AJ287" s="75" t="s">
        <v>376</v>
      </c>
      <c r="AK287" s="75" t="s">
        <v>377</v>
      </c>
      <c r="AL287" s="75" t="s">
        <v>383</v>
      </c>
      <c r="AM287" s="75" t="s">
        <v>384</v>
      </c>
      <c r="AN287" s="75" t="s">
        <v>385</v>
      </c>
      <c r="AO287" s="75" t="s">
        <v>375</v>
      </c>
      <c r="AP287" s="75" t="s">
        <v>376</v>
      </c>
      <c r="AQ287" s="75" t="s">
        <v>377</v>
      </c>
      <c r="AR287" s="75" t="s">
        <v>383</v>
      </c>
      <c r="AS287" s="75" t="s">
        <v>384</v>
      </c>
      <c r="AT287" s="75" t="s">
        <v>385</v>
      </c>
      <c r="AU287" s="75" t="s">
        <v>375</v>
      </c>
      <c r="AV287" s="75" t="s">
        <v>376</v>
      </c>
      <c r="AW287" s="75" t="s">
        <v>377</v>
      </c>
      <c r="AX287" s="75" t="s">
        <v>383</v>
      </c>
      <c r="AY287" s="75" t="s">
        <v>384</v>
      </c>
      <c r="AZ287" s="75" t="s">
        <v>385</v>
      </c>
      <c r="BA287" s="75" t="s">
        <v>375</v>
      </c>
      <c r="BB287" s="75" t="s">
        <v>376</v>
      </c>
      <c r="BC287" s="75" t="s">
        <v>377</v>
      </c>
      <c r="BD287" s="75" t="s">
        <v>383</v>
      </c>
      <c r="BE287" s="75" t="s">
        <v>384</v>
      </c>
      <c r="BF287" s="75" t="s">
        <v>385</v>
      </c>
      <c r="BG287" s="75" t="s">
        <v>375</v>
      </c>
      <c r="BH287" s="75" t="s">
        <v>376</v>
      </c>
      <c r="BI287" s="75" t="s">
        <v>377</v>
      </c>
      <c r="BJ287" s="75" t="s">
        <v>383</v>
      </c>
      <c r="BK287" s="75" t="s">
        <v>384</v>
      </c>
      <c r="BL287" s="75" t="s">
        <v>385</v>
      </c>
      <c r="BM287" s="75" t="s">
        <v>375</v>
      </c>
      <c r="BN287" s="75" t="s">
        <v>376</v>
      </c>
      <c r="BO287" s="75" t="s">
        <v>377</v>
      </c>
      <c r="BP287" s="320"/>
      <c r="BQ287" s="320"/>
      <c r="BR287" s="248"/>
      <c r="BS287" s="240"/>
      <c r="BT287" s="240"/>
      <c r="BU287" s="240"/>
    </row>
    <row r="288" spans="1:73" s="75" customFormat="1" ht="15" outlineLevel="1" x14ac:dyDescent="0.25">
      <c r="A288" s="238"/>
      <c r="B288" s="239"/>
      <c r="C288" s="249"/>
      <c r="D288" s="249"/>
      <c r="E288" s="249"/>
      <c r="F288" s="257"/>
      <c r="G288" s="257" t="str">
        <f t="shared" ref="G288:G320" si="24">_xlfn.CONCAT(H213:M213)</f>
        <v>AAAAAa</v>
      </c>
      <c r="H288" s="368">
        <v>0</v>
      </c>
      <c r="I288" s="368">
        <v>0</v>
      </c>
      <c r="J288" s="368">
        <v>0</v>
      </c>
      <c r="K288" s="368">
        <v>0</v>
      </c>
      <c r="L288" s="368">
        <v>0</v>
      </c>
      <c r="M288" s="368">
        <v>0</v>
      </c>
      <c r="N288" s="368">
        <v>0</v>
      </c>
      <c r="O288" s="368">
        <v>0</v>
      </c>
      <c r="P288" s="368">
        <v>0</v>
      </c>
      <c r="Q288" s="368">
        <v>0</v>
      </c>
      <c r="R288" s="368">
        <v>0</v>
      </c>
      <c r="S288" s="368">
        <v>0</v>
      </c>
      <c r="T288" s="368">
        <v>0</v>
      </c>
      <c r="U288" s="368">
        <v>0</v>
      </c>
      <c r="V288" s="368">
        <v>0</v>
      </c>
      <c r="W288" s="368">
        <v>0</v>
      </c>
      <c r="X288" s="368">
        <v>0</v>
      </c>
      <c r="Y288" s="368">
        <v>0</v>
      </c>
      <c r="Z288" s="368">
        <v>0</v>
      </c>
      <c r="AA288" s="368">
        <v>0</v>
      </c>
      <c r="AB288" s="368">
        <v>0</v>
      </c>
      <c r="AC288" s="368">
        <v>0</v>
      </c>
      <c r="AD288" s="368">
        <v>0</v>
      </c>
      <c r="AE288" s="368">
        <v>0</v>
      </c>
      <c r="AF288" s="368">
        <v>0</v>
      </c>
      <c r="AG288" s="368">
        <v>0</v>
      </c>
      <c r="AH288" s="368">
        <v>0</v>
      </c>
      <c r="AI288" s="368">
        <v>0</v>
      </c>
      <c r="AJ288" s="368">
        <v>0</v>
      </c>
      <c r="AK288" s="368">
        <v>0</v>
      </c>
      <c r="AL288" s="368">
        <v>0</v>
      </c>
      <c r="AM288" s="368">
        <v>0</v>
      </c>
      <c r="AN288" s="368">
        <v>0</v>
      </c>
      <c r="AO288" s="368">
        <v>0</v>
      </c>
      <c r="AP288" s="368">
        <v>0</v>
      </c>
      <c r="AQ288" s="368">
        <v>0</v>
      </c>
      <c r="AR288" s="368">
        <v>0</v>
      </c>
      <c r="AS288" s="368">
        <v>0</v>
      </c>
      <c r="AT288" s="368">
        <v>0</v>
      </c>
      <c r="AU288" s="368">
        <v>0</v>
      </c>
      <c r="AV288" s="368">
        <v>0</v>
      </c>
      <c r="AW288" s="368">
        <v>0</v>
      </c>
      <c r="AX288" s="368">
        <v>0</v>
      </c>
      <c r="AY288" s="368">
        <v>0</v>
      </c>
      <c r="AZ288" s="368">
        <v>0</v>
      </c>
      <c r="BA288" s="368">
        <v>0</v>
      </c>
      <c r="BB288" s="368">
        <v>0</v>
      </c>
      <c r="BC288" s="368">
        <v>0</v>
      </c>
      <c r="BD288" s="368">
        <v>0</v>
      </c>
      <c r="BE288" s="368">
        <v>0</v>
      </c>
      <c r="BF288" s="368">
        <v>0</v>
      </c>
      <c r="BG288" s="368">
        <v>0</v>
      </c>
      <c r="BH288" s="368">
        <v>0</v>
      </c>
      <c r="BI288" s="368">
        <v>0</v>
      </c>
      <c r="BJ288" s="368">
        <v>0</v>
      </c>
      <c r="BK288" s="368">
        <v>0</v>
      </c>
      <c r="BL288" s="368">
        <v>0</v>
      </c>
      <c r="BM288" s="368">
        <v>0</v>
      </c>
      <c r="BN288" s="368">
        <v>0</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 t="shared" si="24"/>
        <v>YAEAE1a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AYAEAb</v>
      </c>
      <c r="H290" s="368">
        <v>1</v>
      </c>
      <c r="I290" s="368">
        <v>1</v>
      </c>
      <c r="J290" s="368">
        <v>1</v>
      </c>
      <c r="K290" s="368">
        <v>1</v>
      </c>
      <c r="L290" s="368">
        <v>0</v>
      </c>
      <c r="M290" s="368">
        <v>0</v>
      </c>
      <c r="N290" s="368">
        <v>1</v>
      </c>
      <c r="O290" s="368">
        <v>1</v>
      </c>
      <c r="P290" s="368">
        <v>1</v>
      </c>
      <c r="Q290" s="368">
        <v>1</v>
      </c>
      <c r="R290" s="368">
        <v>0</v>
      </c>
      <c r="S290" s="368">
        <v>0</v>
      </c>
      <c r="T290" s="368">
        <v>1</v>
      </c>
      <c r="U290" s="368">
        <v>1</v>
      </c>
      <c r="V290" s="368">
        <v>1</v>
      </c>
      <c r="W290" s="368">
        <v>1</v>
      </c>
      <c r="X290" s="368">
        <v>0</v>
      </c>
      <c r="Y290" s="368">
        <v>0</v>
      </c>
      <c r="Z290" s="368">
        <v>1</v>
      </c>
      <c r="AA290" s="368">
        <v>1</v>
      </c>
      <c r="AB290" s="368">
        <v>1</v>
      </c>
      <c r="AC290" s="368">
        <v>1</v>
      </c>
      <c r="AD290" s="368">
        <v>0</v>
      </c>
      <c r="AE290" s="368">
        <v>0</v>
      </c>
      <c r="AF290" s="368">
        <v>1</v>
      </c>
      <c r="AG290" s="368">
        <v>1</v>
      </c>
      <c r="AH290" s="368">
        <v>1</v>
      </c>
      <c r="AI290" s="368">
        <v>1</v>
      </c>
      <c r="AJ290" s="368">
        <v>0</v>
      </c>
      <c r="AK290" s="368">
        <v>0</v>
      </c>
      <c r="AL290" s="368">
        <v>1</v>
      </c>
      <c r="AM290" s="368">
        <v>1</v>
      </c>
      <c r="AN290" s="368">
        <v>1</v>
      </c>
      <c r="AO290" s="368">
        <v>1</v>
      </c>
      <c r="AP290" s="368">
        <v>0</v>
      </c>
      <c r="AQ290" s="368">
        <v>0</v>
      </c>
      <c r="AR290" s="368">
        <v>1</v>
      </c>
      <c r="AS290" s="368">
        <v>1</v>
      </c>
      <c r="AT290" s="368">
        <v>1</v>
      </c>
      <c r="AU290" s="368">
        <v>1</v>
      </c>
      <c r="AV290" s="368">
        <v>0</v>
      </c>
      <c r="AW290" s="368">
        <v>0</v>
      </c>
      <c r="AX290" s="368">
        <v>1</v>
      </c>
      <c r="AY290" s="368">
        <v>1</v>
      </c>
      <c r="AZ290" s="368">
        <v>1</v>
      </c>
      <c r="BA290" s="368">
        <v>1</v>
      </c>
      <c r="BB290" s="368">
        <v>0</v>
      </c>
      <c r="BC290" s="368">
        <v>0</v>
      </c>
      <c r="BD290" s="368">
        <v>1</v>
      </c>
      <c r="BE290" s="368">
        <v>1</v>
      </c>
      <c r="BF290" s="368">
        <v>1</v>
      </c>
      <c r="BG290" s="368">
        <v>1</v>
      </c>
      <c r="BH290" s="368">
        <v>0</v>
      </c>
      <c r="BI290" s="368">
        <v>0</v>
      </c>
      <c r="BJ290" s="368">
        <v>1</v>
      </c>
      <c r="BK290" s="368">
        <v>1</v>
      </c>
      <c r="BL290" s="368">
        <v>1</v>
      </c>
      <c r="BM290" s="368">
        <v>1</v>
      </c>
      <c r="BN290" s="368">
        <v>0</v>
      </c>
      <c r="BO290" s="368">
        <v>0</v>
      </c>
      <c r="BP290" s="320"/>
      <c r="BQ290" s="320"/>
      <c r="BR290" s="248"/>
      <c r="BS290" s="240"/>
      <c r="BT290" s="240"/>
      <c r="BU290" s="240"/>
    </row>
    <row r="291" spans="1:73" s="765" customFormat="1" ht="15" outlineLevel="1" x14ac:dyDescent="0.25">
      <c r="A291" s="769"/>
      <c r="B291" s="766"/>
      <c r="C291" s="778"/>
      <c r="D291" s="778"/>
      <c r="E291" s="778"/>
      <c r="F291" s="782"/>
      <c r="G291" s="782" t="str">
        <f t="shared" si="24"/>
        <v>AYAEAbd</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773"/>
      <c r="BS291" s="768"/>
      <c r="BT291" s="768"/>
      <c r="BU291" s="768"/>
    </row>
    <row r="292" spans="1:73" s="765" customFormat="1" ht="15" outlineLevel="1" x14ac:dyDescent="0.25">
      <c r="A292" s="769"/>
      <c r="B292" s="766"/>
      <c r="C292" s="778"/>
      <c r="D292" s="778"/>
      <c r="E292" s="778"/>
      <c r="F292" s="782"/>
      <c r="G292" s="782" t="str">
        <f t="shared" si="24"/>
        <v>YAEAOFa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AYAEAof</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773"/>
      <c r="BS293" s="768"/>
      <c r="BT293" s="768"/>
      <c r="BU293" s="768"/>
    </row>
    <row r="294" spans="1:73" s="75" customFormat="1" ht="15" outlineLevel="1" x14ac:dyDescent="0.25">
      <c r="A294" s="238"/>
      <c r="B294" s="239"/>
      <c r="C294" s="249"/>
      <c r="D294" s="249"/>
      <c r="E294" s="249"/>
      <c r="F294" s="257"/>
      <c r="G294" s="257" t="str">
        <f t="shared" si="24"/>
        <v>YYNENb</v>
      </c>
      <c r="H294" s="368">
        <v>1</v>
      </c>
      <c r="I294" s="368">
        <v>1</v>
      </c>
      <c r="J294" s="368">
        <v>2</v>
      </c>
      <c r="K294" s="368">
        <v>2</v>
      </c>
      <c r="L294" s="368">
        <v>0</v>
      </c>
      <c r="M294" s="368">
        <v>0</v>
      </c>
      <c r="N294" s="368">
        <v>1</v>
      </c>
      <c r="O294" s="368">
        <v>1</v>
      </c>
      <c r="P294" s="368">
        <v>2</v>
      </c>
      <c r="Q294" s="368">
        <v>2</v>
      </c>
      <c r="R294" s="368">
        <v>0</v>
      </c>
      <c r="S294" s="368">
        <v>0</v>
      </c>
      <c r="T294" s="368">
        <v>1</v>
      </c>
      <c r="U294" s="368">
        <v>1</v>
      </c>
      <c r="V294" s="368">
        <v>2</v>
      </c>
      <c r="W294" s="368">
        <v>2</v>
      </c>
      <c r="X294" s="368">
        <v>0</v>
      </c>
      <c r="Y294" s="368">
        <v>0</v>
      </c>
      <c r="Z294" s="368">
        <v>1</v>
      </c>
      <c r="AA294" s="368">
        <v>1</v>
      </c>
      <c r="AB294" s="368">
        <v>2</v>
      </c>
      <c r="AC294" s="368">
        <v>2</v>
      </c>
      <c r="AD294" s="368">
        <v>0</v>
      </c>
      <c r="AE294" s="368">
        <v>0</v>
      </c>
      <c r="AF294" s="368">
        <v>1</v>
      </c>
      <c r="AG294" s="368">
        <v>1</v>
      </c>
      <c r="AH294" s="368">
        <v>2</v>
      </c>
      <c r="AI294" s="368">
        <v>2</v>
      </c>
      <c r="AJ294" s="368">
        <v>0</v>
      </c>
      <c r="AK294" s="368">
        <v>0</v>
      </c>
      <c r="AL294" s="368">
        <v>1</v>
      </c>
      <c r="AM294" s="368">
        <v>1</v>
      </c>
      <c r="AN294" s="368">
        <v>2</v>
      </c>
      <c r="AO294" s="368">
        <v>2</v>
      </c>
      <c r="AP294" s="368">
        <v>0</v>
      </c>
      <c r="AQ294" s="368">
        <v>0</v>
      </c>
      <c r="AR294" s="368">
        <v>1</v>
      </c>
      <c r="AS294" s="368">
        <v>1</v>
      </c>
      <c r="AT294" s="368">
        <v>2</v>
      </c>
      <c r="AU294" s="368">
        <v>2</v>
      </c>
      <c r="AV294" s="368">
        <v>0</v>
      </c>
      <c r="AW294" s="368">
        <v>0</v>
      </c>
      <c r="AX294" s="368">
        <v>1</v>
      </c>
      <c r="AY294" s="368">
        <v>1</v>
      </c>
      <c r="AZ294" s="368">
        <v>2</v>
      </c>
      <c r="BA294" s="368">
        <v>2</v>
      </c>
      <c r="BB294" s="368">
        <v>0</v>
      </c>
      <c r="BC294" s="368">
        <v>0</v>
      </c>
      <c r="BD294" s="368">
        <v>1</v>
      </c>
      <c r="BE294" s="368">
        <v>1</v>
      </c>
      <c r="BF294" s="368">
        <v>2</v>
      </c>
      <c r="BG294" s="368">
        <v>2</v>
      </c>
      <c r="BH294" s="368">
        <v>0</v>
      </c>
      <c r="BI294" s="368">
        <v>0</v>
      </c>
      <c r="BJ294" s="368">
        <v>1</v>
      </c>
      <c r="BK294" s="368">
        <v>1</v>
      </c>
      <c r="BL294" s="368">
        <v>2</v>
      </c>
      <c r="BM294" s="368">
        <v>2</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 t="shared" si="24"/>
        <v>YYENE1z</v>
      </c>
      <c r="H295" s="368">
        <v>1</v>
      </c>
      <c r="I295" s="368">
        <v>1</v>
      </c>
      <c r="J295" s="368">
        <v>2</v>
      </c>
      <c r="K295" s="368">
        <v>0</v>
      </c>
      <c r="L295" s="368">
        <v>1</v>
      </c>
      <c r="M295" s="368">
        <v>0</v>
      </c>
      <c r="N295" s="368">
        <v>1</v>
      </c>
      <c r="O295" s="368">
        <v>1</v>
      </c>
      <c r="P295" s="368">
        <v>2</v>
      </c>
      <c r="Q295" s="368">
        <v>0</v>
      </c>
      <c r="R295" s="368">
        <v>1</v>
      </c>
      <c r="S295" s="368">
        <v>0</v>
      </c>
      <c r="T295" s="368">
        <v>1</v>
      </c>
      <c r="U295" s="368">
        <v>1</v>
      </c>
      <c r="V295" s="368">
        <v>2</v>
      </c>
      <c r="W295" s="368">
        <v>0</v>
      </c>
      <c r="X295" s="368">
        <v>1</v>
      </c>
      <c r="Y295" s="368">
        <v>0</v>
      </c>
      <c r="Z295" s="368">
        <v>1</v>
      </c>
      <c r="AA295" s="368">
        <v>1</v>
      </c>
      <c r="AB295" s="368">
        <v>2</v>
      </c>
      <c r="AC295" s="368">
        <v>0</v>
      </c>
      <c r="AD295" s="368">
        <v>1</v>
      </c>
      <c r="AE295" s="368">
        <v>0</v>
      </c>
      <c r="AF295" s="368">
        <v>1</v>
      </c>
      <c r="AG295" s="368">
        <v>1</v>
      </c>
      <c r="AH295" s="368">
        <v>2</v>
      </c>
      <c r="AI295" s="368">
        <v>0</v>
      </c>
      <c r="AJ295" s="368">
        <v>1</v>
      </c>
      <c r="AK295" s="368">
        <v>0</v>
      </c>
      <c r="AL295" s="368">
        <v>1</v>
      </c>
      <c r="AM295" s="368">
        <v>1</v>
      </c>
      <c r="AN295" s="368">
        <v>2</v>
      </c>
      <c r="AO295" s="368">
        <v>0</v>
      </c>
      <c r="AP295" s="368">
        <v>1</v>
      </c>
      <c r="AQ295" s="368">
        <v>0</v>
      </c>
      <c r="AR295" s="368">
        <v>1</v>
      </c>
      <c r="AS295" s="368">
        <v>1</v>
      </c>
      <c r="AT295" s="368">
        <v>2</v>
      </c>
      <c r="AU295" s="368">
        <v>0</v>
      </c>
      <c r="AV295" s="368">
        <v>1</v>
      </c>
      <c r="AW295" s="368">
        <v>0</v>
      </c>
      <c r="AX295" s="368">
        <v>1</v>
      </c>
      <c r="AY295" s="368">
        <v>1</v>
      </c>
      <c r="AZ295" s="368">
        <v>2</v>
      </c>
      <c r="BA295" s="368">
        <v>0</v>
      </c>
      <c r="BB295" s="368">
        <v>1</v>
      </c>
      <c r="BC295" s="368">
        <v>0</v>
      </c>
      <c r="BD295" s="368">
        <v>1</v>
      </c>
      <c r="BE295" s="368">
        <v>1</v>
      </c>
      <c r="BF295" s="368">
        <v>2</v>
      </c>
      <c r="BG295" s="368">
        <v>0</v>
      </c>
      <c r="BH295" s="368">
        <v>1</v>
      </c>
      <c r="BI295" s="368">
        <v>0</v>
      </c>
      <c r="BJ295" s="368">
        <v>1</v>
      </c>
      <c r="BK295" s="368">
        <v>1</v>
      </c>
      <c r="BL295" s="368">
        <v>2</v>
      </c>
      <c r="BM295" s="368">
        <v>0</v>
      </c>
      <c r="BN295" s="368">
        <v>1</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YYENE1r</v>
      </c>
      <c r="H296" s="368">
        <v>1</v>
      </c>
      <c r="I296" s="368">
        <v>1</v>
      </c>
      <c r="J296" s="368">
        <v>3</v>
      </c>
      <c r="K296" s="368">
        <v>0</v>
      </c>
      <c r="L296" s="368">
        <v>1</v>
      </c>
      <c r="M296" s="368">
        <v>0</v>
      </c>
      <c r="N296" s="368">
        <v>1</v>
      </c>
      <c r="O296" s="368">
        <v>1</v>
      </c>
      <c r="P296" s="368">
        <v>3</v>
      </c>
      <c r="Q296" s="368">
        <v>0</v>
      </c>
      <c r="R296" s="368">
        <v>1</v>
      </c>
      <c r="S296" s="368">
        <v>0</v>
      </c>
      <c r="T296" s="368">
        <v>1</v>
      </c>
      <c r="U296" s="368">
        <v>1</v>
      </c>
      <c r="V296" s="368">
        <v>3</v>
      </c>
      <c r="W296" s="368">
        <v>0</v>
      </c>
      <c r="X296" s="368">
        <v>1</v>
      </c>
      <c r="Y296" s="368">
        <v>0</v>
      </c>
      <c r="Z296" s="368">
        <v>1</v>
      </c>
      <c r="AA296" s="368">
        <v>1</v>
      </c>
      <c r="AB296" s="368">
        <v>3</v>
      </c>
      <c r="AC296" s="368">
        <v>0</v>
      </c>
      <c r="AD296" s="368">
        <v>1</v>
      </c>
      <c r="AE296" s="368">
        <v>0</v>
      </c>
      <c r="AF296" s="368">
        <v>1</v>
      </c>
      <c r="AG296" s="368">
        <v>1</v>
      </c>
      <c r="AH296" s="368">
        <v>3</v>
      </c>
      <c r="AI296" s="368">
        <v>0</v>
      </c>
      <c r="AJ296" s="368">
        <v>1</v>
      </c>
      <c r="AK296" s="368">
        <v>0</v>
      </c>
      <c r="AL296" s="368">
        <v>1</v>
      </c>
      <c r="AM296" s="368">
        <v>1</v>
      </c>
      <c r="AN296" s="368">
        <v>3</v>
      </c>
      <c r="AO296" s="368">
        <v>0</v>
      </c>
      <c r="AP296" s="368">
        <v>1</v>
      </c>
      <c r="AQ296" s="368">
        <v>0</v>
      </c>
      <c r="AR296" s="368">
        <v>1</v>
      </c>
      <c r="AS296" s="368">
        <v>1</v>
      </c>
      <c r="AT296" s="368">
        <v>3</v>
      </c>
      <c r="AU296" s="368">
        <v>0</v>
      </c>
      <c r="AV296" s="368">
        <v>1</v>
      </c>
      <c r="AW296" s="368">
        <v>0</v>
      </c>
      <c r="AX296" s="368">
        <v>1</v>
      </c>
      <c r="AY296" s="368">
        <v>1</v>
      </c>
      <c r="AZ296" s="368">
        <v>3</v>
      </c>
      <c r="BA296" s="368">
        <v>0</v>
      </c>
      <c r="BB296" s="368">
        <v>1</v>
      </c>
      <c r="BC296" s="368">
        <v>0</v>
      </c>
      <c r="BD296" s="368">
        <v>1</v>
      </c>
      <c r="BE296" s="368">
        <v>1</v>
      </c>
      <c r="BF296" s="368">
        <v>3</v>
      </c>
      <c r="BG296" s="368">
        <v>0</v>
      </c>
      <c r="BH296" s="368">
        <v>1</v>
      </c>
      <c r="BI296" s="368">
        <v>0</v>
      </c>
      <c r="BJ296" s="368">
        <v>1</v>
      </c>
      <c r="BK296" s="368">
        <v>1</v>
      </c>
      <c r="BL296" s="368">
        <v>3</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YYNEE1r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YYEENw</v>
      </c>
      <c r="H298" s="368">
        <v>1</v>
      </c>
      <c r="I298" s="368">
        <v>1</v>
      </c>
      <c r="J298" s="368">
        <v>1</v>
      </c>
      <c r="K298" s="368">
        <v>1</v>
      </c>
      <c r="L298" s="368">
        <v>0</v>
      </c>
      <c r="M298" s="368">
        <v>0</v>
      </c>
      <c r="N298" s="368">
        <v>1</v>
      </c>
      <c r="O298" s="368">
        <v>1</v>
      </c>
      <c r="P298" s="368">
        <v>1</v>
      </c>
      <c r="Q298" s="368">
        <v>1</v>
      </c>
      <c r="R298" s="368">
        <v>0</v>
      </c>
      <c r="S298" s="368">
        <v>0</v>
      </c>
      <c r="T298" s="368">
        <v>1</v>
      </c>
      <c r="U298" s="368">
        <v>1</v>
      </c>
      <c r="V298" s="368">
        <v>1</v>
      </c>
      <c r="W298" s="368">
        <v>1</v>
      </c>
      <c r="X298" s="368">
        <v>0</v>
      </c>
      <c r="Y298" s="368">
        <v>0</v>
      </c>
      <c r="Z298" s="368">
        <v>1</v>
      </c>
      <c r="AA298" s="368">
        <v>1</v>
      </c>
      <c r="AB298" s="368">
        <v>1</v>
      </c>
      <c r="AC298" s="368">
        <v>1</v>
      </c>
      <c r="AD298" s="368">
        <v>0</v>
      </c>
      <c r="AE298" s="368">
        <v>0</v>
      </c>
      <c r="AF298" s="368">
        <v>1</v>
      </c>
      <c r="AG298" s="368">
        <v>1</v>
      </c>
      <c r="AH298" s="368">
        <v>1</v>
      </c>
      <c r="AI298" s="368">
        <v>1</v>
      </c>
      <c r="AJ298" s="368">
        <v>0</v>
      </c>
      <c r="AK298" s="368">
        <v>0</v>
      </c>
      <c r="AL298" s="368">
        <v>1</v>
      </c>
      <c r="AM298" s="368">
        <v>1</v>
      </c>
      <c r="AN298" s="368">
        <v>1</v>
      </c>
      <c r="AO298" s="368">
        <v>1</v>
      </c>
      <c r="AP298" s="368">
        <v>0</v>
      </c>
      <c r="AQ298" s="368">
        <v>0</v>
      </c>
      <c r="AR298" s="368">
        <v>1</v>
      </c>
      <c r="AS298" s="368">
        <v>1</v>
      </c>
      <c r="AT298" s="368">
        <v>1</v>
      </c>
      <c r="AU298" s="368">
        <v>1</v>
      </c>
      <c r="AV298" s="368">
        <v>0</v>
      </c>
      <c r="AW298" s="368">
        <v>0</v>
      </c>
      <c r="AX298" s="368">
        <v>1</v>
      </c>
      <c r="AY298" s="368">
        <v>1</v>
      </c>
      <c r="AZ298" s="368">
        <v>1</v>
      </c>
      <c r="BA298" s="368">
        <v>1</v>
      </c>
      <c r="BB298" s="368">
        <v>0</v>
      </c>
      <c r="BC298" s="368">
        <v>0</v>
      </c>
      <c r="BD298" s="368">
        <v>1</v>
      </c>
      <c r="BE298" s="368">
        <v>1</v>
      </c>
      <c r="BF298" s="368">
        <v>1</v>
      </c>
      <c r="BG298" s="368">
        <v>1</v>
      </c>
      <c r="BH298" s="368">
        <v>0</v>
      </c>
      <c r="BI298" s="368">
        <v>0</v>
      </c>
      <c r="BJ298" s="368">
        <v>1</v>
      </c>
      <c r="BK298" s="368">
        <v>1</v>
      </c>
      <c r="BL298" s="368">
        <v>1</v>
      </c>
      <c r="BM298" s="368">
        <v>1</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YYENE1b</v>
      </c>
      <c r="H299" s="368">
        <v>1</v>
      </c>
      <c r="I299" s="368">
        <v>1</v>
      </c>
      <c r="J299" s="368">
        <v>2</v>
      </c>
      <c r="K299" s="368">
        <v>2</v>
      </c>
      <c r="L299" s="368">
        <v>0</v>
      </c>
      <c r="M299" s="368">
        <v>0</v>
      </c>
      <c r="N299" s="368">
        <v>1</v>
      </c>
      <c r="O299" s="368">
        <v>1</v>
      </c>
      <c r="P299" s="368">
        <v>2</v>
      </c>
      <c r="Q299" s="368">
        <v>2</v>
      </c>
      <c r="R299" s="368">
        <v>0</v>
      </c>
      <c r="S299" s="368">
        <v>0</v>
      </c>
      <c r="T299" s="368">
        <v>1</v>
      </c>
      <c r="U299" s="368">
        <v>1</v>
      </c>
      <c r="V299" s="368">
        <v>2</v>
      </c>
      <c r="W299" s="368">
        <v>2</v>
      </c>
      <c r="X299" s="368">
        <v>0</v>
      </c>
      <c r="Y299" s="368">
        <v>0</v>
      </c>
      <c r="Z299" s="368">
        <v>1</v>
      </c>
      <c r="AA299" s="368">
        <v>1</v>
      </c>
      <c r="AB299" s="368">
        <v>2</v>
      </c>
      <c r="AC299" s="368">
        <v>2</v>
      </c>
      <c r="AD299" s="368">
        <v>0</v>
      </c>
      <c r="AE299" s="368">
        <v>0</v>
      </c>
      <c r="AF299" s="368">
        <v>1</v>
      </c>
      <c r="AG299" s="368">
        <v>1</v>
      </c>
      <c r="AH299" s="368">
        <v>2</v>
      </c>
      <c r="AI299" s="368">
        <v>2</v>
      </c>
      <c r="AJ299" s="368">
        <v>0</v>
      </c>
      <c r="AK299" s="368">
        <v>0</v>
      </c>
      <c r="AL299" s="368">
        <v>1</v>
      </c>
      <c r="AM299" s="368">
        <v>1</v>
      </c>
      <c r="AN299" s="368">
        <v>2</v>
      </c>
      <c r="AO299" s="368">
        <v>2</v>
      </c>
      <c r="AP299" s="368">
        <v>0</v>
      </c>
      <c r="AQ299" s="368">
        <v>0</v>
      </c>
      <c r="AR299" s="368">
        <v>1</v>
      </c>
      <c r="AS299" s="368">
        <v>1</v>
      </c>
      <c r="AT299" s="368">
        <v>2</v>
      </c>
      <c r="AU299" s="368">
        <v>2</v>
      </c>
      <c r="AV299" s="368">
        <v>0</v>
      </c>
      <c r="AW299" s="368">
        <v>0</v>
      </c>
      <c r="AX299" s="368">
        <v>1</v>
      </c>
      <c r="AY299" s="368">
        <v>1</v>
      </c>
      <c r="AZ299" s="368">
        <v>2</v>
      </c>
      <c r="BA299" s="368">
        <v>2</v>
      </c>
      <c r="BB299" s="368">
        <v>0</v>
      </c>
      <c r="BC299" s="368">
        <v>0</v>
      </c>
      <c r="BD299" s="368">
        <v>1</v>
      </c>
      <c r="BE299" s="368">
        <v>1</v>
      </c>
      <c r="BF299" s="368">
        <v>2</v>
      </c>
      <c r="BG299" s="368">
        <v>2</v>
      </c>
      <c r="BH299" s="368">
        <v>0</v>
      </c>
      <c r="BI299" s="368">
        <v>0</v>
      </c>
      <c r="BJ299" s="368">
        <v>1</v>
      </c>
      <c r="BK299" s="368">
        <v>1</v>
      </c>
      <c r="BL299" s="368">
        <v>2</v>
      </c>
      <c r="BM299" s="368">
        <v>2</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AAAAAz</v>
      </c>
      <c r="H300" s="368">
        <v>1</v>
      </c>
      <c r="I300" s="368">
        <v>1</v>
      </c>
      <c r="J300" s="368">
        <v>2</v>
      </c>
      <c r="K300" s="368">
        <v>0</v>
      </c>
      <c r="L300" s="368">
        <v>0</v>
      </c>
      <c r="M300" s="368">
        <v>0</v>
      </c>
      <c r="N300" s="368">
        <v>1</v>
      </c>
      <c r="O300" s="368">
        <v>1</v>
      </c>
      <c r="P300" s="368">
        <v>2</v>
      </c>
      <c r="Q300" s="368">
        <v>0</v>
      </c>
      <c r="R300" s="368">
        <v>0</v>
      </c>
      <c r="S300" s="368">
        <v>0</v>
      </c>
      <c r="T300" s="368">
        <v>1</v>
      </c>
      <c r="U300" s="368">
        <v>1</v>
      </c>
      <c r="V300" s="368">
        <v>2</v>
      </c>
      <c r="W300" s="368">
        <v>0</v>
      </c>
      <c r="X300" s="368">
        <v>0</v>
      </c>
      <c r="Y300" s="368">
        <v>0</v>
      </c>
      <c r="Z300" s="368">
        <v>1</v>
      </c>
      <c r="AA300" s="368">
        <v>1</v>
      </c>
      <c r="AB300" s="368">
        <v>2</v>
      </c>
      <c r="AC300" s="368">
        <v>0</v>
      </c>
      <c r="AD300" s="368">
        <v>0</v>
      </c>
      <c r="AE300" s="368">
        <v>0</v>
      </c>
      <c r="AF300" s="368">
        <v>1</v>
      </c>
      <c r="AG300" s="368">
        <v>1</v>
      </c>
      <c r="AH300" s="368">
        <v>2</v>
      </c>
      <c r="AI300" s="368">
        <v>0</v>
      </c>
      <c r="AJ300" s="368">
        <v>0</v>
      </c>
      <c r="AK300" s="368">
        <v>0</v>
      </c>
      <c r="AL300" s="368">
        <v>1</v>
      </c>
      <c r="AM300" s="368">
        <v>1</v>
      </c>
      <c r="AN300" s="368">
        <v>2</v>
      </c>
      <c r="AO300" s="368">
        <v>0</v>
      </c>
      <c r="AP300" s="368">
        <v>0</v>
      </c>
      <c r="AQ300" s="368">
        <v>0</v>
      </c>
      <c r="AR300" s="368">
        <v>1</v>
      </c>
      <c r="AS300" s="368">
        <v>1</v>
      </c>
      <c r="AT300" s="368">
        <v>2</v>
      </c>
      <c r="AU300" s="368">
        <v>0</v>
      </c>
      <c r="AV300" s="368">
        <v>0</v>
      </c>
      <c r="AW300" s="368">
        <v>0</v>
      </c>
      <c r="AX300" s="368">
        <v>1</v>
      </c>
      <c r="AY300" s="368">
        <v>1</v>
      </c>
      <c r="AZ300" s="368">
        <v>2</v>
      </c>
      <c r="BA300" s="368">
        <v>0</v>
      </c>
      <c r="BB300" s="368">
        <v>0</v>
      </c>
      <c r="BC300" s="368">
        <v>0</v>
      </c>
      <c r="BD300" s="368">
        <v>1</v>
      </c>
      <c r="BE300" s="368">
        <v>1</v>
      </c>
      <c r="BF300" s="368">
        <v>2</v>
      </c>
      <c r="BG300" s="368">
        <v>0</v>
      </c>
      <c r="BH300" s="368">
        <v>0</v>
      </c>
      <c r="BI300" s="368">
        <v>0</v>
      </c>
      <c r="BJ300" s="368">
        <v>1</v>
      </c>
      <c r="BK300" s="368">
        <v>1</v>
      </c>
      <c r="BL300" s="368">
        <v>2</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AAANE1b</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AANEE1a</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AYEEAa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YYEAAa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YYAAAa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YAAAAa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YYENE1l</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YYPENw</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YYEPE1z</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YYNEPw</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AYAAAw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AAEAAa</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AAAEAa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YAAAE1a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YAAANw</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AYAAAz</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AYEAAa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AANEAa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AAANE1a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c r="I321" s="257"/>
      <c r="J321" s="257"/>
      <c r="K321" s="257"/>
      <c r="N321" s="707"/>
      <c r="O321" s="313"/>
      <c r="P321" s="313"/>
      <c r="Q321" s="313"/>
      <c r="R321" s="313"/>
      <c r="S321" s="313"/>
      <c r="T321" s="313"/>
      <c r="U321" s="313"/>
      <c r="V321" s="313"/>
      <c r="W321" s="313"/>
      <c r="X321" s="320"/>
      <c r="Y321" s="320"/>
      <c r="Z321" s="320"/>
      <c r="AA321" s="320"/>
      <c r="AB321" s="320"/>
      <c r="AC321" s="320"/>
      <c r="AD321" s="320"/>
      <c r="AE321" s="320"/>
      <c r="AF321" s="320"/>
      <c r="AG321" s="320"/>
      <c r="AH321" s="320"/>
      <c r="AI321" s="320"/>
      <c r="AJ321" s="320"/>
      <c r="AK321" s="320"/>
      <c r="AL321" s="320"/>
      <c r="AM321" s="320"/>
      <c r="AN321" s="320"/>
      <c r="AO321" s="320"/>
      <c r="AP321" s="320"/>
      <c r="AQ321" s="320"/>
      <c r="AR321" s="320"/>
      <c r="AS321" s="320"/>
      <c r="AT321" s="320"/>
      <c r="AU321" s="320"/>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708" t="s">
        <v>911</v>
      </c>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
        <v>914</v>
      </c>
      <c r="H324" s="75" t="s">
        <v>933</v>
      </c>
      <c r="I324" s="75" t="s">
        <v>933</v>
      </c>
      <c r="J324" s="75" t="s">
        <v>933</v>
      </c>
      <c r="K324" s="75" t="s">
        <v>933</v>
      </c>
      <c r="L324" s="75" t="s">
        <v>460</v>
      </c>
      <c r="M324" s="75" t="s">
        <v>460</v>
      </c>
      <c r="N324" s="75" t="s">
        <v>460</v>
      </c>
      <c r="O324" s="75" t="s">
        <v>460</v>
      </c>
      <c r="P324" s="75" t="s">
        <v>899</v>
      </c>
      <c r="Q324" s="75" t="s">
        <v>899</v>
      </c>
      <c r="R324" s="75" t="s">
        <v>899</v>
      </c>
      <c r="S324" s="75" t="s">
        <v>899</v>
      </c>
      <c r="T324" s="75" t="s">
        <v>900</v>
      </c>
      <c r="U324" s="75" t="s">
        <v>900</v>
      </c>
      <c r="V324" s="75" t="s">
        <v>900</v>
      </c>
      <c r="W324" s="75" t="s">
        <v>900</v>
      </c>
      <c r="X324" s="75" t="s">
        <v>901</v>
      </c>
      <c r="Y324" s="75" t="s">
        <v>901</v>
      </c>
      <c r="Z324" s="75" t="s">
        <v>901</v>
      </c>
      <c r="AA324" s="75" t="s">
        <v>901</v>
      </c>
      <c r="AB324" s="75" t="s">
        <v>902</v>
      </c>
      <c r="AC324" s="75" t="s">
        <v>902</v>
      </c>
      <c r="AD324" s="75" t="s">
        <v>902</v>
      </c>
      <c r="AE324" s="75" t="s">
        <v>902</v>
      </c>
      <c r="AF324" s="75" t="s">
        <v>903</v>
      </c>
      <c r="AG324" s="75" t="s">
        <v>903</v>
      </c>
      <c r="AH324" s="75" t="s">
        <v>903</v>
      </c>
      <c r="AI324" s="75" t="s">
        <v>903</v>
      </c>
      <c r="AJ324" s="75" t="s">
        <v>904</v>
      </c>
      <c r="AK324" s="75" t="s">
        <v>904</v>
      </c>
      <c r="AL324" s="75" t="s">
        <v>904</v>
      </c>
      <c r="AM324" s="75" t="s">
        <v>904</v>
      </c>
      <c r="AN324" s="75" t="s">
        <v>905</v>
      </c>
      <c r="AO324" s="75" t="s">
        <v>905</v>
      </c>
      <c r="AP324" s="75" t="s">
        <v>905</v>
      </c>
      <c r="AQ324" s="75" t="s">
        <v>905</v>
      </c>
      <c r="AR324" s="75" t="s">
        <v>906</v>
      </c>
      <c r="AS324" s="75" t="s">
        <v>906</v>
      </c>
      <c r="AT324" s="75" t="s">
        <v>906</v>
      </c>
      <c r="AU324" s="75" t="s">
        <v>906</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67</v>
      </c>
      <c r="H325" s="75" t="s">
        <v>405</v>
      </c>
      <c r="I325" s="75" t="s">
        <v>406</v>
      </c>
      <c r="J325" s="75" t="s">
        <v>68</v>
      </c>
      <c r="K325" s="75" t="s">
        <v>407</v>
      </c>
      <c r="L325" s="75" t="s">
        <v>405</v>
      </c>
      <c r="M325" s="75" t="s">
        <v>406</v>
      </c>
      <c r="N325" s="75" t="s">
        <v>68</v>
      </c>
      <c r="O325" s="75" t="s">
        <v>407</v>
      </c>
      <c r="P325" s="75" t="s">
        <v>405</v>
      </c>
      <c r="Q325" s="75" t="s">
        <v>406</v>
      </c>
      <c r="R325" s="75" t="s">
        <v>68</v>
      </c>
      <c r="S325" s="75" t="s">
        <v>407</v>
      </c>
      <c r="T325" s="75" t="s">
        <v>405</v>
      </c>
      <c r="U325" s="75" t="s">
        <v>406</v>
      </c>
      <c r="V325" s="75" t="s">
        <v>68</v>
      </c>
      <c r="W325" s="75" t="s">
        <v>407</v>
      </c>
      <c r="X325" s="75" t="s">
        <v>405</v>
      </c>
      <c r="Y325" s="75" t="s">
        <v>406</v>
      </c>
      <c r="Z325" s="75" t="s">
        <v>68</v>
      </c>
      <c r="AA325" s="75" t="s">
        <v>407</v>
      </c>
      <c r="AB325" s="75" t="s">
        <v>405</v>
      </c>
      <c r="AC325" s="75" t="s">
        <v>406</v>
      </c>
      <c r="AD325" s="75" t="s">
        <v>68</v>
      </c>
      <c r="AE325" s="75" t="s">
        <v>407</v>
      </c>
      <c r="AF325" s="75" t="s">
        <v>405</v>
      </c>
      <c r="AG325" s="75" t="s">
        <v>406</v>
      </c>
      <c r="AH325" s="75" t="s">
        <v>68</v>
      </c>
      <c r="AI325" s="75" t="s">
        <v>407</v>
      </c>
      <c r="AJ325" s="75" t="s">
        <v>405</v>
      </c>
      <c r="AK325" s="75" t="s">
        <v>406</v>
      </c>
      <c r="AL325" s="75" t="s">
        <v>68</v>
      </c>
      <c r="AM325" s="75" t="s">
        <v>407</v>
      </c>
      <c r="AN325" s="75" t="s">
        <v>405</v>
      </c>
      <c r="AO325" s="75" t="s">
        <v>406</v>
      </c>
      <c r="AP325" s="75" t="s">
        <v>68</v>
      </c>
      <c r="AQ325" s="75" t="s">
        <v>407</v>
      </c>
      <c r="AR325" s="75" t="s">
        <v>405</v>
      </c>
      <c r="AS325" s="75" t="s">
        <v>406</v>
      </c>
      <c r="AT325" s="75" t="s">
        <v>68</v>
      </c>
      <c r="AU325" s="75" t="s">
        <v>407</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_xlfn.CONCAT(H213:M213)</f>
        <v>AAAAAa</v>
      </c>
      <c r="H326" s="368">
        <v>0</v>
      </c>
      <c r="I326" s="368">
        <v>0</v>
      </c>
      <c r="J326" s="368">
        <v>0</v>
      </c>
      <c r="K326" s="368">
        <v>0</v>
      </c>
      <c r="L326" s="368">
        <v>0</v>
      </c>
      <c r="M326" s="368">
        <v>0</v>
      </c>
      <c r="N326" s="368">
        <v>0</v>
      </c>
      <c r="O326" s="368">
        <v>0</v>
      </c>
      <c r="P326" s="368">
        <v>0</v>
      </c>
      <c r="Q326" s="368">
        <v>0</v>
      </c>
      <c r="R326" s="368">
        <v>0</v>
      </c>
      <c r="S326" s="368">
        <v>0</v>
      </c>
      <c r="T326" s="368">
        <v>0</v>
      </c>
      <c r="U326" s="368">
        <v>0</v>
      </c>
      <c r="V326" s="368">
        <v>0</v>
      </c>
      <c r="W326" s="368">
        <v>0</v>
      </c>
      <c r="X326" s="368">
        <v>0</v>
      </c>
      <c r="Y326" s="368">
        <v>0</v>
      </c>
      <c r="Z326" s="368">
        <v>0</v>
      </c>
      <c r="AA326" s="368">
        <v>0</v>
      </c>
      <c r="AB326" s="368">
        <v>0</v>
      </c>
      <c r="AC326" s="368">
        <v>0</v>
      </c>
      <c r="AD326" s="368">
        <v>0</v>
      </c>
      <c r="AE326" s="368">
        <v>0</v>
      </c>
      <c r="AF326" s="368">
        <v>0</v>
      </c>
      <c r="AG326" s="368">
        <v>0</v>
      </c>
      <c r="AH326" s="368">
        <v>0</v>
      </c>
      <c r="AI326" s="368">
        <v>0</v>
      </c>
      <c r="AJ326" s="368">
        <v>0</v>
      </c>
      <c r="AK326" s="368">
        <v>0</v>
      </c>
      <c r="AL326" s="368">
        <v>0</v>
      </c>
      <c r="AM326" s="368">
        <v>0</v>
      </c>
      <c r="AN326" s="368">
        <v>0</v>
      </c>
      <c r="AO326" s="368">
        <v>0</v>
      </c>
      <c r="AP326" s="368">
        <v>0</v>
      </c>
      <c r="AQ326" s="368">
        <v>0</v>
      </c>
      <c r="AR326" s="368">
        <v>0</v>
      </c>
      <c r="AS326" s="368">
        <v>0</v>
      </c>
      <c r="AT326" s="368">
        <v>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782" t="str">
        <f t="shared" ref="G327:G358" si="25">_xlfn.CONCAT(H214:M214)</f>
        <v>YAEAE1a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si="25"/>
        <v>AYAEAb</v>
      </c>
      <c r="H328" s="368">
        <v>100</v>
      </c>
      <c r="I328" s="368">
        <v>100</v>
      </c>
      <c r="J328" s="368">
        <v>40</v>
      </c>
      <c r="K328" s="368">
        <v>0</v>
      </c>
      <c r="L328" s="368">
        <v>100</v>
      </c>
      <c r="M328" s="368">
        <v>100</v>
      </c>
      <c r="N328" s="368">
        <v>40</v>
      </c>
      <c r="O328" s="368">
        <v>0</v>
      </c>
      <c r="P328" s="368">
        <v>100</v>
      </c>
      <c r="Q328" s="368">
        <v>100</v>
      </c>
      <c r="R328" s="368">
        <v>40</v>
      </c>
      <c r="S328" s="368">
        <v>0</v>
      </c>
      <c r="T328" s="368">
        <v>100</v>
      </c>
      <c r="U328" s="368">
        <v>100</v>
      </c>
      <c r="V328" s="368">
        <v>40</v>
      </c>
      <c r="W328" s="368">
        <v>0</v>
      </c>
      <c r="X328" s="368">
        <v>100</v>
      </c>
      <c r="Y328" s="368">
        <v>100</v>
      </c>
      <c r="Z328" s="368">
        <v>40</v>
      </c>
      <c r="AA328" s="368">
        <v>0</v>
      </c>
      <c r="AB328" s="368">
        <v>100</v>
      </c>
      <c r="AC328" s="368">
        <v>100</v>
      </c>
      <c r="AD328" s="368">
        <v>40</v>
      </c>
      <c r="AE328" s="368">
        <v>0</v>
      </c>
      <c r="AF328" s="368">
        <v>100</v>
      </c>
      <c r="AG328" s="368">
        <v>100</v>
      </c>
      <c r="AH328" s="368">
        <v>40</v>
      </c>
      <c r="AI328" s="368">
        <v>0</v>
      </c>
      <c r="AJ328" s="368">
        <v>100</v>
      </c>
      <c r="AK328" s="368">
        <v>100</v>
      </c>
      <c r="AL328" s="368">
        <v>40</v>
      </c>
      <c r="AM328" s="368">
        <v>0</v>
      </c>
      <c r="AN328" s="368">
        <v>100</v>
      </c>
      <c r="AO328" s="368">
        <v>100</v>
      </c>
      <c r="AP328" s="368">
        <v>40</v>
      </c>
      <c r="AQ328" s="368">
        <v>0</v>
      </c>
      <c r="AR328" s="368">
        <v>100</v>
      </c>
      <c r="AS328" s="368">
        <v>100</v>
      </c>
      <c r="AT328" s="368">
        <v>40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65" customFormat="1" ht="15" outlineLevel="1" x14ac:dyDescent="0.25">
      <c r="A329" s="769"/>
      <c r="B329" s="766"/>
      <c r="C329" s="778"/>
      <c r="D329" s="778"/>
      <c r="E329" s="778"/>
      <c r="F329" s="782"/>
      <c r="G329" s="782" t="str">
        <f t="shared" si="25"/>
        <v>AYAEAbd</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773"/>
      <c r="BS329" s="768"/>
      <c r="BT329" s="768"/>
      <c r="BU329" s="768"/>
    </row>
    <row r="330" spans="1:73" s="765" customFormat="1" ht="15" outlineLevel="1" x14ac:dyDescent="0.25">
      <c r="A330" s="769"/>
      <c r="B330" s="766"/>
      <c r="C330" s="778"/>
      <c r="D330" s="778"/>
      <c r="E330" s="778"/>
      <c r="F330" s="782"/>
      <c r="G330" s="782" t="str">
        <f t="shared" si="25"/>
        <v>YAEAOFa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AYAEAof</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5" customFormat="1" ht="15" outlineLevel="1" x14ac:dyDescent="0.25">
      <c r="A332" s="238"/>
      <c r="B332" s="239"/>
      <c r="C332" s="249"/>
      <c r="D332" s="249"/>
      <c r="E332" s="249"/>
      <c r="F332" s="257"/>
      <c r="G332" s="782" t="str">
        <f t="shared" si="25"/>
        <v>YYNENb</v>
      </c>
      <c r="H332" s="368">
        <v>100</v>
      </c>
      <c r="I332" s="368">
        <v>120</v>
      </c>
      <c r="J332" s="368">
        <v>100</v>
      </c>
      <c r="K332" s="368">
        <v>0</v>
      </c>
      <c r="L332" s="368">
        <v>100</v>
      </c>
      <c r="M332" s="368">
        <v>120</v>
      </c>
      <c r="N332" s="368">
        <v>100</v>
      </c>
      <c r="O332" s="368">
        <v>0</v>
      </c>
      <c r="P332" s="368">
        <v>100</v>
      </c>
      <c r="Q332" s="368">
        <v>120</v>
      </c>
      <c r="R332" s="368">
        <v>100</v>
      </c>
      <c r="S332" s="368">
        <v>0</v>
      </c>
      <c r="T332" s="368">
        <v>100</v>
      </c>
      <c r="U332" s="368">
        <v>120</v>
      </c>
      <c r="V332" s="368">
        <v>100</v>
      </c>
      <c r="W332" s="368">
        <v>0</v>
      </c>
      <c r="X332" s="368">
        <v>100</v>
      </c>
      <c r="Y332" s="368">
        <v>120</v>
      </c>
      <c r="Z332" s="368">
        <v>100</v>
      </c>
      <c r="AA332" s="368">
        <v>0</v>
      </c>
      <c r="AB332" s="368">
        <v>100</v>
      </c>
      <c r="AC332" s="368">
        <v>120</v>
      </c>
      <c r="AD332" s="368">
        <v>100</v>
      </c>
      <c r="AE332" s="368">
        <v>0</v>
      </c>
      <c r="AF332" s="368">
        <v>100</v>
      </c>
      <c r="AG332" s="368">
        <v>120</v>
      </c>
      <c r="AH332" s="368">
        <v>100</v>
      </c>
      <c r="AI332" s="368">
        <v>0</v>
      </c>
      <c r="AJ332" s="368">
        <v>100</v>
      </c>
      <c r="AK332" s="368">
        <v>120</v>
      </c>
      <c r="AL332" s="368">
        <v>100</v>
      </c>
      <c r="AM332" s="368">
        <v>0</v>
      </c>
      <c r="AN332" s="368">
        <v>100</v>
      </c>
      <c r="AO332" s="368">
        <v>120</v>
      </c>
      <c r="AP332" s="368">
        <v>100</v>
      </c>
      <c r="AQ332" s="368">
        <v>0</v>
      </c>
      <c r="AR332" s="368">
        <v>100</v>
      </c>
      <c r="AS332" s="368">
        <v>120</v>
      </c>
      <c r="AT332" s="368">
        <v>100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782" t="str">
        <f t="shared" si="25"/>
        <v>YYENE1z</v>
      </c>
      <c r="H333" s="368">
        <v>100</v>
      </c>
      <c r="I333" s="368">
        <v>150</v>
      </c>
      <c r="J333" s="368">
        <v>0</v>
      </c>
      <c r="K333" s="368">
        <v>150</v>
      </c>
      <c r="L333" s="368">
        <v>100</v>
      </c>
      <c r="M333" s="368">
        <v>150</v>
      </c>
      <c r="N333" s="368">
        <v>0</v>
      </c>
      <c r="O333" s="368">
        <v>150</v>
      </c>
      <c r="P333" s="368">
        <v>100</v>
      </c>
      <c r="Q333" s="368">
        <v>150</v>
      </c>
      <c r="R333" s="368">
        <v>0</v>
      </c>
      <c r="S333" s="368">
        <v>150</v>
      </c>
      <c r="T333" s="368">
        <v>100</v>
      </c>
      <c r="U333" s="368">
        <v>150</v>
      </c>
      <c r="V333" s="368">
        <v>0</v>
      </c>
      <c r="W333" s="368">
        <v>150</v>
      </c>
      <c r="X333" s="368">
        <v>100</v>
      </c>
      <c r="Y333" s="368">
        <v>150</v>
      </c>
      <c r="Z333" s="368">
        <v>0</v>
      </c>
      <c r="AA333" s="368">
        <v>150</v>
      </c>
      <c r="AB333" s="368">
        <v>100</v>
      </c>
      <c r="AC333" s="368">
        <v>150</v>
      </c>
      <c r="AD333" s="368">
        <v>0</v>
      </c>
      <c r="AE333" s="368">
        <v>150</v>
      </c>
      <c r="AF333" s="368">
        <v>100</v>
      </c>
      <c r="AG333" s="368">
        <v>150</v>
      </c>
      <c r="AH333" s="368">
        <v>0</v>
      </c>
      <c r="AI333" s="368">
        <v>150</v>
      </c>
      <c r="AJ333" s="368">
        <v>100</v>
      </c>
      <c r="AK333" s="368">
        <v>150</v>
      </c>
      <c r="AL333" s="368">
        <v>0</v>
      </c>
      <c r="AM333" s="368">
        <v>150</v>
      </c>
      <c r="AN333" s="368">
        <v>100</v>
      </c>
      <c r="AO333" s="368">
        <v>150</v>
      </c>
      <c r="AP333" s="368">
        <v>0</v>
      </c>
      <c r="AQ333" s="368">
        <v>150</v>
      </c>
      <c r="AR333" s="368">
        <v>100</v>
      </c>
      <c r="AS333" s="368">
        <v>150</v>
      </c>
      <c r="AT333" s="368">
        <v>0</v>
      </c>
      <c r="AU333" s="368">
        <v>150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YYENE1r</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YYNEE1r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YYEENw</v>
      </c>
      <c r="H336" s="368">
        <v>100</v>
      </c>
      <c r="I336" s="368">
        <v>120</v>
      </c>
      <c r="J336" s="368">
        <v>100</v>
      </c>
      <c r="K336" s="368">
        <v>0</v>
      </c>
      <c r="L336" s="368">
        <v>100</v>
      </c>
      <c r="M336" s="368">
        <v>120</v>
      </c>
      <c r="N336" s="368">
        <v>100</v>
      </c>
      <c r="O336" s="368">
        <v>0</v>
      </c>
      <c r="P336" s="368">
        <v>100</v>
      </c>
      <c r="Q336" s="368">
        <v>120</v>
      </c>
      <c r="R336" s="368">
        <v>100</v>
      </c>
      <c r="S336" s="368">
        <v>0</v>
      </c>
      <c r="T336" s="368">
        <v>100</v>
      </c>
      <c r="U336" s="368">
        <v>120</v>
      </c>
      <c r="V336" s="368">
        <v>100</v>
      </c>
      <c r="W336" s="368">
        <v>0</v>
      </c>
      <c r="X336" s="368">
        <v>100</v>
      </c>
      <c r="Y336" s="368">
        <v>120</v>
      </c>
      <c r="Z336" s="368">
        <v>100</v>
      </c>
      <c r="AA336" s="368">
        <v>0</v>
      </c>
      <c r="AB336" s="368">
        <v>100</v>
      </c>
      <c r="AC336" s="368">
        <v>120</v>
      </c>
      <c r="AD336" s="368">
        <v>100</v>
      </c>
      <c r="AE336" s="368">
        <v>0</v>
      </c>
      <c r="AF336" s="368">
        <v>100</v>
      </c>
      <c r="AG336" s="368">
        <v>120</v>
      </c>
      <c r="AH336" s="368">
        <v>100</v>
      </c>
      <c r="AI336" s="368">
        <v>0</v>
      </c>
      <c r="AJ336" s="368">
        <v>100</v>
      </c>
      <c r="AK336" s="368">
        <v>120</v>
      </c>
      <c r="AL336" s="368">
        <v>100</v>
      </c>
      <c r="AM336" s="368">
        <v>0</v>
      </c>
      <c r="AN336" s="368">
        <v>100</v>
      </c>
      <c r="AO336" s="368">
        <v>120</v>
      </c>
      <c r="AP336" s="368">
        <v>100</v>
      </c>
      <c r="AQ336" s="368">
        <v>0</v>
      </c>
      <c r="AR336" s="368">
        <v>100</v>
      </c>
      <c r="AS336" s="368">
        <v>120</v>
      </c>
      <c r="AT336" s="368">
        <v>100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YYENE1b</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AAAAAz</v>
      </c>
      <c r="H338" s="368">
        <v>100</v>
      </c>
      <c r="I338" s="368">
        <v>100</v>
      </c>
      <c r="J338" s="368">
        <v>0</v>
      </c>
      <c r="K338" s="368">
        <v>50</v>
      </c>
      <c r="L338" s="368">
        <v>100</v>
      </c>
      <c r="M338" s="368">
        <v>100</v>
      </c>
      <c r="N338" s="368">
        <v>0</v>
      </c>
      <c r="O338" s="368">
        <v>50</v>
      </c>
      <c r="P338" s="368">
        <v>100</v>
      </c>
      <c r="Q338" s="368">
        <v>100</v>
      </c>
      <c r="R338" s="368">
        <v>0</v>
      </c>
      <c r="S338" s="368">
        <v>50</v>
      </c>
      <c r="T338" s="368">
        <v>100</v>
      </c>
      <c r="U338" s="368">
        <v>100</v>
      </c>
      <c r="V338" s="368">
        <v>0</v>
      </c>
      <c r="W338" s="368">
        <v>50</v>
      </c>
      <c r="X338" s="368">
        <v>100</v>
      </c>
      <c r="Y338" s="368">
        <v>100</v>
      </c>
      <c r="Z338" s="368">
        <v>0</v>
      </c>
      <c r="AA338" s="368">
        <v>50</v>
      </c>
      <c r="AB338" s="368">
        <v>100</v>
      </c>
      <c r="AC338" s="368">
        <v>100</v>
      </c>
      <c r="AD338" s="368">
        <v>0</v>
      </c>
      <c r="AE338" s="368">
        <v>50</v>
      </c>
      <c r="AF338" s="368">
        <v>100</v>
      </c>
      <c r="AG338" s="368">
        <v>100</v>
      </c>
      <c r="AH338" s="368">
        <v>0</v>
      </c>
      <c r="AI338" s="368">
        <v>50</v>
      </c>
      <c r="AJ338" s="368">
        <v>100</v>
      </c>
      <c r="AK338" s="368">
        <v>100</v>
      </c>
      <c r="AL338" s="368">
        <v>0</v>
      </c>
      <c r="AM338" s="368">
        <v>50</v>
      </c>
      <c r="AN338" s="368">
        <v>100</v>
      </c>
      <c r="AO338" s="368">
        <v>100</v>
      </c>
      <c r="AP338" s="368">
        <v>0</v>
      </c>
      <c r="AQ338" s="368">
        <v>50</v>
      </c>
      <c r="AR338" s="368">
        <v>100</v>
      </c>
      <c r="AS338" s="368">
        <v>100</v>
      </c>
      <c r="AT338" s="368">
        <v>0</v>
      </c>
      <c r="AU338" s="368">
        <v>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AAAANw</v>
      </c>
      <c r="H339" s="368">
        <v>100</v>
      </c>
      <c r="I339" s="368">
        <v>100</v>
      </c>
      <c r="J339" s="368">
        <v>60</v>
      </c>
      <c r="K339" s="368">
        <v>0</v>
      </c>
      <c r="L339" s="368">
        <v>100</v>
      </c>
      <c r="M339" s="368">
        <v>100</v>
      </c>
      <c r="N339" s="368">
        <v>60</v>
      </c>
      <c r="O339" s="368">
        <v>0</v>
      </c>
      <c r="P339" s="368">
        <v>100</v>
      </c>
      <c r="Q339" s="368">
        <v>100</v>
      </c>
      <c r="R339" s="368">
        <v>60</v>
      </c>
      <c r="S339" s="368">
        <v>0</v>
      </c>
      <c r="T339" s="368">
        <v>100</v>
      </c>
      <c r="U339" s="368">
        <v>100</v>
      </c>
      <c r="V339" s="368">
        <v>60</v>
      </c>
      <c r="W339" s="368">
        <v>0</v>
      </c>
      <c r="X339" s="368">
        <v>100</v>
      </c>
      <c r="Y339" s="368">
        <v>100</v>
      </c>
      <c r="Z339" s="368">
        <v>60</v>
      </c>
      <c r="AA339" s="368">
        <v>0</v>
      </c>
      <c r="AB339" s="368">
        <v>100</v>
      </c>
      <c r="AC339" s="368">
        <v>100</v>
      </c>
      <c r="AD339" s="368">
        <v>60</v>
      </c>
      <c r="AE339" s="368">
        <v>0</v>
      </c>
      <c r="AF339" s="368">
        <v>100</v>
      </c>
      <c r="AG339" s="368">
        <v>100</v>
      </c>
      <c r="AH339" s="368">
        <v>60</v>
      </c>
      <c r="AI339" s="368">
        <v>0</v>
      </c>
      <c r="AJ339" s="368">
        <v>100</v>
      </c>
      <c r="AK339" s="368">
        <v>100</v>
      </c>
      <c r="AL339" s="368">
        <v>60</v>
      </c>
      <c r="AM339" s="368">
        <v>0</v>
      </c>
      <c r="AN339" s="368">
        <v>100</v>
      </c>
      <c r="AO339" s="368">
        <v>100</v>
      </c>
      <c r="AP339" s="368">
        <v>60</v>
      </c>
      <c r="AQ339" s="368">
        <v>0</v>
      </c>
      <c r="AR339" s="368">
        <v>100</v>
      </c>
      <c r="AS339" s="368">
        <v>100</v>
      </c>
      <c r="AT339" s="368">
        <v>60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AAANE1b</v>
      </c>
      <c r="H340" s="368">
        <v>100</v>
      </c>
      <c r="I340" s="368">
        <v>120</v>
      </c>
      <c r="J340" s="368">
        <v>80</v>
      </c>
      <c r="K340" s="368">
        <v>0</v>
      </c>
      <c r="L340" s="368">
        <v>100</v>
      </c>
      <c r="M340" s="368">
        <v>120</v>
      </c>
      <c r="N340" s="368">
        <v>80</v>
      </c>
      <c r="O340" s="368">
        <v>0</v>
      </c>
      <c r="P340" s="368">
        <v>100</v>
      </c>
      <c r="Q340" s="368">
        <v>120</v>
      </c>
      <c r="R340" s="368">
        <v>80</v>
      </c>
      <c r="S340" s="368">
        <v>0</v>
      </c>
      <c r="T340" s="368">
        <v>100</v>
      </c>
      <c r="U340" s="368">
        <v>120</v>
      </c>
      <c r="V340" s="368">
        <v>80</v>
      </c>
      <c r="W340" s="368">
        <v>0</v>
      </c>
      <c r="X340" s="368">
        <v>100</v>
      </c>
      <c r="Y340" s="368">
        <v>120</v>
      </c>
      <c r="Z340" s="368">
        <v>80</v>
      </c>
      <c r="AA340" s="368">
        <v>0</v>
      </c>
      <c r="AB340" s="368">
        <v>100</v>
      </c>
      <c r="AC340" s="368">
        <v>120</v>
      </c>
      <c r="AD340" s="368">
        <v>80</v>
      </c>
      <c r="AE340" s="368">
        <v>0</v>
      </c>
      <c r="AF340" s="368">
        <v>100</v>
      </c>
      <c r="AG340" s="368">
        <v>120</v>
      </c>
      <c r="AH340" s="368">
        <v>80</v>
      </c>
      <c r="AI340" s="368">
        <v>0</v>
      </c>
      <c r="AJ340" s="368">
        <v>100</v>
      </c>
      <c r="AK340" s="368">
        <v>120</v>
      </c>
      <c r="AL340" s="368">
        <v>80</v>
      </c>
      <c r="AM340" s="368">
        <v>0</v>
      </c>
      <c r="AN340" s="368">
        <v>100</v>
      </c>
      <c r="AO340" s="368">
        <v>120</v>
      </c>
      <c r="AP340" s="368">
        <v>80</v>
      </c>
      <c r="AQ340" s="368">
        <v>0</v>
      </c>
      <c r="AR340" s="368">
        <v>100</v>
      </c>
      <c r="AS340" s="368">
        <v>120</v>
      </c>
      <c r="AT340" s="368">
        <v>80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AANEE1a</v>
      </c>
      <c r="H341" s="368">
        <v>0</v>
      </c>
      <c r="I341" s="368">
        <v>0</v>
      </c>
      <c r="J341" s="368">
        <v>0</v>
      </c>
      <c r="K341" s="368">
        <v>0</v>
      </c>
      <c r="L341" s="368">
        <v>0</v>
      </c>
      <c r="M341" s="368">
        <v>0</v>
      </c>
      <c r="N341" s="368">
        <v>0</v>
      </c>
      <c r="O341" s="368">
        <v>0</v>
      </c>
      <c r="P341" s="368">
        <v>0</v>
      </c>
      <c r="Q341" s="368">
        <v>0</v>
      </c>
      <c r="R341" s="368">
        <v>0</v>
      </c>
      <c r="S341" s="368">
        <v>0</v>
      </c>
      <c r="T341" s="368">
        <v>0</v>
      </c>
      <c r="U341" s="368">
        <v>0</v>
      </c>
      <c r="V341" s="368">
        <v>0</v>
      </c>
      <c r="W341" s="368">
        <v>0</v>
      </c>
      <c r="X341" s="368">
        <v>0</v>
      </c>
      <c r="Y341" s="368">
        <v>0</v>
      </c>
      <c r="Z341" s="368">
        <v>0</v>
      </c>
      <c r="AA341" s="368">
        <v>0</v>
      </c>
      <c r="AB341" s="368">
        <v>0</v>
      </c>
      <c r="AC341" s="368">
        <v>0</v>
      </c>
      <c r="AD341" s="368">
        <v>0</v>
      </c>
      <c r="AE341" s="368">
        <v>0</v>
      </c>
      <c r="AF341" s="368">
        <v>0</v>
      </c>
      <c r="AG341" s="368">
        <v>0</v>
      </c>
      <c r="AH341" s="368">
        <v>0</v>
      </c>
      <c r="AI341" s="368">
        <v>0</v>
      </c>
      <c r="AJ341" s="368">
        <v>0</v>
      </c>
      <c r="AK341" s="368">
        <v>0</v>
      </c>
      <c r="AL341" s="368">
        <v>0</v>
      </c>
      <c r="AM341" s="368">
        <v>0</v>
      </c>
      <c r="AN341" s="368">
        <v>0</v>
      </c>
      <c r="AO341" s="368">
        <v>0</v>
      </c>
      <c r="AP341" s="368">
        <v>0</v>
      </c>
      <c r="AQ341" s="368">
        <v>0</v>
      </c>
      <c r="AR341" s="368">
        <v>0</v>
      </c>
      <c r="AS341" s="368">
        <v>0</v>
      </c>
      <c r="AT341" s="368">
        <v>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AYEEAa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YYEAAa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YYAAAa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YAAAAa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YYENE1l</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YYPENw</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YYEPE1z</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YYNEPw</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AYAAAw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AAEAAa</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AAAEAa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YAAAE1a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YAAANw</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AYAAAz</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AYEAAa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AANEAa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AAANE1a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c r="I359" s="257"/>
      <c r="J359" s="257"/>
      <c r="K359" s="257"/>
      <c r="L359" s="257"/>
      <c r="M359" s="257"/>
      <c r="N359" s="257"/>
      <c r="O359" s="257"/>
      <c r="P359" s="257"/>
      <c r="Q359" s="257"/>
      <c r="R359" s="257"/>
      <c r="S359" s="257"/>
      <c r="T359" s="257"/>
      <c r="U359" s="257"/>
      <c r="V359" s="257"/>
      <c r="W359" s="257"/>
      <c r="X359" s="257"/>
      <c r="Y359" s="320"/>
      <c r="Z359" s="320"/>
      <c r="AA359" s="320"/>
      <c r="AB359" s="320"/>
      <c r="AC359" s="320"/>
      <c r="AD359" s="320"/>
      <c r="AE359" s="320"/>
      <c r="AF359" s="320"/>
      <c r="AG359" s="320"/>
      <c r="AH359" s="320"/>
      <c r="AI359" s="320"/>
      <c r="AJ359" s="320"/>
      <c r="AK359" s="320"/>
      <c r="AL359" s="320"/>
      <c r="AM359" s="320"/>
      <c r="AN359" s="320"/>
      <c r="AO359" s="320"/>
      <c r="AP359" s="320"/>
      <c r="AQ359" s="320"/>
      <c r="AR359" s="320"/>
      <c r="AS359" s="320"/>
      <c r="AT359" s="320"/>
      <c r="AU359" s="320"/>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08" t="s">
        <v>912</v>
      </c>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
        <v>914</v>
      </c>
      <c r="H362" s="75" t="s">
        <v>933</v>
      </c>
      <c r="I362" s="75" t="s">
        <v>933</v>
      </c>
      <c r="J362" s="75" t="s">
        <v>933</v>
      </c>
      <c r="K362" s="75" t="s">
        <v>933</v>
      </c>
      <c r="L362" s="75" t="s">
        <v>460</v>
      </c>
      <c r="M362" s="75" t="s">
        <v>460</v>
      </c>
      <c r="N362" s="75" t="s">
        <v>460</v>
      </c>
      <c r="O362" s="75" t="s">
        <v>460</v>
      </c>
      <c r="P362" s="75" t="s">
        <v>899</v>
      </c>
      <c r="Q362" s="75" t="s">
        <v>899</v>
      </c>
      <c r="R362" s="75" t="s">
        <v>899</v>
      </c>
      <c r="S362" s="75" t="s">
        <v>899</v>
      </c>
      <c r="T362" s="75" t="s">
        <v>900</v>
      </c>
      <c r="U362" s="75" t="s">
        <v>900</v>
      </c>
      <c r="V362" s="75" t="s">
        <v>900</v>
      </c>
      <c r="W362" s="75" t="s">
        <v>900</v>
      </c>
      <c r="X362" s="75" t="s">
        <v>901</v>
      </c>
      <c r="Y362" s="75" t="s">
        <v>901</v>
      </c>
      <c r="Z362" s="75" t="s">
        <v>901</v>
      </c>
      <c r="AA362" s="75" t="s">
        <v>901</v>
      </c>
      <c r="AB362" s="75" t="s">
        <v>902</v>
      </c>
      <c r="AC362" s="75" t="s">
        <v>902</v>
      </c>
      <c r="AD362" s="75" t="s">
        <v>902</v>
      </c>
      <c r="AE362" s="75" t="s">
        <v>902</v>
      </c>
      <c r="AF362" s="75" t="s">
        <v>903</v>
      </c>
      <c r="AG362" s="75" t="s">
        <v>903</v>
      </c>
      <c r="AH362" s="75" t="s">
        <v>903</v>
      </c>
      <c r="AI362" s="75" t="s">
        <v>903</v>
      </c>
      <c r="AJ362" s="75" t="s">
        <v>904</v>
      </c>
      <c r="AK362" s="75" t="s">
        <v>904</v>
      </c>
      <c r="AL362" s="75" t="s">
        <v>904</v>
      </c>
      <c r="AM362" s="75" t="s">
        <v>904</v>
      </c>
      <c r="AN362" s="75" t="s">
        <v>905</v>
      </c>
      <c r="AO362" s="75" t="s">
        <v>905</v>
      </c>
      <c r="AP362" s="75" t="s">
        <v>905</v>
      </c>
      <c r="AQ362" s="75" t="s">
        <v>905</v>
      </c>
      <c r="AR362" s="75" t="s">
        <v>906</v>
      </c>
      <c r="AS362" s="75" t="s">
        <v>906</v>
      </c>
      <c r="AT362" s="75" t="s">
        <v>906</v>
      </c>
      <c r="AU362" s="75" t="s">
        <v>906</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915</v>
      </c>
      <c r="H363" s="75" t="s">
        <v>405</v>
      </c>
      <c r="I363" s="75" t="s">
        <v>406</v>
      </c>
      <c r="J363" s="75" t="s">
        <v>68</v>
      </c>
      <c r="K363" s="75" t="s">
        <v>407</v>
      </c>
      <c r="L363" s="75" t="s">
        <v>405</v>
      </c>
      <c r="M363" s="75" t="s">
        <v>406</v>
      </c>
      <c r="N363" s="75" t="s">
        <v>68</v>
      </c>
      <c r="O363" s="75" t="s">
        <v>407</v>
      </c>
      <c r="P363" s="75" t="s">
        <v>405</v>
      </c>
      <c r="Q363" s="75" t="s">
        <v>406</v>
      </c>
      <c r="R363" s="75" t="s">
        <v>68</v>
      </c>
      <c r="S363" s="75" t="s">
        <v>407</v>
      </c>
      <c r="T363" s="75" t="s">
        <v>405</v>
      </c>
      <c r="U363" s="75" t="s">
        <v>406</v>
      </c>
      <c r="V363" s="75" t="s">
        <v>68</v>
      </c>
      <c r="W363" s="75" t="s">
        <v>407</v>
      </c>
      <c r="X363" s="75" t="s">
        <v>405</v>
      </c>
      <c r="Y363" s="75" t="s">
        <v>406</v>
      </c>
      <c r="Z363" s="75" t="s">
        <v>68</v>
      </c>
      <c r="AA363" s="75" t="s">
        <v>407</v>
      </c>
      <c r="AB363" s="75" t="s">
        <v>405</v>
      </c>
      <c r="AC363" s="75" t="s">
        <v>406</v>
      </c>
      <c r="AD363" s="75" t="s">
        <v>68</v>
      </c>
      <c r="AE363" s="75" t="s">
        <v>407</v>
      </c>
      <c r="AF363" s="75" t="s">
        <v>405</v>
      </c>
      <c r="AG363" s="75" t="s">
        <v>406</v>
      </c>
      <c r="AH363" s="75" t="s">
        <v>68</v>
      </c>
      <c r="AI363" s="75" t="s">
        <v>407</v>
      </c>
      <c r="AJ363" s="75" t="s">
        <v>405</v>
      </c>
      <c r="AK363" s="75" t="s">
        <v>406</v>
      </c>
      <c r="AL363" s="75" t="s">
        <v>68</v>
      </c>
      <c r="AM363" s="75" t="s">
        <v>407</v>
      </c>
      <c r="AN363" s="75" t="s">
        <v>405</v>
      </c>
      <c r="AO363" s="75" t="s">
        <v>406</v>
      </c>
      <c r="AP363" s="75" t="s">
        <v>68</v>
      </c>
      <c r="AQ363" s="75" t="s">
        <v>407</v>
      </c>
      <c r="AR363" s="75" t="s">
        <v>405</v>
      </c>
      <c r="AS363" s="75" t="s">
        <v>406</v>
      </c>
      <c r="AT363" s="75" t="s">
        <v>68</v>
      </c>
      <c r="AU363" s="75" t="s">
        <v>407</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_xlfn.CONCAT(H213:M213)</f>
        <v>AAAAAa</v>
      </c>
      <c r="H364" s="368">
        <f t="shared" ref="H364:AU364" si="26">IF(H326&gt;0,1,0)</f>
        <v>0</v>
      </c>
      <c r="I364" s="368">
        <f t="shared" si="26"/>
        <v>0</v>
      </c>
      <c r="J364" s="368">
        <f t="shared" si="26"/>
        <v>0</v>
      </c>
      <c r="K364" s="368">
        <f t="shared" si="26"/>
        <v>0</v>
      </c>
      <c r="L364" s="368">
        <f t="shared" si="26"/>
        <v>0</v>
      </c>
      <c r="M364" s="368">
        <f t="shared" si="26"/>
        <v>0</v>
      </c>
      <c r="N364" s="368">
        <f t="shared" si="26"/>
        <v>0</v>
      </c>
      <c r="O364" s="368">
        <f t="shared" si="26"/>
        <v>0</v>
      </c>
      <c r="P364" s="368">
        <f t="shared" si="26"/>
        <v>0</v>
      </c>
      <c r="Q364" s="368">
        <f t="shared" si="26"/>
        <v>0</v>
      </c>
      <c r="R364" s="368">
        <f t="shared" si="26"/>
        <v>0</v>
      </c>
      <c r="S364" s="368">
        <f t="shared" si="26"/>
        <v>0</v>
      </c>
      <c r="T364" s="368">
        <f t="shared" si="26"/>
        <v>0</v>
      </c>
      <c r="U364" s="368">
        <f t="shared" si="26"/>
        <v>0</v>
      </c>
      <c r="V364" s="368">
        <f t="shared" si="26"/>
        <v>0</v>
      </c>
      <c r="W364" s="368">
        <f t="shared" si="26"/>
        <v>0</v>
      </c>
      <c r="X364" s="368">
        <f t="shared" si="26"/>
        <v>0</v>
      </c>
      <c r="Y364" s="368">
        <f t="shared" si="26"/>
        <v>0</v>
      </c>
      <c r="Z364" s="368">
        <f t="shared" si="26"/>
        <v>0</v>
      </c>
      <c r="AA364" s="368">
        <f t="shared" si="26"/>
        <v>0</v>
      </c>
      <c r="AB364" s="368">
        <f t="shared" si="26"/>
        <v>0</v>
      </c>
      <c r="AC364" s="368">
        <f t="shared" si="26"/>
        <v>0</v>
      </c>
      <c r="AD364" s="368">
        <f t="shared" si="26"/>
        <v>0</v>
      </c>
      <c r="AE364" s="368">
        <f t="shared" si="26"/>
        <v>0</v>
      </c>
      <c r="AF364" s="368">
        <f t="shared" si="26"/>
        <v>0</v>
      </c>
      <c r="AG364" s="368">
        <f t="shared" si="26"/>
        <v>0</v>
      </c>
      <c r="AH364" s="368">
        <f t="shared" si="26"/>
        <v>0</v>
      </c>
      <c r="AI364" s="368">
        <f t="shared" si="26"/>
        <v>0</v>
      </c>
      <c r="AJ364" s="368">
        <f t="shared" si="26"/>
        <v>0</v>
      </c>
      <c r="AK364" s="368">
        <f t="shared" si="26"/>
        <v>0</v>
      </c>
      <c r="AL364" s="368">
        <f t="shared" si="26"/>
        <v>0</v>
      </c>
      <c r="AM364" s="368">
        <f t="shared" si="26"/>
        <v>0</v>
      </c>
      <c r="AN364" s="368">
        <f t="shared" si="26"/>
        <v>0</v>
      </c>
      <c r="AO364" s="368">
        <f t="shared" si="26"/>
        <v>0</v>
      </c>
      <c r="AP364" s="368">
        <f t="shared" si="26"/>
        <v>0</v>
      </c>
      <c r="AQ364" s="368">
        <f t="shared" si="26"/>
        <v>0</v>
      </c>
      <c r="AR364" s="368">
        <f t="shared" si="26"/>
        <v>0</v>
      </c>
      <c r="AS364" s="368">
        <f t="shared" si="26"/>
        <v>0</v>
      </c>
      <c r="AT364" s="368">
        <f t="shared" si="26"/>
        <v>0</v>
      </c>
      <c r="AU364" s="368">
        <f t="shared" si="26"/>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782" t="str">
        <f t="shared" ref="G365:G396" si="27">_xlfn.CONCAT(H214:M214)</f>
        <v>YAEAE1a</v>
      </c>
      <c r="H365" s="368">
        <f t="shared" ref="H365:AU365" si="28">IF(H327&gt;0,1,0)</f>
        <v>0</v>
      </c>
      <c r="I365" s="368">
        <f t="shared" si="28"/>
        <v>0</v>
      </c>
      <c r="J365" s="368">
        <f t="shared" si="28"/>
        <v>0</v>
      </c>
      <c r="K365" s="368">
        <f t="shared" si="28"/>
        <v>0</v>
      </c>
      <c r="L365" s="368">
        <f t="shared" si="28"/>
        <v>0</v>
      </c>
      <c r="M365" s="368">
        <f t="shared" si="28"/>
        <v>0</v>
      </c>
      <c r="N365" s="368">
        <f t="shared" si="28"/>
        <v>0</v>
      </c>
      <c r="O365" s="368">
        <f t="shared" si="28"/>
        <v>0</v>
      </c>
      <c r="P365" s="368">
        <f t="shared" si="28"/>
        <v>0</v>
      </c>
      <c r="Q365" s="368">
        <f t="shared" si="28"/>
        <v>0</v>
      </c>
      <c r="R365" s="368">
        <f t="shared" si="28"/>
        <v>0</v>
      </c>
      <c r="S365" s="368">
        <f t="shared" si="28"/>
        <v>0</v>
      </c>
      <c r="T365" s="368">
        <f t="shared" si="28"/>
        <v>0</v>
      </c>
      <c r="U365" s="368">
        <f t="shared" si="28"/>
        <v>0</v>
      </c>
      <c r="V365" s="368">
        <f t="shared" si="28"/>
        <v>0</v>
      </c>
      <c r="W365" s="368">
        <f t="shared" si="28"/>
        <v>0</v>
      </c>
      <c r="X365" s="368">
        <f t="shared" si="28"/>
        <v>0</v>
      </c>
      <c r="Y365" s="368">
        <f t="shared" si="28"/>
        <v>0</v>
      </c>
      <c r="Z365" s="368">
        <f t="shared" si="28"/>
        <v>0</v>
      </c>
      <c r="AA365" s="368">
        <f t="shared" si="28"/>
        <v>0</v>
      </c>
      <c r="AB365" s="368">
        <f t="shared" si="28"/>
        <v>0</v>
      </c>
      <c r="AC365" s="368">
        <f t="shared" si="28"/>
        <v>0</v>
      </c>
      <c r="AD365" s="368">
        <f t="shared" si="28"/>
        <v>0</v>
      </c>
      <c r="AE365" s="368">
        <f t="shared" si="28"/>
        <v>0</v>
      </c>
      <c r="AF365" s="368">
        <f t="shared" si="28"/>
        <v>0</v>
      </c>
      <c r="AG365" s="368">
        <f t="shared" si="28"/>
        <v>0</v>
      </c>
      <c r="AH365" s="368">
        <f t="shared" si="28"/>
        <v>0</v>
      </c>
      <c r="AI365" s="368">
        <f t="shared" si="28"/>
        <v>0</v>
      </c>
      <c r="AJ365" s="368">
        <f t="shared" si="28"/>
        <v>0</v>
      </c>
      <c r="AK365" s="368">
        <f t="shared" si="28"/>
        <v>0</v>
      </c>
      <c r="AL365" s="368">
        <f t="shared" si="28"/>
        <v>0</v>
      </c>
      <c r="AM365" s="368">
        <f t="shared" si="28"/>
        <v>0</v>
      </c>
      <c r="AN365" s="368">
        <f t="shared" si="28"/>
        <v>0</v>
      </c>
      <c r="AO365" s="368">
        <f t="shared" si="28"/>
        <v>0</v>
      </c>
      <c r="AP365" s="368">
        <f t="shared" si="28"/>
        <v>0</v>
      </c>
      <c r="AQ365" s="368">
        <f t="shared" si="28"/>
        <v>0</v>
      </c>
      <c r="AR365" s="368">
        <f t="shared" si="28"/>
        <v>0</v>
      </c>
      <c r="AS365" s="368">
        <f t="shared" si="28"/>
        <v>0</v>
      </c>
      <c r="AT365" s="368">
        <f t="shared" si="28"/>
        <v>0</v>
      </c>
      <c r="AU365" s="368">
        <f t="shared" si="28"/>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si="27"/>
        <v>AYAEAb</v>
      </c>
      <c r="H366" s="368">
        <f t="shared" ref="H366:AU366" si="29">IF(H328&gt;0,1,0)</f>
        <v>1</v>
      </c>
      <c r="I366" s="368">
        <f t="shared" si="29"/>
        <v>1</v>
      </c>
      <c r="J366" s="368">
        <f t="shared" si="29"/>
        <v>1</v>
      </c>
      <c r="K366" s="368">
        <f t="shared" si="29"/>
        <v>0</v>
      </c>
      <c r="L366" s="368">
        <f t="shared" si="29"/>
        <v>1</v>
      </c>
      <c r="M366" s="368">
        <f t="shared" si="29"/>
        <v>1</v>
      </c>
      <c r="N366" s="368">
        <f t="shared" si="29"/>
        <v>1</v>
      </c>
      <c r="O366" s="368">
        <f t="shared" si="29"/>
        <v>0</v>
      </c>
      <c r="P366" s="368">
        <f t="shared" si="29"/>
        <v>1</v>
      </c>
      <c r="Q366" s="368">
        <f t="shared" si="29"/>
        <v>1</v>
      </c>
      <c r="R366" s="368">
        <f t="shared" si="29"/>
        <v>1</v>
      </c>
      <c r="S366" s="368">
        <f t="shared" si="29"/>
        <v>0</v>
      </c>
      <c r="T366" s="368">
        <f t="shared" si="29"/>
        <v>1</v>
      </c>
      <c r="U366" s="368">
        <f t="shared" si="29"/>
        <v>1</v>
      </c>
      <c r="V366" s="368">
        <f t="shared" si="29"/>
        <v>1</v>
      </c>
      <c r="W366" s="368">
        <f t="shared" si="29"/>
        <v>0</v>
      </c>
      <c r="X366" s="368">
        <f t="shared" si="29"/>
        <v>1</v>
      </c>
      <c r="Y366" s="368">
        <f t="shared" si="29"/>
        <v>1</v>
      </c>
      <c r="Z366" s="368">
        <f t="shared" si="29"/>
        <v>1</v>
      </c>
      <c r="AA366" s="368">
        <f t="shared" si="29"/>
        <v>0</v>
      </c>
      <c r="AB366" s="368">
        <f t="shared" si="29"/>
        <v>1</v>
      </c>
      <c r="AC366" s="368">
        <f t="shared" si="29"/>
        <v>1</v>
      </c>
      <c r="AD366" s="368">
        <f t="shared" si="29"/>
        <v>1</v>
      </c>
      <c r="AE366" s="368">
        <f t="shared" si="29"/>
        <v>0</v>
      </c>
      <c r="AF366" s="368">
        <f t="shared" si="29"/>
        <v>1</v>
      </c>
      <c r="AG366" s="368">
        <f t="shared" si="29"/>
        <v>1</v>
      </c>
      <c r="AH366" s="368">
        <f t="shared" si="29"/>
        <v>1</v>
      </c>
      <c r="AI366" s="368">
        <f t="shared" si="29"/>
        <v>0</v>
      </c>
      <c r="AJ366" s="368">
        <f t="shared" si="29"/>
        <v>1</v>
      </c>
      <c r="AK366" s="368">
        <f t="shared" si="29"/>
        <v>1</v>
      </c>
      <c r="AL366" s="368">
        <f t="shared" si="29"/>
        <v>1</v>
      </c>
      <c r="AM366" s="368">
        <f t="shared" si="29"/>
        <v>0</v>
      </c>
      <c r="AN366" s="368">
        <f t="shared" si="29"/>
        <v>1</v>
      </c>
      <c r="AO366" s="368">
        <f t="shared" si="29"/>
        <v>1</v>
      </c>
      <c r="AP366" s="368">
        <f t="shared" si="29"/>
        <v>1</v>
      </c>
      <c r="AQ366" s="368">
        <f t="shared" si="29"/>
        <v>0</v>
      </c>
      <c r="AR366" s="368">
        <f t="shared" si="29"/>
        <v>1</v>
      </c>
      <c r="AS366" s="368">
        <f t="shared" si="29"/>
        <v>1</v>
      </c>
      <c r="AT366" s="368">
        <f t="shared" si="29"/>
        <v>1</v>
      </c>
      <c r="AU366" s="368">
        <f t="shared" si="29"/>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65" customFormat="1" ht="15" outlineLevel="1" x14ac:dyDescent="0.25">
      <c r="A367" s="769"/>
      <c r="B367" s="766"/>
      <c r="C367" s="778"/>
      <c r="D367" s="778"/>
      <c r="E367" s="778"/>
      <c r="F367" s="782"/>
      <c r="G367" s="782" t="str">
        <f t="shared" si="27"/>
        <v>AYAEAbd</v>
      </c>
      <c r="H367" s="368">
        <f t="shared" ref="H367:AU367" si="30">IF(H330&gt;0,1,0)</f>
        <v>0</v>
      </c>
      <c r="I367" s="368">
        <f t="shared" si="30"/>
        <v>0</v>
      </c>
      <c r="J367" s="368">
        <f t="shared" si="30"/>
        <v>0</v>
      </c>
      <c r="K367" s="368">
        <f t="shared" si="30"/>
        <v>0</v>
      </c>
      <c r="L367" s="368">
        <f t="shared" si="30"/>
        <v>0</v>
      </c>
      <c r="M367" s="368">
        <f t="shared" si="30"/>
        <v>0</v>
      </c>
      <c r="N367" s="368">
        <f t="shared" si="30"/>
        <v>0</v>
      </c>
      <c r="O367" s="368">
        <f t="shared" si="30"/>
        <v>0</v>
      </c>
      <c r="P367" s="368">
        <f t="shared" si="30"/>
        <v>0</v>
      </c>
      <c r="Q367" s="368">
        <f t="shared" si="30"/>
        <v>0</v>
      </c>
      <c r="R367" s="368">
        <f t="shared" si="30"/>
        <v>0</v>
      </c>
      <c r="S367" s="368">
        <f t="shared" si="30"/>
        <v>0</v>
      </c>
      <c r="T367" s="368">
        <f t="shared" si="30"/>
        <v>0</v>
      </c>
      <c r="U367" s="368">
        <f t="shared" si="30"/>
        <v>0</v>
      </c>
      <c r="V367" s="368">
        <f t="shared" si="30"/>
        <v>0</v>
      </c>
      <c r="W367" s="368">
        <f t="shared" si="30"/>
        <v>0</v>
      </c>
      <c r="X367" s="368">
        <f t="shared" si="30"/>
        <v>0</v>
      </c>
      <c r="Y367" s="368">
        <f t="shared" si="30"/>
        <v>0</v>
      </c>
      <c r="Z367" s="368">
        <f t="shared" si="30"/>
        <v>0</v>
      </c>
      <c r="AA367" s="368">
        <f t="shared" si="30"/>
        <v>0</v>
      </c>
      <c r="AB367" s="368">
        <f t="shared" si="30"/>
        <v>0</v>
      </c>
      <c r="AC367" s="368">
        <f t="shared" si="30"/>
        <v>0</v>
      </c>
      <c r="AD367" s="368">
        <f t="shared" si="30"/>
        <v>0</v>
      </c>
      <c r="AE367" s="368">
        <f t="shared" si="30"/>
        <v>0</v>
      </c>
      <c r="AF367" s="368">
        <f t="shared" si="30"/>
        <v>0</v>
      </c>
      <c r="AG367" s="368">
        <f t="shared" si="30"/>
        <v>0</v>
      </c>
      <c r="AH367" s="368">
        <f t="shared" si="30"/>
        <v>0</v>
      </c>
      <c r="AI367" s="368">
        <f t="shared" si="30"/>
        <v>0</v>
      </c>
      <c r="AJ367" s="368">
        <f t="shared" si="30"/>
        <v>0</v>
      </c>
      <c r="AK367" s="368">
        <f t="shared" si="30"/>
        <v>0</v>
      </c>
      <c r="AL367" s="368">
        <f t="shared" si="30"/>
        <v>0</v>
      </c>
      <c r="AM367" s="368">
        <f t="shared" si="30"/>
        <v>0</v>
      </c>
      <c r="AN367" s="368">
        <f t="shared" si="30"/>
        <v>0</v>
      </c>
      <c r="AO367" s="368">
        <f t="shared" si="30"/>
        <v>0</v>
      </c>
      <c r="AP367" s="368">
        <f t="shared" si="30"/>
        <v>0</v>
      </c>
      <c r="AQ367" s="368">
        <f t="shared" si="30"/>
        <v>0</v>
      </c>
      <c r="AR367" s="368">
        <f t="shared" si="30"/>
        <v>0</v>
      </c>
      <c r="AS367" s="368">
        <f t="shared" si="30"/>
        <v>0</v>
      </c>
      <c r="AT367" s="368">
        <f t="shared" si="30"/>
        <v>0</v>
      </c>
      <c r="AU367" s="368">
        <f t="shared" si="30"/>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773"/>
      <c r="BS367" s="768"/>
      <c r="BT367" s="768"/>
      <c r="BU367" s="768"/>
    </row>
    <row r="368" spans="1:73" s="765" customFormat="1" ht="15" outlineLevel="1" x14ac:dyDescent="0.25">
      <c r="A368" s="769"/>
      <c r="B368" s="766"/>
      <c r="C368" s="778"/>
      <c r="D368" s="778"/>
      <c r="E368" s="778"/>
      <c r="F368" s="782"/>
      <c r="G368" s="782" t="str">
        <f t="shared" si="27"/>
        <v>YAEAOFa</v>
      </c>
      <c r="H368" s="368">
        <f t="shared" ref="H368:AU368" si="31">IF(H330&gt;0,1,0)</f>
        <v>0</v>
      </c>
      <c r="I368" s="368">
        <f t="shared" si="31"/>
        <v>0</v>
      </c>
      <c r="J368" s="368">
        <f t="shared" si="31"/>
        <v>0</v>
      </c>
      <c r="K368" s="368">
        <f t="shared" si="31"/>
        <v>0</v>
      </c>
      <c r="L368" s="368">
        <f t="shared" si="31"/>
        <v>0</v>
      </c>
      <c r="M368" s="368">
        <f t="shared" si="31"/>
        <v>0</v>
      </c>
      <c r="N368" s="368">
        <f t="shared" si="31"/>
        <v>0</v>
      </c>
      <c r="O368" s="368">
        <f t="shared" si="31"/>
        <v>0</v>
      </c>
      <c r="P368" s="368">
        <f t="shared" si="31"/>
        <v>0</v>
      </c>
      <c r="Q368" s="368">
        <f t="shared" si="31"/>
        <v>0</v>
      </c>
      <c r="R368" s="368">
        <f t="shared" si="31"/>
        <v>0</v>
      </c>
      <c r="S368" s="368">
        <f t="shared" si="31"/>
        <v>0</v>
      </c>
      <c r="T368" s="368">
        <f t="shared" si="31"/>
        <v>0</v>
      </c>
      <c r="U368" s="368">
        <f t="shared" si="31"/>
        <v>0</v>
      </c>
      <c r="V368" s="368">
        <f t="shared" si="31"/>
        <v>0</v>
      </c>
      <c r="W368" s="368">
        <f t="shared" si="31"/>
        <v>0</v>
      </c>
      <c r="X368" s="368">
        <f t="shared" si="31"/>
        <v>0</v>
      </c>
      <c r="Y368" s="368">
        <f t="shared" si="31"/>
        <v>0</v>
      </c>
      <c r="Z368" s="368">
        <f t="shared" si="31"/>
        <v>0</v>
      </c>
      <c r="AA368" s="368">
        <f t="shared" si="31"/>
        <v>0</v>
      </c>
      <c r="AB368" s="368">
        <f t="shared" si="31"/>
        <v>0</v>
      </c>
      <c r="AC368" s="368">
        <f t="shared" si="31"/>
        <v>0</v>
      </c>
      <c r="AD368" s="368">
        <f t="shared" si="31"/>
        <v>0</v>
      </c>
      <c r="AE368" s="368">
        <f t="shared" si="31"/>
        <v>0</v>
      </c>
      <c r="AF368" s="368">
        <f t="shared" si="31"/>
        <v>0</v>
      </c>
      <c r="AG368" s="368">
        <f t="shared" si="31"/>
        <v>0</v>
      </c>
      <c r="AH368" s="368">
        <f t="shared" si="31"/>
        <v>0</v>
      </c>
      <c r="AI368" s="368">
        <f t="shared" si="31"/>
        <v>0</v>
      </c>
      <c r="AJ368" s="368">
        <f t="shared" si="31"/>
        <v>0</v>
      </c>
      <c r="AK368" s="368">
        <f t="shared" si="31"/>
        <v>0</v>
      </c>
      <c r="AL368" s="368">
        <f t="shared" si="31"/>
        <v>0</v>
      </c>
      <c r="AM368" s="368">
        <f t="shared" si="31"/>
        <v>0</v>
      </c>
      <c r="AN368" s="368">
        <f t="shared" si="31"/>
        <v>0</v>
      </c>
      <c r="AO368" s="368">
        <f t="shared" si="31"/>
        <v>0</v>
      </c>
      <c r="AP368" s="368">
        <f t="shared" si="31"/>
        <v>0</v>
      </c>
      <c r="AQ368" s="368">
        <f t="shared" si="31"/>
        <v>0</v>
      </c>
      <c r="AR368" s="368">
        <f t="shared" si="31"/>
        <v>0</v>
      </c>
      <c r="AS368" s="368">
        <f t="shared" si="31"/>
        <v>0</v>
      </c>
      <c r="AT368" s="368">
        <f t="shared" si="31"/>
        <v>0</v>
      </c>
      <c r="AU368" s="368">
        <f t="shared" si="31"/>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AYAEAof</v>
      </c>
      <c r="H369" s="368">
        <f t="shared" ref="H369:AU369" si="32">IF(H331&gt;0,1,0)</f>
        <v>1</v>
      </c>
      <c r="I369" s="368">
        <f t="shared" si="32"/>
        <v>1</v>
      </c>
      <c r="J369" s="368">
        <f t="shared" si="32"/>
        <v>1</v>
      </c>
      <c r="K369" s="368">
        <f t="shared" si="32"/>
        <v>0</v>
      </c>
      <c r="L369" s="368">
        <f t="shared" si="32"/>
        <v>1</v>
      </c>
      <c r="M369" s="368">
        <f t="shared" si="32"/>
        <v>1</v>
      </c>
      <c r="N369" s="368">
        <f t="shared" si="32"/>
        <v>1</v>
      </c>
      <c r="O369" s="368">
        <f t="shared" si="32"/>
        <v>0</v>
      </c>
      <c r="P369" s="368">
        <f t="shared" si="32"/>
        <v>1</v>
      </c>
      <c r="Q369" s="368">
        <f t="shared" si="32"/>
        <v>1</v>
      </c>
      <c r="R369" s="368">
        <f t="shared" si="32"/>
        <v>1</v>
      </c>
      <c r="S369" s="368">
        <f t="shared" si="32"/>
        <v>0</v>
      </c>
      <c r="T369" s="368">
        <f t="shared" si="32"/>
        <v>1</v>
      </c>
      <c r="U369" s="368">
        <f t="shared" si="32"/>
        <v>1</v>
      </c>
      <c r="V369" s="368">
        <f t="shared" si="32"/>
        <v>1</v>
      </c>
      <c r="W369" s="368">
        <f t="shared" si="32"/>
        <v>0</v>
      </c>
      <c r="X369" s="368">
        <f t="shared" si="32"/>
        <v>1</v>
      </c>
      <c r="Y369" s="368">
        <f t="shared" si="32"/>
        <v>1</v>
      </c>
      <c r="Z369" s="368">
        <f t="shared" si="32"/>
        <v>1</v>
      </c>
      <c r="AA369" s="368">
        <f t="shared" si="32"/>
        <v>0</v>
      </c>
      <c r="AB369" s="368">
        <f t="shared" si="32"/>
        <v>1</v>
      </c>
      <c r="AC369" s="368">
        <f t="shared" si="32"/>
        <v>1</v>
      </c>
      <c r="AD369" s="368">
        <f t="shared" si="32"/>
        <v>1</v>
      </c>
      <c r="AE369" s="368">
        <f t="shared" si="32"/>
        <v>0</v>
      </c>
      <c r="AF369" s="368">
        <f t="shared" si="32"/>
        <v>1</v>
      </c>
      <c r="AG369" s="368">
        <f t="shared" si="32"/>
        <v>1</v>
      </c>
      <c r="AH369" s="368">
        <f t="shared" si="32"/>
        <v>1</v>
      </c>
      <c r="AI369" s="368">
        <f t="shared" si="32"/>
        <v>0</v>
      </c>
      <c r="AJ369" s="368">
        <f t="shared" si="32"/>
        <v>1</v>
      </c>
      <c r="AK369" s="368">
        <f t="shared" si="32"/>
        <v>1</v>
      </c>
      <c r="AL369" s="368">
        <f t="shared" si="32"/>
        <v>1</v>
      </c>
      <c r="AM369" s="368">
        <f t="shared" si="32"/>
        <v>0</v>
      </c>
      <c r="AN369" s="368">
        <f t="shared" si="32"/>
        <v>1</v>
      </c>
      <c r="AO369" s="368">
        <f t="shared" si="32"/>
        <v>1</v>
      </c>
      <c r="AP369" s="368">
        <f t="shared" si="32"/>
        <v>1</v>
      </c>
      <c r="AQ369" s="368">
        <f t="shared" si="32"/>
        <v>0</v>
      </c>
      <c r="AR369" s="368">
        <f t="shared" si="32"/>
        <v>1</v>
      </c>
      <c r="AS369" s="368">
        <f t="shared" si="32"/>
        <v>1</v>
      </c>
      <c r="AT369" s="368">
        <f t="shared" si="32"/>
        <v>1</v>
      </c>
      <c r="AU369" s="368">
        <f t="shared" si="32"/>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5" customFormat="1" ht="15" outlineLevel="1" x14ac:dyDescent="0.25">
      <c r="A370" s="238"/>
      <c r="B370" s="239"/>
      <c r="C370" s="249"/>
      <c r="D370" s="249"/>
      <c r="E370" s="249"/>
      <c r="F370" s="257"/>
      <c r="G370" s="782" t="str">
        <f t="shared" si="27"/>
        <v>YYNENb</v>
      </c>
      <c r="H370" s="368">
        <f t="shared" ref="H370:AU370" si="33">IF(H332&gt;0,1,0)</f>
        <v>1</v>
      </c>
      <c r="I370" s="368">
        <f t="shared" si="33"/>
        <v>1</v>
      </c>
      <c r="J370" s="368">
        <f t="shared" si="33"/>
        <v>1</v>
      </c>
      <c r="K370" s="368">
        <f t="shared" si="33"/>
        <v>0</v>
      </c>
      <c r="L370" s="368">
        <f t="shared" si="33"/>
        <v>1</v>
      </c>
      <c r="M370" s="368">
        <f t="shared" si="33"/>
        <v>1</v>
      </c>
      <c r="N370" s="368">
        <f t="shared" si="33"/>
        <v>1</v>
      </c>
      <c r="O370" s="368">
        <f t="shared" si="33"/>
        <v>0</v>
      </c>
      <c r="P370" s="368">
        <f t="shared" si="33"/>
        <v>1</v>
      </c>
      <c r="Q370" s="368">
        <f t="shared" si="33"/>
        <v>1</v>
      </c>
      <c r="R370" s="368">
        <f t="shared" si="33"/>
        <v>1</v>
      </c>
      <c r="S370" s="368">
        <f t="shared" si="33"/>
        <v>0</v>
      </c>
      <c r="T370" s="368">
        <f t="shared" si="33"/>
        <v>1</v>
      </c>
      <c r="U370" s="368">
        <f t="shared" si="33"/>
        <v>1</v>
      </c>
      <c r="V370" s="368">
        <f t="shared" si="33"/>
        <v>1</v>
      </c>
      <c r="W370" s="368">
        <f t="shared" si="33"/>
        <v>0</v>
      </c>
      <c r="X370" s="368">
        <f t="shared" si="33"/>
        <v>1</v>
      </c>
      <c r="Y370" s="368">
        <f t="shared" si="33"/>
        <v>1</v>
      </c>
      <c r="Z370" s="368">
        <f t="shared" si="33"/>
        <v>1</v>
      </c>
      <c r="AA370" s="368">
        <f t="shared" si="33"/>
        <v>0</v>
      </c>
      <c r="AB370" s="368">
        <f t="shared" si="33"/>
        <v>1</v>
      </c>
      <c r="AC370" s="368">
        <f t="shared" si="33"/>
        <v>1</v>
      </c>
      <c r="AD370" s="368">
        <f t="shared" si="33"/>
        <v>1</v>
      </c>
      <c r="AE370" s="368">
        <f t="shared" si="33"/>
        <v>0</v>
      </c>
      <c r="AF370" s="368">
        <f t="shared" si="33"/>
        <v>1</v>
      </c>
      <c r="AG370" s="368">
        <f t="shared" si="33"/>
        <v>1</v>
      </c>
      <c r="AH370" s="368">
        <f t="shared" si="33"/>
        <v>1</v>
      </c>
      <c r="AI370" s="368">
        <f t="shared" si="33"/>
        <v>0</v>
      </c>
      <c r="AJ370" s="368">
        <f t="shared" si="33"/>
        <v>1</v>
      </c>
      <c r="AK370" s="368">
        <f t="shared" si="33"/>
        <v>1</v>
      </c>
      <c r="AL370" s="368">
        <f t="shared" si="33"/>
        <v>1</v>
      </c>
      <c r="AM370" s="368">
        <f t="shared" si="33"/>
        <v>0</v>
      </c>
      <c r="AN370" s="368">
        <f t="shared" si="33"/>
        <v>1</v>
      </c>
      <c r="AO370" s="368">
        <f t="shared" si="33"/>
        <v>1</v>
      </c>
      <c r="AP370" s="368">
        <f t="shared" si="33"/>
        <v>1</v>
      </c>
      <c r="AQ370" s="368">
        <f t="shared" si="33"/>
        <v>0</v>
      </c>
      <c r="AR370" s="368">
        <f t="shared" si="33"/>
        <v>1</v>
      </c>
      <c r="AS370" s="368">
        <f t="shared" si="33"/>
        <v>1</v>
      </c>
      <c r="AT370" s="368">
        <f t="shared" si="33"/>
        <v>1</v>
      </c>
      <c r="AU370" s="368">
        <f t="shared" si="33"/>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73" s="75" customFormat="1" ht="15" outlineLevel="1" x14ac:dyDescent="0.25">
      <c r="A371" s="238"/>
      <c r="B371" s="239"/>
      <c r="C371" s="249"/>
      <c r="D371" s="249"/>
      <c r="E371" s="249"/>
      <c r="F371" s="257"/>
      <c r="G371" s="782" t="str">
        <f t="shared" si="27"/>
        <v>YYENE1z</v>
      </c>
      <c r="H371" s="368">
        <f t="shared" ref="H371:AU371" si="34">IF(H333&gt;0,1,0)</f>
        <v>1</v>
      </c>
      <c r="I371" s="368">
        <f t="shared" si="34"/>
        <v>1</v>
      </c>
      <c r="J371" s="368">
        <f t="shared" si="34"/>
        <v>0</v>
      </c>
      <c r="K371" s="368">
        <f t="shared" si="34"/>
        <v>1</v>
      </c>
      <c r="L371" s="368">
        <f t="shared" si="34"/>
        <v>1</v>
      </c>
      <c r="M371" s="368">
        <f t="shared" si="34"/>
        <v>1</v>
      </c>
      <c r="N371" s="368">
        <f t="shared" si="34"/>
        <v>0</v>
      </c>
      <c r="O371" s="368">
        <f t="shared" si="34"/>
        <v>1</v>
      </c>
      <c r="P371" s="368">
        <f t="shared" si="34"/>
        <v>1</v>
      </c>
      <c r="Q371" s="368">
        <f t="shared" si="34"/>
        <v>1</v>
      </c>
      <c r="R371" s="368">
        <f t="shared" si="34"/>
        <v>0</v>
      </c>
      <c r="S371" s="368">
        <f t="shared" si="34"/>
        <v>1</v>
      </c>
      <c r="T371" s="368">
        <f t="shared" si="34"/>
        <v>1</v>
      </c>
      <c r="U371" s="368">
        <f t="shared" si="34"/>
        <v>1</v>
      </c>
      <c r="V371" s="368">
        <f t="shared" si="34"/>
        <v>0</v>
      </c>
      <c r="W371" s="368">
        <f t="shared" si="34"/>
        <v>1</v>
      </c>
      <c r="X371" s="368">
        <f t="shared" si="34"/>
        <v>1</v>
      </c>
      <c r="Y371" s="368">
        <f t="shared" si="34"/>
        <v>1</v>
      </c>
      <c r="Z371" s="368">
        <f t="shared" si="34"/>
        <v>0</v>
      </c>
      <c r="AA371" s="368">
        <f t="shared" si="34"/>
        <v>1</v>
      </c>
      <c r="AB371" s="368">
        <f t="shared" si="34"/>
        <v>1</v>
      </c>
      <c r="AC371" s="368">
        <f t="shared" si="34"/>
        <v>1</v>
      </c>
      <c r="AD371" s="368">
        <f t="shared" si="34"/>
        <v>0</v>
      </c>
      <c r="AE371" s="368">
        <f t="shared" si="34"/>
        <v>1</v>
      </c>
      <c r="AF371" s="368">
        <f t="shared" si="34"/>
        <v>1</v>
      </c>
      <c r="AG371" s="368">
        <f t="shared" si="34"/>
        <v>1</v>
      </c>
      <c r="AH371" s="368">
        <f t="shared" si="34"/>
        <v>0</v>
      </c>
      <c r="AI371" s="368">
        <f t="shared" si="34"/>
        <v>1</v>
      </c>
      <c r="AJ371" s="368">
        <f t="shared" si="34"/>
        <v>1</v>
      </c>
      <c r="AK371" s="368">
        <f t="shared" si="34"/>
        <v>1</v>
      </c>
      <c r="AL371" s="368">
        <f t="shared" si="34"/>
        <v>0</v>
      </c>
      <c r="AM371" s="368">
        <f t="shared" si="34"/>
        <v>1</v>
      </c>
      <c r="AN371" s="368">
        <f t="shared" si="34"/>
        <v>1</v>
      </c>
      <c r="AO371" s="368">
        <f t="shared" si="34"/>
        <v>1</v>
      </c>
      <c r="AP371" s="368">
        <f t="shared" si="34"/>
        <v>0</v>
      </c>
      <c r="AQ371" s="368">
        <f t="shared" si="34"/>
        <v>1</v>
      </c>
      <c r="AR371" s="368">
        <f t="shared" si="34"/>
        <v>1</v>
      </c>
      <c r="AS371" s="368">
        <f t="shared" si="34"/>
        <v>1</v>
      </c>
      <c r="AT371" s="368">
        <f t="shared" si="34"/>
        <v>0</v>
      </c>
      <c r="AU371" s="368">
        <f t="shared" si="34"/>
        <v>1</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2" customHeight="1" outlineLevel="1" x14ac:dyDescent="0.25">
      <c r="A372" s="238"/>
      <c r="B372" s="239"/>
      <c r="C372" s="249"/>
      <c r="D372" s="249"/>
      <c r="E372" s="249"/>
      <c r="F372" s="265"/>
      <c r="G372" s="782" t="str">
        <f t="shared" si="27"/>
        <v>YYENE1r</v>
      </c>
      <c r="H372" s="368">
        <f t="shared" ref="H372:AU372" si="35">IF(H334&gt;0,1,0)</f>
        <v>1</v>
      </c>
      <c r="I372" s="368">
        <f t="shared" si="35"/>
        <v>1</v>
      </c>
      <c r="J372" s="368">
        <f t="shared" si="35"/>
        <v>0</v>
      </c>
      <c r="K372" s="368">
        <f t="shared" si="35"/>
        <v>1</v>
      </c>
      <c r="L372" s="368">
        <f t="shared" si="35"/>
        <v>1</v>
      </c>
      <c r="M372" s="368">
        <f t="shared" si="35"/>
        <v>1</v>
      </c>
      <c r="N372" s="368">
        <f t="shared" si="35"/>
        <v>0</v>
      </c>
      <c r="O372" s="368">
        <f t="shared" si="35"/>
        <v>1</v>
      </c>
      <c r="P372" s="368">
        <f t="shared" si="35"/>
        <v>1</v>
      </c>
      <c r="Q372" s="368">
        <f t="shared" si="35"/>
        <v>1</v>
      </c>
      <c r="R372" s="368">
        <f t="shared" si="35"/>
        <v>0</v>
      </c>
      <c r="S372" s="368">
        <f t="shared" si="35"/>
        <v>1</v>
      </c>
      <c r="T372" s="368">
        <f t="shared" si="35"/>
        <v>1</v>
      </c>
      <c r="U372" s="368">
        <f t="shared" si="35"/>
        <v>1</v>
      </c>
      <c r="V372" s="368">
        <f t="shared" si="35"/>
        <v>0</v>
      </c>
      <c r="W372" s="368">
        <f t="shared" si="35"/>
        <v>1</v>
      </c>
      <c r="X372" s="368">
        <f t="shared" si="35"/>
        <v>1</v>
      </c>
      <c r="Y372" s="368">
        <f t="shared" si="35"/>
        <v>1</v>
      </c>
      <c r="Z372" s="368">
        <f t="shared" si="35"/>
        <v>0</v>
      </c>
      <c r="AA372" s="368">
        <f t="shared" si="35"/>
        <v>1</v>
      </c>
      <c r="AB372" s="368">
        <f t="shared" si="35"/>
        <v>1</v>
      </c>
      <c r="AC372" s="368">
        <f t="shared" si="35"/>
        <v>1</v>
      </c>
      <c r="AD372" s="368">
        <f t="shared" si="35"/>
        <v>0</v>
      </c>
      <c r="AE372" s="368">
        <f t="shared" si="35"/>
        <v>1</v>
      </c>
      <c r="AF372" s="368">
        <f t="shared" si="35"/>
        <v>1</v>
      </c>
      <c r="AG372" s="368">
        <f t="shared" si="35"/>
        <v>1</v>
      </c>
      <c r="AH372" s="368">
        <f t="shared" si="35"/>
        <v>0</v>
      </c>
      <c r="AI372" s="368">
        <f t="shared" si="35"/>
        <v>1</v>
      </c>
      <c r="AJ372" s="368">
        <f t="shared" si="35"/>
        <v>1</v>
      </c>
      <c r="AK372" s="368">
        <f t="shared" si="35"/>
        <v>1</v>
      </c>
      <c r="AL372" s="368">
        <f t="shared" si="35"/>
        <v>0</v>
      </c>
      <c r="AM372" s="368">
        <f t="shared" si="35"/>
        <v>1</v>
      </c>
      <c r="AN372" s="368">
        <f t="shared" si="35"/>
        <v>1</v>
      </c>
      <c r="AO372" s="368">
        <f t="shared" si="35"/>
        <v>1</v>
      </c>
      <c r="AP372" s="368">
        <f t="shared" si="35"/>
        <v>0</v>
      </c>
      <c r="AQ372" s="368">
        <f t="shared" si="35"/>
        <v>1</v>
      </c>
      <c r="AR372" s="368">
        <f t="shared" si="35"/>
        <v>1</v>
      </c>
      <c r="AS372" s="368">
        <f t="shared" si="35"/>
        <v>1</v>
      </c>
      <c r="AT372" s="368">
        <f t="shared" si="35"/>
        <v>0</v>
      </c>
      <c r="AU372" s="368">
        <f t="shared" si="35"/>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YYNEE1r</v>
      </c>
      <c r="H373" s="368">
        <f t="shared" ref="H373:AU373" si="36">IF(H335&gt;0,1,0)</f>
        <v>1</v>
      </c>
      <c r="I373" s="368">
        <f t="shared" si="36"/>
        <v>1</v>
      </c>
      <c r="J373" s="368">
        <f t="shared" si="36"/>
        <v>0</v>
      </c>
      <c r="K373" s="368">
        <f t="shared" si="36"/>
        <v>1</v>
      </c>
      <c r="L373" s="368">
        <f t="shared" si="36"/>
        <v>1</v>
      </c>
      <c r="M373" s="368">
        <f t="shared" si="36"/>
        <v>1</v>
      </c>
      <c r="N373" s="368">
        <f t="shared" si="36"/>
        <v>0</v>
      </c>
      <c r="O373" s="368">
        <f t="shared" si="36"/>
        <v>1</v>
      </c>
      <c r="P373" s="368">
        <f t="shared" si="36"/>
        <v>1</v>
      </c>
      <c r="Q373" s="368">
        <f t="shared" si="36"/>
        <v>1</v>
      </c>
      <c r="R373" s="368">
        <f t="shared" si="36"/>
        <v>0</v>
      </c>
      <c r="S373" s="368">
        <f t="shared" si="36"/>
        <v>1</v>
      </c>
      <c r="T373" s="368">
        <f t="shared" si="36"/>
        <v>1</v>
      </c>
      <c r="U373" s="368">
        <f t="shared" si="36"/>
        <v>1</v>
      </c>
      <c r="V373" s="368">
        <f t="shared" si="36"/>
        <v>0</v>
      </c>
      <c r="W373" s="368">
        <f t="shared" si="36"/>
        <v>1</v>
      </c>
      <c r="X373" s="368">
        <f t="shared" si="36"/>
        <v>1</v>
      </c>
      <c r="Y373" s="368">
        <f t="shared" si="36"/>
        <v>1</v>
      </c>
      <c r="Z373" s="368">
        <f t="shared" si="36"/>
        <v>0</v>
      </c>
      <c r="AA373" s="368">
        <f t="shared" si="36"/>
        <v>1</v>
      </c>
      <c r="AB373" s="368">
        <f t="shared" si="36"/>
        <v>1</v>
      </c>
      <c r="AC373" s="368">
        <f t="shared" si="36"/>
        <v>1</v>
      </c>
      <c r="AD373" s="368">
        <f t="shared" si="36"/>
        <v>0</v>
      </c>
      <c r="AE373" s="368">
        <f t="shared" si="36"/>
        <v>1</v>
      </c>
      <c r="AF373" s="368">
        <f t="shared" si="36"/>
        <v>1</v>
      </c>
      <c r="AG373" s="368">
        <f t="shared" si="36"/>
        <v>1</v>
      </c>
      <c r="AH373" s="368">
        <f t="shared" si="36"/>
        <v>0</v>
      </c>
      <c r="AI373" s="368">
        <f t="shared" si="36"/>
        <v>1</v>
      </c>
      <c r="AJ373" s="368">
        <f t="shared" si="36"/>
        <v>1</v>
      </c>
      <c r="AK373" s="368">
        <f t="shared" si="36"/>
        <v>1</v>
      </c>
      <c r="AL373" s="368">
        <f t="shared" si="36"/>
        <v>0</v>
      </c>
      <c r="AM373" s="368">
        <f t="shared" si="36"/>
        <v>1</v>
      </c>
      <c r="AN373" s="368">
        <f t="shared" si="36"/>
        <v>1</v>
      </c>
      <c r="AO373" s="368">
        <f t="shared" si="36"/>
        <v>1</v>
      </c>
      <c r="AP373" s="368">
        <f t="shared" si="36"/>
        <v>0</v>
      </c>
      <c r="AQ373" s="368">
        <f t="shared" si="36"/>
        <v>1</v>
      </c>
      <c r="AR373" s="368">
        <f t="shared" si="36"/>
        <v>1</v>
      </c>
      <c r="AS373" s="368">
        <f t="shared" si="36"/>
        <v>1</v>
      </c>
      <c r="AT373" s="368">
        <f t="shared" si="36"/>
        <v>0</v>
      </c>
      <c r="AU373" s="368">
        <f t="shared" si="36"/>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YYEENw</v>
      </c>
      <c r="H374" s="368">
        <v>1</v>
      </c>
      <c r="I374" s="368">
        <v>1</v>
      </c>
      <c r="J374" s="368">
        <v>1</v>
      </c>
      <c r="K374" s="368">
        <v>0</v>
      </c>
      <c r="L374" s="368">
        <v>1</v>
      </c>
      <c r="M374" s="368">
        <v>1</v>
      </c>
      <c r="N374" s="368">
        <v>1</v>
      </c>
      <c r="O374" s="368">
        <v>0</v>
      </c>
      <c r="P374" s="368">
        <v>1</v>
      </c>
      <c r="Q374" s="368">
        <v>1</v>
      </c>
      <c r="R374" s="368">
        <v>1</v>
      </c>
      <c r="S374" s="368">
        <v>0</v>
      </c>
      <c r="T374" s="368">
        <v>1</v>
      </c>
      <c r="U374" s="368">
        <v>1</v>
      </c>
      <c r="V374" s="368">
        <v>1</v>
      </c>
      <c r="W374" s="368">
        <v>0</v>
      </c>
      <c r="X374" s="368">
        <v>1</v>
      </c>
      <c r="Y374" s="368">
        <v>1</v>
      </c>
      <c r="Z374" s="368">
        <v>1</v>
      </c>
      <c r="AA374" s="368">
        <v>0</v>
      </c>
      <c r="AB374" s="368">
        <v>1</v>
      </c>
      <c r="AC374" s="368">
        <v>1</v>
      </c>
      <c r="AD374" s="368">
        <v>1</v>
      </c>
      <c r="AE374" s="368">
        <v>0</v>
      </c>
      <c r="AF374" s="368">
        <v>1</v>
      </c>
      <c r="AG374" s="368">
        <v>1</v>
      </c>
      <c r="AH374" s="368">
        <v>1</v>
      </c>
      <c r="AI374" s="368">
        <v>0</v>
      </c>
      <c r="AJ374" s="368">
        <v>1</v>
      </c>
      <c r="AK374" s="368">
        <v>1</v>
      </c>
      <c r="AL374" s="368">
        <v>1</v>
      </c>
      <c r="AM374" s="368">
        <v>0</v>
      </c>
      <c r="AN374" s="368">
        <v>1</v>
      </c>
      <c r="AO374" s="368">
        <v>1</v>
      </c>
      <c r="AP374" s="368">
        <v>1</v>
      </c>
      <c r="AQ374" s="368">
        <v>0</v>
      </c>
      <c r="AR374" s="368">
        <v>1</v>
      </c>
      <c r="AS374" s="368">
        <v>1</v>
      </c>
      <c r="AT374" s="368">
        <v>1</v>
      </c>
      <c r="AU374" s="368">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YYENE1b</v>
      </c>
      <c r="H375" s="368">
        <v>1</v>
      </c>
      <c r="I375" s="368">
        <v>1</v>
      </c>
      <c r="J375" s="368">
        <v>1</v>
      </c>
      <c r="K375" s="368">
        <v>0</v>
      </c>
      <c r="L375" s="368">
        <v>1</v>
      </c>
      <c r="M375" s="368">
        <v>1</v>
      </c>
      <c r="N375" s="368">
        <v>1</v>
      </c>
      <c r="O375" s="368">
        <v>0</v>
      </c>
      <c r="P375" s="368">
        <v>1</v>
      </c>
      <c r="Q375" s="368">
        <v>1</v>
      </c>
      <c r="R375" s="368">
        <v>1</v>
      </c>
      <c r="S375" s="368">
        <v>0</v>
      </c>
      <c r="T375" s="368">
        <v>1</v>
      </c>
      <c r="U375" s="368">
        <v>1</v>
      </c>
      <c r="V375" s="368">
        <v>1</v>
      </c>
      <c r="W375" s="368">
        <v>0</v>
      </c>
      <c r="X375" s="368">
        <v>1</v>
      </c>
      <c r="Y375" s="368">
        <v>1</v>
      </c>
      <c r="Z375" s="368">
        <v>1</v>
      </c>
      <c r="AA375" s="368">
        <v>0</v>
      </c>
      <c r="AB375" s="368">
        <v>1</v>
      </c>
      <c r="AC375" s="368">
        <v>1</v>
      </c>
      <c r="AD375" s="368">
        <v>1</v>
      </c>
      <c r="AE375" s="368">
        <v>0</v>
      </c>
      <c r="AF375" s="368">
        <v>1</v>
      </c>
      <c r="AG375" s="368">
        <v>1</v>
      </c>
      <c r="AH375" s="368">
        <v>1</v>
      </c>
      <c r="AI375" s="368">
        <v>0</v>
      </c>
      <c r="AJ375" s="368">
        <v>1</v>
      </c>
      <c r="AK375" s="368">
        <v>1</v>
      </c>
      <c r="AL375" s="368">
        <v>1</v>
      </c>
      <c r="AM375" s="368">
        <v>0</v>
      </c>
      <c r="AN375" s="368">
        <v>1</v>
      </c>
      <c r="AO375" s="368">
        <v>1</v>
      </c>
      <c r="AP375" s="368">
        <v>1</v>
      </c>
      <c r="AQ375" s="368">
        <v>0</v>
      </c>
      <c r="AR375" s="368">
        <v>1</v>
      </c>
      <c r="AS375" s="368">
        <v>1</v>
      </c>
      <c r="AT375" s="368">
        <v>1</v>
      </c>
      <c r="AU375" s="368">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5" outlineLevel="1" x14ac:dyDescent="0.25">
      <c r="A376" s="238"/>
      <c r="B376" s="239"/>
      <c r="C376" s="249"/>
      <c r="D376" s="249"/>
      <c r="E376" s="249"/>
      <c r="F376" s="257"/>
      <c r="G376" s="782" t="str">
        <f t="shared" si="27"/>
        <v>AAAAAz</v>
      </c>
      <c r="H376" s="368">
        <v>1</v>
      </c>
      <c r="I376" s="368">
        <v>1</v>
      </c>
      <c r="J376" s="368">
        <v>0</v>
      </c>
      <c r="K376" s="368">
        <v>1</v>
      </c>
      <c r="L376" s="368">
        <v>1</v>
      </c>
      <c r="M376" s="368">
        <v>1</v>
      </c>
      <c r="N376" s="368">
        <v>0</v>
      </c>
      <c r="O376" s="368">
        <v>1</v>
      </c>
      <c r="P376" s="368">
        <v>1</v>
      </c>
      <c r="Q376" s="368">
        <v>1</v>
      </c>
      <c r="R376" s="368">
        <v>0</v>
      </c>
      <c r="S376" s="368">
        <v>1</v>
      </c>
      <c r="T376" s="368">
        <v>1</v>
      </c>
      <c r="U376" s="368">
        <v>1</v>
      </c>
      <c r="V376" s="368">
        <v>0</v>
      </c>
      <c r="W376" s="368">
        <v>1</v>
      </c>
      <c r="X376" s="368">
        <v>1</v>
      </c>
      <c r="Y376" s="368">
        <v>1</v>
      </c>
      <c r="Z376" s="368">
        <v>0</v>
      </c>
      <c r="AA376" s="368">
        <v>1</v>
      </c>
      <c r="AB376" s="368">
        <v>1</v>
      </c>
      <c r="AC376" s="368">
        <v>1</v>
      </c>
      <c r="AD376" s="368">
        <v>0</v>
      </c>
      <c r="AE376" s="368">
        <v>1</v>
      </c>
      <c r="AF376" s="368">
        <v>1</v>
      </c>
      <c r="AG376" s="368">
        <v>1</v>
      </c>
      <c r="AH376" s="368">
        <v>0</v>
      </c>
      <c r="AI376" s="368">
        <v>1</v>
      </c>
      <c r="AJ376" s="368">
        <v>1</v>
      </c>
      <c r="AK376" s="368">
        <v>1</v>
      </c>
      <c r="AL376" s="368">
        <v>0</v>
      </c>
      <c r="AM376" s="368">
        <v>1</v>
      </c>
      <c r="AN376" s="368">
        <v>1</v>
      </c>
      <c r="AO376" s="368">
        <v>1</v>
      </c>
      <c r="AP376" s="368">
        <v>0</v>
      </c>
      <c r="AQ376" s="368">
        <v>1</v>
      </c>
      <c r="AR376" s="368">
        <v>1</v>
      </c>
      <c r="AS376" s="368">
        <v>1</v>
      </c>
      <c r="AT376" s="368">
        <v>0</v>
      </c>
      <c r="AU376" s="368">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AAAANw</v>
      </c>
      <c r="H377" s="368">
        <v>1</v>
      </c>
      <c r="I377" s="368">
        <v>1</v>
      </c>
      <c r="J377" s="368">
        <v>1</v>
      </c>
      <c r="K377" s="368">
        <v>0</v>
      </c>
      <c r="L377" s="368">
        <v>1</v>
      </c>
      <c r="M377" s="368">
        <v>1</v>
      </c>
      <c r="N377" s="368">
        <v>1</v>
      </c>
      <c r="O377" s="368">
        <v>0</v>
      </c>
      <c r="P377" s="368">
        <v>1</v>
      </c>
      <c r="Q377" s="368">
        <v>1</v>
      </c>
      <c r="R377" s="368">
        <v>1</v>
      </c>
      <c r="S377" s="368">
        <v>0</v>
      </c>
      <c r="T377" s="368">
        <v>1</v>
      </c>
      <c r="U377" s="368">
        <v>1</v>
      </c>
      <c r="V377" s="368">
        <v>1</v>
      </c>
      <c r="W377" s="368">
        <v>0</v>
      </c>
      <c r="X377" s="368">
        <v>1</v>
      </c>
      <c r="Y377" s="368">
        <v>1</v>
      </c>
      <c r="Z377" s="368">
        <v>1</v>
      </c>
      <c r="AA377" s="368">
        <v>0</v>
      </c>
      <c r="AB377" s="368">
        <v>1</v>
      </c>
      <c r="AC377" s="368">
        <v>1</v>
      </c>
      <c r="AD377" s="368">
        <v>1</v>
      </c>
      <c r="AE377" s="368">
        <v>0</v>
      </c>
      <c r="AF377" s="368">
        <v>1</v>
      </c>
      <c r="AG377" s="368">
        <v>1</v>
      </c>
      <c r="AH377" s="368">
        <v>1</v>
      </c>
      <c r="AI377" s="368">
        <v>0</v>
      </c>
      <c r="AJ377" s="368">
        <v>1</v>
      </c>
      <c r="AK377" s="368">
        <v>1</v>
      </c>
      <c r="AL377" s="368">
        <v>1</v>
      </c>
      <c r="AM377" s="368">
        <v>0</v>
      </c>
      <c r="AN377" s="368">
        <v>1</v>
      </c>
      <c r="AO377" s="368">
        <v>1</v>
      </c>
      <c r="AP377" s="368">
        <v>1</v>
      </c>
      <c r="AQ377" s="368">
        <v>0</v>
      </c>
      <c r="AR377" s="368">
        <v>1</v>
      </c>
      <c r="AS377" s="368">
        <v>1</v>
      </c>
      <c r="AT377" s="368">
        <v>1</v>
      </c>
      <c r="AU377" s="368">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AAANE1b</v>
      </c>
      <c r="H378" s="368">
        <v>1</v>
      </c>
      <c r="I378" s="368">
        <v>1</v>
      </c>
      <c r="J378" s="368">
        <v>1</v>
      </c>
      <c r="K378" s="368">
        <v>0</v>
      </c>
      <c r="L378" s="368">
        <v>1</v>
      </c>
      <c r="M378" s="368">
        <v>1</v>
      </c>
      <c r="N378" s="368">
        <v>1</v>
      </c>
      <c r="O378" s="368">
        <v>0</v>
      </c>
      <c r="P378" s="368">
        <v>1</v>
      </c>
      <c r="Q378" s="368">
        <v>1</v>
      </c>
      <c r="R378" s="368">
        <v>1</v>
      </c>
      <c r="S378" s="368">
        <v>0</v>
      </c>
      <c r="T378" s="368">
        <v>1</v>
      </c>
      <c r="U378" s="368">
        <v>1</v>
      </c>
      <c r="V378" s="368">
        <v>1</v>
      </c>
      <c r="W378" s="368">
        <v>0</v>
      </c>
      <c r="X378" s="368">
        <v>1</v>
      </c>
      <c r="Y378" s="368">
        <v>1</v>
      </c>
      <c r="Z378" s="368">
        <v>1</v>
      </c>
      <c r="AA378" s="368">
        <v>0</v>
      </c>
      <c r="AB378" s="368">
        <v>1</v>
      </c>
      <c r="AC378" s="368">
        <v>1</v>
      </c>
      <c r="AD378" s="368">
        <v>1</v>
      </c>
      <c r="AE378" s="368">
        <v>0</v>
      </c>
      <c r="AF378" s="368">
        <v>1</v>
      </c>
      <c r="AG378" s="368">
        <v>1</v>
      </c>
      <c r="AH378" s="368">
        <v>1</v>
      </c>
      <c r="AI378" s="368">
        <v>0</v>
      </c>
      <c r="AJ378" s="368">
        <v>1</v>
      </c>
      <c r="AK378" s="368">
        <v>1</v>
      </c>
      <c r="AL378" s="368">
        <v>1</v>
      </c>
      <c r="AM378" s="368">
        <v>0</v>
      </c>
      <c r="AN378" s="368">
        <v>1</v>
      </c>
      <c r="AO378" s="368">
        <v>1</v>
      </c>
      <c r="AP378" s="368">
        <v>1</v>
      </c>
      <c r="AQ378" s="368">
        <v>0</v>
      </c>
      <c r="AR378" s="368">
        <v>1</v>
      </c>
      <c r="AS378" s="368">
        <v>1</v>
      </c>
      <c r="AT378" s="368">
        <v>1</v>
      </c>
      <c r="AU378" s="36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AANEE1a</v>
      </c>
      <c r="H379" s="368">
        <f t="shared" ref="H379:AU379" si="37">IF(H341&gt;0,1,0)</f>
        <v>0</v>
      </c>
      <c r="I379" s="368">
        <f t="shared" si="37"/>
        <v>0</v>
      </c>
      <c r="J379" s="368">
        <f t="shared" si="37"/>
        <v>0</v>
      </c>
      <c r="K379" s="368">
        <f t="shared" si="37"/>
        <v>0</v>
      </c>
      <c r="L379" s="368">
        <f t="shared" si="37"/>
        <v>0</v>
      </c>
      <c r="M379" s="368">
        <f t="shared" si="37"/>
        <v>0</v>
      </c>
      <c r="N379" s="368">
        <f t="shared" si="37"/>
        <v>0</v>
      </c>
      <c r="O379" s="368">
        <f t="shared" si="37"/>
        <v>0</v>
      </c>
      <c r="P379" s="368">
        <f t="shared" si="37"/>
        <v>0</v>
      </c>
      <c r="Q379" s="368">
        <f t="shared" si="37"/>
        <v>0</v>
      </c>
      <c r="R379" s="368">
        <f t="shared" si="37"/>
        <v>0</v>
      </c>
      <c r="S379" s="368">
        <f t="shared" si="37"/>
        <v>0</v>
      </c>
      <c r="T379" s="368">
        <f t="shared" si="37"/>
        <v>0</v>
      </c>
      <c r="U379" s="368">
        <f t="shared" si="37"/>
        <v>0</v>
      </c>
      <c r="V379" s="368">
        <f t="shared" si="37"/>
        <v>0</v>
      </c>
      <c r="W379" s="368">
        <f t="shared" si="37"/>
        <v>0</v>
      </c>
      <c r="X379" s="368">
        <f t="shared" si="37"/>
        <v>0</v>
      </c>
      <c r="Y379" s="368">
        <f t="shared" si="37"/>
        <v>0</v>
      </c>
      <c r="Z379" s="368">
        <f t="shared" si="37"/>
        <v>0</v>
      </c>
      <c r="AA379" s="368">
        <f t="shared" si="37"/>
        <v>0</v>
      </c>
      <c r="AB379" s="368">
        <f t="shared" si="37"/>
        <v>0</v>
      </c>
      <c r="AC379" s="368">
        <f t="shared" si="37"/>
        <v>0</v>
      </c>
      <c r="AD379" s="368">
        <f t="shared" si="37"/>
        <v>0</v>
      </c>
      <c r="AE379" s="368">
        <f t="shared" si="37"/>
        <v>0</v>
      </c>
      <c r="AF379" s="368">
        <f t="shared" si="37"/>
        <v>0</v>
      </c>
      <c r="AG379" s="368">
        <f t="shared" si="37"/>
        <v>0</v>
      </c>
      <c r="AH379" s="368">
        <f t="shared" si="37"/>
        <v>0</v>
      </c>
      <c r="AI379" s="368">
        <f t="shared" si="37"/>
        <v>0</v>
      </c>
      <c r="AJ379" s="368">
        <f t="shared" si="37"/>
        <v>0</v>
      </c>
      <c r="AK379" s="368">
        <f t="shared" si="37"/>
        <v>0</v>
      </c>
      <c r="AL379" s="368">
        <f t="shared" si="37"/>
        <v>0</v>
      </c>
      <c r="AM379" s="368">
        <f t="shared" si="37"/>
        <v>0</v>
      </c>
      <c r="AN379" s="368">
        <f t="shared" si="37"/>
        <v>0</v>
      </c>
      <c r="AO379" s="368">
        <f t="shared" si="37"/>
        <v>0</v>
      </c>
      <c r="AP379" s="368">
        <f t="shared" si="37"/>
        <v>0</v>
      </c>
      <c r="AQ379" s="368">
        <f t="shared" si="37"/>
        <v>0</v>
      </c>
      <c r="AR379" s="368">
        <f t="shared" si="37"/>
        <v>0</v>
      </c>
      <c r="AS379" s="368">
        <f t="shared" si="37"/>
        <v>0</v>
      </c>
      <c r="AT379" s="368">
        <f t="shared" si="37"/>
        <v>0</v>
      </c>
      <c r="AU379" s="368">
        <f t="shared" si="37"/>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AYEEAa</v>
      </c>
      <c r="H380" s="368">
        <f t="shared" ref="H380:AU380" si="38">IF(H342&gt;0,1,0)</f>
        <v>0</v>
      </c>
      <c r="I380" s="368">
        <f t="shared" si="38"/>
        <v>0</v>
      </c>
      <c r="J380" s="368">
        <f t="shared" si="38"/>
        <v>0</v>
      </c>
      <c r="K380" s="368">
        <f t="shared" si="38"/>
        <v>0</v>
      </c>
      <c r="L380" s="368">
        <f t="shared" si="38"/>
        <v>0</v>
      </c>
      <c r="M380" s="368">
        <f t="shared" si="38"/>
        <v>0</v>
      </c>
      <c r="N380" s="368">
        <f t="shared" si="38"/>
        <v>0</v>
      </c>
      <c r="O380" s="368">
        <f t="shared" si="38"/>
        <v>0</v>
      </c>
      <c r="P380" s="368">
        <f t="shared" si="38"/>
        <v>0</v>
      </c>
      <c r="Q380" s="368">
        <f t="shared" si="38"/>
        <v>0</v>
      </c>
      <c r="R380" s="368">
        <f t="shared" si="38"/>
        <v>0</v>
      </c>
      <c r="S380" s="368">
        <f t="shared" si="38"/>
        <v>0</v>
      </c>
      <c r="T380" s="368">
        <f t="shared" si="38"/>
        <v>0</v>
      </c>
      <c r="U380" s="368">
        <f t="shared" si="38"/>
        <v>0</v>
      </c>
      <c r="V380" s="368">
        <f t="shared" si="38"/>
        <v>0</v>
      </c>
      <c r="W380" s="368">
        <f t="shared" si="38"/>
        <v>0</v>
      </c>
      <c r="X380" s="368">
        <f t="shared" si="38"/>
        <v>0</v>
      </c>
      <c r="Y380" s="368">
        <f t="shared" si="38"/>
        <v>0</v>
      </c>
      <c r="Z380" s="368">
        <f t="shared" si="38"/>
        <v>0</v>
      </c>
      <c r="AA380" s="368">
        <f t="shared" si="38"/>
        <v>0</v>
      </c>
      <c r="AB380" s="368">
        <f t="shared" si="38"/>
        <v>0</v>
      </c>
      <c r="AC380" s="368">
        <f t="shared" si="38"/>
        <v>0</v>
      </c>
      <c r="AD380" s="368">
        <f t="shared" si="38"/>
        <v>0</v>
      </c>
      <c r="AE380" s="368">
        <f t="shared" si="38"/>
        <v>0</v>
      </c>
      <c r="AF380" s="368">
        <f t="shared" si="38"/>
        <v>0</v>
      </c>
      <c r="AG380" s="368">
        <f t="shared" si="38"/>
        <v>0</v>
      </c>
      <c r="AH380" s="368">
        <f t="shared" si="38"/>
        <v>0</v>
      </c>
      <c r="AI380" s="368">
        <f t="shared" si="38"/>
        <v>0</v>
      </c>
      <c r="AJ380" s="368">
        <f t="shared" si="38"/>
        <v>0</v>
      </c>
      <c r="AK380" s="368">
        <f t="shared" si="38"/>
        <v>0</v>
      </c>
      <c r="AL380" s="368">
        <f t="shared" si="38"/>
        <v>0</v>
      </c>
      <c r="AM380" s="368">
        <f t="shared" si="38"/>
        <v>0</v>
      </c>
      <c r="AN380" s="368">
        <f t="shared" si="38"/>
        <v>0</v>
      </c>
      <c r="AO380" s="368">
        <f t="shared" si="38"/>
        <v>0</v>
      </c>
      <c r="AP380" s="368">
        <f t="shared" si="38"/>
        <v>0</v>
      </c>
      <c r="AQ380" s="368">
        <f t="shared" si="38"/>
        <v>0</v>
      </c>
      <c r="AR380" s="368">
        <f t="shared" si="38"/>
        <v>0</v>
      </c>
      <c r="AS380" s="368">
        <f t="shared" si="38"/>
        <v>0</v>
      </c>
      <c r="AT380" s="368">
        <f t="shared" si="38"/>
        <v>0</v>
      </c>
      <c r="AU380" s="368">
        <f t="shared" si="38"/>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YYEAAa</v>
      </c>
      <c r="H381" s="368">
        <f t="shared" ref="H381:AU381" si="39">IF(H343&gt;0,1,0)</f>
        <v>0</v>
      </c>
      <c r="I381" s="368">
        <f t="shared" si="39"/>
        <v>0</v>
      </c>
      <c r="J381" s="368">
        <f t="shared" si="39"/>
        <v>0</v>
      </c>
      <c r="K381" s="368">
        <f t="shared" si="39"/>
        <v>0</v>
      </c>
      <c r="L381" s="368">
        <f t="shared" si="39"/>
        <v>0</v>
      </c>
      <c r="M381" s="368">
        <f t="shared" si="39"/>
        <v>0</v>
      </c>
      <c r="N381" s="368">
        <f t="shared" si="39"/>
        <v>0</v>
      </c>
      <c r="O381" s="368">
        <f t="shared" si="39"/>
        <v>0</v>
      </c>
      <c r="P381" s="368">
        <f t="shared" si="39"/>
        <v>0</v>
      </c>
      <c r="Q381" s="368">
        <f t="shared" si="39"/>
        <v>0</v>
      </c>
      <c r="R381" s="368">
        <f t="shared" si="39"/>
        <v>0</v>
      </c>
      <c r="S381" s="368">
        <f t="shared" si="39"/>
        <v>0</v>
      </c>
      <c r="T381" s="368">
        <f t="shared" si="39"/>
        <v>0</v>
      </c>
      <c r="U381" s="368">
        <f t="shared" si="39"/>
        <v>0</v>
      </c>
      <c r="V381" s="368">
        <f t="shared" si="39"/>
        <v>0</v>
      </c>
      <c r="W381" s="368">
        <f t="shared" si="39"/>
        <v>0</v>
      </c>
      <c r="X381" s="368">
        <f t="shared" si="39"/>
        <v>0</v>
      </c>
      <c r="Y381" s="368">
        <f t="shared" si="39"/>
        <v>0</v>
      </c>
      <c r="Z381" s="368">
        <f t="shared" si="39"/>
        <v>0</v>
      </c>
      <c r="AA381" s="368">
        <f t="shared" si="39"/>
        <v>0</v>
      </c>
      <c r="AB381" s="368">
        <f t="shared" si="39"/>
        <v>0</v>
      </c>
      <c r="AC381" s="368">
        <f t="shared" si="39"/>
        <v>0</v>
      </c>
      <c r="AD381" s="368">
        <f t="shared" si="39"/>
        <v>0</v>
      </c>
      <c r="AE381" s="368">
        <f t="shared" si="39"/>
        <v>0</v>
      </c>
      <c r="AF381" s="368">
        <f t="shared" si="39"/>
        <v>0</v>
      </c>
      <c r="AG381" s="368">
        <f t="shared" si="39"/>
        <v>0</v>
      </c>
      <c r="AH381" s="368">
        <f t="shared" si="39"/>
        <v>0</v>
      </c>
      <c r="AI381" s="368">
        <f t="shared" si="39"/>
        <v>0</v>
      </c>
      <c r="AJ381" s="368">
        <f t="shared" si="39"/>
        <v>0</v>
      </c>
      <c r="AK381" s="368">
        <f t="shared" si="39"/>
        <v>0</v>
      </c>
      <c r="AL381" s="368">
        <f t="shared" si="39"/>
        <v>0</v>
      </c>
      <c r="AM381" s="368">
        <f t="shared" si="39"/>
        <v>0</v>
      </c>
      <c r="AN381" s="368">
        <f t="shared" si="39"/>
        <v>0</v>
      </c>
      <c r="AO381" s="368">
        <f t="shared" si="39"/>
        <v>0</v>
      </c>
      <c r="AP381" s="368">
        <f t="shared" si="39"/>
        <v>0</v>
      </c>
      <c r="AQ381" s="368">
        <f t="shared" si="39"/>
        <v>0</v>
      </c>
      <c r="AR381" s="368">
        <f t="shared" si="39"/>
        <v>0</v>
      </c>
      <c r="AS381" s="368">
        <f t="shared" si="39"/>
        <v>0</v>
      </c>
      <c r="AT381" s="368">
        <f t="shared" si="39"/>
        <v>0</v>
      </c>
      <c r="AU381" s="368">
        <f t="shared" si="39"/>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YYAAAa</v>
      </c>
      <c r="H382" s="368">
        <f t="shared" ref="H382:AU382" si="40">IF(H344&gt;0,1,0)</f>
        <v>0</v>
      </c>
      <c r="I382" s="368">
        <f t="shared" si="40"/>
        <v>0</v>
      </c>
      <c r="J382" s="368">
        <f t="shared" si="40"/>
        <v>0</v>
      </c>
      <c r="K382" s="368">
        <f t="shared" si="40"/>
        <v>0</v>
      </c>
      <c r="L382" s="368">
        <f t="shared" si="40"/>
        <v>0</v>
      </c>
      <c r="M382" s="368">
        <f t="shared" si="40"/>
        <v>0</v>
      </c>
      <c r="N382" s="368">
        <f t="shared" si="40"/>
        <v>0</v>
      </c>
      <c r="O382" s="368">
        <f t="shared" si="40"/>
        <v>0</v>
      </c>
      <c r="P382" s="368">
        <f t="shared" si="40"/>
        <v>0</v>
      </c>
      <c r="Q382" s="368">
        <f t="shared" si="40"/>
        <v>0</v>
      </c>
      <c r="R382" s="368">
        <f t="shared" si="40"/>
        <v>0</v>
      </c>
      <c r="S382" s="368">
        <f t="shared" si="40"/>
        <v>0</v>
      </c>
      <c r="T382" s="368">
        <f t="shared" si="40"/>
        <v>0</v>
      </c>
      <c r="U382" s="368">
        <f t="shared" si="40"/>
        <v>0</v>
      </c>
      <c r="V382" s="368">
        <f t="shared" si="40"/>
        <v>0</v>
      </c>
      <c r="W382" s="368">
        <f t="shared" si="40"/>
        <v>0</v>
      </c>
      <c r="X382" s="368">
        <f t="shared" si="40"/>
        <v>0</v>
      </c>
      <c r="Y382" s="368">
        <f t="shared" si="40"/>
        <v>0</v>
      </c>
      <c r="Z382" s="368">
        <f t="shared" si="40"/>
        <v>0</v>
      </c>
      <c r="AA382" s="368">
        <f t="shared" si="40"/>
        <v>0</v>
      </c>
      <c r="AB382" s="368">
        <f t="shared" si="40"/>
        <v>0</v>
      </c>
      <c r="AC382" s="368">
        <f t="shared" si="40"/>
        <v>0</v>
      </c>
      <c r="AD382" s="368">
        <f t="shared" si="40"/>
        <v>0</v>
      </c>
      <c r="AE382" s="368">
        <f t="shared" si="40"/>
        <v>0</v>
      </c>
      <c r="AF382" s="368">
        <f t="shared" si="40"/>
        <v>0</v>
      </c>
      <c r="AG382" s="368">
        <f t="shared" si="40"/>
        <v>0</v>
      </c>
      <c r="AH382" s="368">
        <f t="shared" si="40"/>
        <v>0</v>
      </c>
      <c r="AI382" s="368">
        <f t="shared" si="40"/>
        <v>0</v>
      </c>
      <c r="AJ382" s="368">
        <f t="shared" si="40"/>
        <v>0</v>
      </c>
      <c r="AK382" s="368">
        <f t="shared" si="40"/>
        <v>0</v>
      </c>
      <c r="AL382" s="368">
        <f t="shared" si="40"/>
        <v>0</v>
      </c>
      <c r="AM382" s="368">
        <f t="shared" si="40"/>
        <v>0</v>
      </c>
      <c r="AN382" s="368">
        <f t="shared" si="40"/>
        <v>0</v>
      </c>
      <c r="AO382" s="368">
        <f t="shared" si="40"/>
        <v>0</v>
      </c>
      <c r="AP382" s="368">
        <f t="shared" si="40"/>
        <v>0</v>
      </c>
      <c r="AQ382" s="368">
        <f t="shared" si="40"/>
        <v>0</v>
      </c>
      <c r="AR382" s="368">
        <f t="shared" si="40"/>
        <v>0</v>
      </c>
      <c r="AS382" s="368">
        <f t="shared" si="40"/>
        <v>0</v>
      </c>
      <c r="AT382" s="368">
        <f t="shared" si="40"/>
        <v>0</v>
      </c>
      <c r="AU382" s="368">
        <f t="shared" si="40"/>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YAAAAa</v>
      </c>
      <c r="H383" s="368">
        <f t="shared" ref="H383:AU383" si="41">IF(H345&gt;0,1,0)</f>
        <v>0</v>
      </c>
      <c r="I383" s="368">
        <f t="shared" si="41"/>
        <v>0</v>
      </c>
      <c r="J383" s="368">
        <f t="shared" si="41"/>
        <v>0</v>
      </c>
      <c r="K383" s="368">
        <f t="shared" si="41"/>
        <v>0</v>
      </c>
      <c r="L383" s="368">
        <f t="shared" si="41"/>
        <v>0</v>
      </c>
      <c r="M383" s="368">
        <f t="shared" si="41"/>
        <v>0</v>
      </c>
      <c r="N383" s="368">
        <f t="shared" si="41"/>
        <v>0</v>
      </c>
      <c r="O383" s="368">
        <f t="shared" si="41"/>
        <v>0</v>
      </c>
      <c r="P383" s="368">
        <f t="shared" si="41"/>
        <v>0</v>
      </c>
      <c r="Q383" s="368">
        <f t="shared" si="41"/>
        <v>0</v>
      </c>
      <c r="R383" s="368">
        <f t="shared" si="41"/>
        <v>0</v>
      </c>
      <c r="S383" s="368">
        <f t="shared" si="41"/>
        <v>0</v>
      </c>
      <c r="T383" s="368">
        <f t="shared" si="41"/>
        <v>0</v>
      </c>
      <c r="U383" s="368">
        <f t="shared" si="41"/>
        <v>0</v>
      </c>
      <c r="V383" s="368">
        <f t="shared" si="41"/>
        <v>0</v>
      </c>
      <c r="W383" s="368">
        <f t="shared" si="41"/>
        <v>0</v>
      </c>
      <c r="X383" s="368">
        <f t="shared" si="41"/>
        <v>0</v>
      </c>
      <c r="Y383" s="368">
        <f t="shared" si="41"/>
        <v>0</v>
      </c>
      <c r="Z383" s="368">
        <f t="shared" si="41"/>
        <v>0</v>
      </c>
      <c r="AA383" s="368">
        <f t="shared" si="41"/>
        <v>0</v>
      </c>
      <c r="AB383" s="368">
        <f t="shared" si="41"/>
        <v>0</v>
      </c>
      <c r="AC383" s="368">
        <f t="shared" si="41"/>
        <v>0</v>
      </c>
      <c r="AD383" s="368">
        <f t="shared" si="41"/>
        <v>0</v>
      </c>
      <c r="AE383" s="368">
        <f t="shared" si="41"/>
        <v>0</v>
      </c>
      <c r="AF383" s="368">
        <f t="shared" si="41"/>
        <v>0</v>
      </c>
      <c r="AG383" s="368">
        <f t="shared" si="41"/>
        <v>0</v>
      </c>
      <c r="AH383" s="368">
        <f t="shared" si="41"/>
        <v>0</v>
      </c>
      <c r="AI383" s="368">
        <f t="shared" si="41"/>
        <v>0</v>
      </c>
      <c r="AJ383" s="368">
        <f t="shared" si="41"/>
        <v>0</v>
      </c>
      <c r="AK383" s="368">
        <f t="shared" si="41"/>
        <v>0</v>
      </c>
      <c r="AL383" s="368">
        <f t="shared" si="41"/>
        <v>0</v>
      </c>
      <c r="AM383" s="368">
        <f t="shared" si="41"/>
        <v>0</v>
      </c>
      <c r="AN383" s="368">
        <f t="shared" si="41"/>
        <v>0</v>
      </c>
      <c r="AO383" s="368">
        <f t="shared" si="41"/>
        <v>0</v>
      </c>
      <c r="AP383" s="368">
        <f t="shared" si="41"/>
        <v>0</v>
      </c>
      <c r="AQ383" s="368">
        <f t="shared" si="41"/>
        <v>0</v>
      </c>
      <c r="AR383" s="368">
        <f t="shared" si="41"/>
        <v>0</v>
      </c>
      <c r="AS383" s="368">
        <f t="shared" si="41"/>
        <v>0</v>
      </c>
      <c r="AT383" s="368">
        <f t="shared" si="41"/>
        <v>0</v>
      </c>
      <c r="AU383" s="368">
        <f t="shared" si="41"/>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YYENE1l</v>
      </c>
      <c r="H384" s="368">
        <f t="shared" ref="H384:AU384" si="42">IF(H346&gt;0,1,0)</f>
        <v>0</v>
      </c>
      <c r="I384" s="368">
        <f t="shared" si="42"/>
        <v>0</v>
      </c>
      <c r="J384" s="368">
        <f t="shared" si="42"/>
        <v>0</v>
      </c>
      <c r="K384" s="368">
        <f t="shared" si="42"/>
        <v>0</v>
      </c>
      <c r="L384" s="368">
        <f t="shared" si="42"/>
        <v>0</v>
      </c>
      <c r="M384" s="368">
        <f t="shared" si="42"/>
        <v>0</v>
      </c>
      <c r="N384" s="368">
        <f t="shared" si="42"/>
        <v>0</v>
      </c>
      <c r="O384" s="368">
        <f t="shared" si="42"/>
        <v>0</v>
      </c>
      <c r="P384" s="368">
        <f t="shared" si="42"/>
        <v>0</v>
      </c>
      <c r="Q384" s="368">
        <f t="shared" si="42"/>
        <v>0</v>
      </c>
      <c r="R384" s="368">
        <f t="shared" si="42"/>
        <v>0</v>
      </c>
      <c r="S384" s="368">
        <f t="shared" si="42"/>
        <v>0</v>
      </c>
      <c r="T384" s="368">
        <f t="shared" si="42"/>
        <v>0</v>
      </c>
      <c r="U384" s="368">
        <f t="shared" si="42"/>
        <v>0</v>
      </c>
      <c r="V384" s="368">
        <f t="shared" si="42"/>
        <v>0</v>
      </c>
      <c r="W384" s="368">
        <f t="shared" si="42"/>
        <v>0</v>
      </c>
      <c r="X384" s="368">
        <f t="shared" si="42"/>
        <v>0</v>
      </c>
      <c r="Y384" s="368">
        <f t="shared" si="42"/>
        <v>0</v>
      </c>
      <c r="Z384" s="368">
        <f t="shared" si="42"/>
        <v>0</v>
      </c>
      <c r="AA384" s="368">
        <f t="shared" si="42"/>
        <v>0</v>
      </c>
      <c r="AB384" s="368">
        <f t="shared" si="42"/>
        <v>0</v>
      </c>
      <c r="AC384" s="368">
        <f t="shared" si="42"/>
        <v>0</v>
      </c>
      <c r="AD384" s="368">
        <f t="shared" si="42"/>
        <v>0</v>
      </c>
      <c r="AE384" s="368">
        <f t="shared" si="42"/>
        <v>0</v>
      </c>
      <c r="AF384" s="368">
        <f t="shared" si="42"/>
        <v>0</v>
      </c>
      <c r="AG384" s="368">
        <f t="shared" si="42"/>
        <v>0</v>
      </c>
      <c r="AH384" s="368">
        <f t="shared" si="42"/>
        <v>0</v>
      </c>
      <c r="AI384" s="368">
        <f t="shared" si="42"/>
        <v>0</v>
      </c>
      <c r="AJ384" s="368">
        <f t="shared" si="42"/>
        <v>0</v>
      </c>
      <c r="AK384" s="368">
        <f t="shared" si="42"/>
        <v>0</v>
      </c>
      <c r="AL384" s="368">
        <f t="shared" si="42"/>
        <v>0</v>
      </c>
      <c r="AM384" s="368">
        <f t="shared" si="42"/>
        <v>0</v>
      </c>
      <c r="AN384" s="368">
        <f t="shared" si="42"/>
        <v>0</v>
      </c>
      <c r="AO384" s="368">
        <f t="shared" si="42"/>
        <v>0</v>
      </c>
      <c r="AP384" s="368">
        <f t="shared" si="42"/>
        <v>0</v>
      </c>
      <c r="AQ384" s="368">
        <f t="shared" si="42"/>
        <v>0</v>
      </c>
      <c r="AR384" s="368">
        <f t="shared" si="42"/>
        <v>0</v>
      </c>
      <c r="AS384" s="368">
        <f t="shared" si="42"/>
        <v>0</v>
      </c>
      <c r="AT384" s="368">
        <f t="shared" si="42"/>
        <v>0</v>
      </c>
      <c r="AU384" s="368">
        <f t="shared" si="42"/>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89" s="75" customFormat="1" ht="15" outlineLevel="1" x14ac:dyDescent="0.25">
      <c r="A385" s="238"/>
      <c r="B385" s="239"/>
      <c r="C385" s="249"/>
      <c r="D385" s="249"/>
      <c r="E385" s="249"/>
      <c r="F385" s="257"/>
      <c r="G385" s="782" t="str">
        <f t="shared" si="27"/>
        <v>YYPENw</v>
      </c>
      <c r="H385" s="368">
        <f t="shared" ref="H385:AU385" si="43">IF(H347&gt;0,1,0)</f>
        <v>0</v>
      </c>
      <c r="I385" s="368">
        <f t="shared" si="43"/>
        <v>0</v>
      </c>
      <c r="J385" s="368">
        <f t="shared" si="43"/>
        <v>0</v>
      </c>
      <c r="K385" s="368">
        <f t="shared" si="43"/>
        <v>0</v>
      </c>
      <c r="L385" s="368">
        <f t="shared" si="43"/>
        <v>0</v>
      </c>
      <c r="M385" s="368">
        <f t="shared" si="43"/>
        <v>0</v>
      </c>
      <c r="N385" s="368">
        <f t="shared" si="43"/>
        <v>0</v>
      </c>
      <c r="O385" s="368">
        <f t="shared" si="43"/>
        <v>0</v>
      </c>
      <c r="P385" s="368">
        <f t="shared" si="43"/>
        <v>0</v>
      </c>
      <c r="Q385" s="368">
        <f t="shared" si="43"/>
        <v>0</v>
      </c>
      <c r="R385" s="368">
        <f t="shared" si="43"/>
        <v>0</v>
      </c>
      <c r="S385" s="368">
        <f t="shared" si="43"/>
        <v>0</v>
      </c>
      <c r="T385" s="368">
        <f t="shared" si="43"/>
        <v>0</v>
      </c>
      <c r="U385" s="368">
        <f t="shared" si="43"/>
        <v>0</v>
      </c>
      <c r="V385" s="368">
        <f t="shared" si="43"/>
        <v>0</v>
      </c>
      <c r="W385" s="368">
        <f t="shared" si="43"/>
        <v>0</v>
      </c>
      <c r="X385" s="368">
        <f t="shared" si="43"/>
        <v>0</v>
      </c>
      <c r="Y385" s="368">
        <f t="shared" si="43"/>
        <v>0</v>
      </c>
      <c r="Z385" s="368">
        <f t="shared" si="43"/>
        <v>0</v>
      </c>
      <c r="AA385" s="368">
        <f t="shared" si="43"/>
        <v>0</v>
      </c>
      <c r="AB385" s="368">
        <f t="shared" si="43"/>
        <v>0</v>
      </c>
      <c r="AC385" s="368">
        <f t="shared" si="43"/>
        <v>0</v>
      </c>
      <c r="AD385" s="368">
        <f t="shared" si="43"/>
        <v>0</v>
      </c>
      <c r="AE385" s="368">
        <f t="shared" si="43"/>
        <v>0</v>
      </c>
      <c r="AF385" s="368">
        <f t="shared" si="43"/>
        <v>0</v>
      </c>
      <c r="AG385" s="368">
        <f t="shared" si="43"/>
        <v>0</v>
      </c>
      <c r="AH385" s="368">
        <f t="shared" si="43"/>
        <v>0</v>
      </c>
      <c r="AI385" s="368">
        <f t="shared" si="43"/>
        <v>0</v>
      </c>
      <c r="AJ385" s="368">
        <f t="shared" si="43"/>
        <v>0</v>
      </c>
      <c r="AK385" s="368">
        <f t="shared" si="43"/>
        <v>0</v>
      </c>
      <c r="AL385" s="368">
        <f t="shared" si="43"/>
        <v>0</v>
      </c>
      <c r="AM385" s="368">
        <f t="shared" si="43"/>
        <v>0</v>
      </c>
      <c r="AN385" s="368">
        <f t="shared" si="43"/>
        <v>0</v>
      </c>
      <c r="AO385" s="368">
        <f t="shared" si="43"/>
        <v>0</v>
      </c>
      <c r="AP385" s="368">
        <f t="shared" si="43"/>
        <v>0</v>
      </c>
      <c r="AQ385" s="368">
        <f t="shared" si="43"/>
        <v>0</v>
      </c>
      <c r="AR385" s="368">
        <f t="shared" si="43"/>
        <v>0</v>
      </c>
      <c r="AS385" s="368">
        <f t="shared" si="43"/>
        <v>0</v>
      </c>
      <c r="AT385" s="368">
        <f t="shared" si="43"/>
        <v>0</v>
      </c>
      <c r="AU385" s="368">
        <f t="shared" si="43"/>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89" s="75" customFormat="1" ht="15" outlineLevel="1" x14ac:dyDescent="0.25">
      <c r="A386" s="238"/>
      <c r="B386" s="239"/>
      <c r="C386" s="249"/>
      <c r="D386" s="249"/>
      <c r="E386" s="249"/>
      <c r="F386" s="257"/>
      <c r="G386" s="782" t="str">
        <f t="shared" si="27"/>
        <v>YYEPE1z</v>
      </c>
      <c r="H386" s="368">
        <f t="shared" ref="H386:AU386" si="44">IF(H348&gt;0,1,0)</f>
        <v>0</v>
      </c>
      <c r="I386" s="368">
        <f t="shared" si="44"/>
        <v>0</v>
      </c>
      <c r="J386" s="368">
        <f t="shared" si="44"/>
        <v>0</v>
      </c>
      <c r="K386" s="368">
        <f t="shared" si="44"/>
        <v>0</v>
      </c>
      <c r="L386" s="368">
        <f t="shared" si="44"/>
        <v>0</v>
      </c>
      <c r="M386" s="368">
        <f t="shared" si="44"/>
        <v>0</v>
      </c>
      <c r="N386" s="368">
        <f t="shared" si="44"/>
        <v>0</v>
      </c>
      <c r="O386" s="368">
        <f t="shared" si="44"/>
        <v>0</v>
      </c>
      <c r="P386" s="368">
        <f t="shared" si="44"/>
        <v>0</v>
      </c>
      <c r="Q386" s="368">
        <f t="shared" si="44"/>
        <v>0</v>
      </c>
      <c r="R386" s="368">
        <f t="shared" si="44"/>
        <v>0</v>
      </c>
      <c r="S386" s="368">
        <f t="shared" si="44"/>
        <v>0</v>
      </c>
      <c r="T386" s="368">
        <f t="shared" si="44"/>
        <v>0</v>
      </c>
      <c r="U386" s="368">
        <f t="shared" si="44"/>
        <v>0</v>
      </c>
      <c r="V386" s="368">
        <f t="shared" si="44"/>
        <v>0</v>
      </c>
      <c r="W386" s="368">
        <f t="shared" si="44"/>
        <v>0</v>
      </c>
      <c r="X386" s="368">
        <f t="shared" si="44"/>
        <v>0</v>
      </c>
      <c r="Y386" s="368">
        <f t="shared" si="44"/>
        <v>0</v>
      </c>
      <c r="Z386" s="368">
        <f t="shared" si="44"/>
        <v>0</v>
      </c>
      <c r="AA386" s="368">
        <f t="shared" si="44"/>
        <v>0</v>
      </c>
      <c r="AB386" s="368">
        <f t="shared" si="44"/>
        <v>0</v>
      </c>
      <c r="AC386" s="368">
        <f t="shared" si="44"/>
        <v>0</v>
      </c>
      <c r="AD386" s="368">
        <f t="shared" si="44"/>
        <v>0</v>
      </c>
      <c r="AE386" s="368">
        <f t="shared" si="44"/>
        <v>0</v>
      </c>
      <c r="AF386" s="368">
        <f t="shared" si="44"/>
        <v>0</v>
      </c>
      <c r="AG386" s="368">
        <f t="shared" si="44"/>
        <v>0</v>
      </c>
      <c r="AH386" s="368">
        <f t="shared" si="44"/>
        <v>0</v>
      </c>
      <c r="AI386" s="368">
        <f t="shared" si="44"/>
        <v>0</v>
      </c>
      <c r="AJ386" s="368">
        <f t="shared" si="44"/>
        <v>0</v>
      </c>
      <c r="AK386" s="368">
        <f t="shared" si="44"/>
        <v>0</v>
      </c>
      <c r="AL386" s="368">
        <f t="shared" si="44"/>
        <v>0</v>
      </c>
      <c r="AM386" s="368">
        <f t="shared" si="44"/>
        <v>0</v>
      </c>
      <c r="AN386" s="368">
        <f t="shared" si="44"/>
        <v>0</v>
      </c>
      <c r="AO386" s="368">
        <f t="shared" si="44"/>
        <v>0</v>
      </c>
      <c r="AP386" s="368">
        <f t="shared" si="44"/>
        <v>0</v>
      </c>
      <c r="AQ386" s="368">
        <f t="shared" si="44"/>
        <v>0</v>
      </c>
      <c r="AR386" s="368">
        <f t="shared" si="44"/>
        <v>0</v>
      </c>
      <c r="AS386" s="368">
        <f t="shared" si="44"/>
        <v>0</v>
      </c>
      <c r="AT386" s="368">
        <f t="shared" si="44"/>
        <v>0</v>
      </c>
      <c r="AU386" s="368">
        <f t="shared" si="44"/>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89" s="75" customFormat="1" ht="15" outlineLevel="1" x14ac:dyDescent="0.25">
      <c r="A387" s="238"/>
      <c r="B387" s="239"/>
      <c r="C387" s="249"/>
      <c r="D387" s="249"/>
      <c r="E387" s="249"/>
      <c r="F387" s="257"/>
      <c r="G387" s="782" t="str">
        <f t="shared" si="27"/>
        <v>YYNEPw</v>
      </c>
      <c r="H387" s="368">
        <f t="shared" ref="H387:AU387" si="45">IF(H349&gt;0,1,0)</f>
        <v>0</v>
      </c>
      <c r="I387" s="368">
        <f t="shared" si="45"/>
        <v>0</v>
      </c>
      <c r="J387" s="368">
        <f t="shared" si="45"/>
        <v>0</v>
      </c>
      <c r="K387" s="368">
        <f t="shared" si="45"/>
        <v>0</v>
      </c>
      <c r="L387" s="368">
        <f t="shared" si="45"/>
        <v>0</v>
      </c>
      <c r="M387" s="368">
        <f t="shared" si="45"/>
        <v>0</v>
      </c>
      <c r="N387" s="368">
        <f t="shared" si="45"/>
        <v>0</v>
      </c>
      <c r="O387" s="368">
        <f t="shared" si="45"/>
        <v>0</v>
      </c>
      <c r="P387" s="368">
        <f t="shared" si="45"/>
        <v>0</v>
      </c>
      <c r="Q387" s="368">
        <f t="shared" si="45"/>
        <v>0</v>
      </c>
      <c r="R387" s="368">
        <f t="shared" si="45"/>
        <v>0</v>
      </c>
      <c r="S387" s="368">
        <f t="shared" si="45"/>
        <v>0</v>
      </c>
      <c r="T387" s="368">
        <f t="shared" si="45"/>
        <v>0</v>
      </c>
      <c r="U387" s="368">
        <f t="shared" si="45"/>
        <v>0</v>
      </c>
      <c r="V387" s="368">
        <f t="shared" si="45"/>
        <v>0</v>
      </c>
      <c r="W387" s="368">
        <f t="shared" si="45"/>
        <v>0</v>
      </c>
      <c r="X387" s="368">
        <f t="shared" si="45"/>
        <v>0</v>
      </c>
      <c r="Y387" s="368">
        <f t="shared" si="45"/>
        <v>0</v>
      </c>
      <c r="Z387" s="368">
        <f t="shared" si="45"/>
        <v>0</v>
      </c>
      <c r="AA387" s="368">
        <f t="shared" si="45"/>
        <v>0</v>
      </c>
      <c r="AB387" s="368">
        <f t="shared" si="45"/>
        <v>0</v>
      </c>
      <c r="AC387" s="368">
        <f t="shared" si="45"/>
        <v>0</v>
      </c>
      <c r="AD387" s="368">
        <f t="shared" si="45"/>
        <v>0</v>
      </c>
      <c r="AE387" s="368">
        <f t="shared" si="45"/>
        <v>0</v>
      </c>
      <c r="AF387" s="368">
        <f t="shared" si="45"/>
        <v>0</v>
      </c>
      <c r="AG387" s="368">
        <f t="shared" si="45"/>
        <v>0</v>
      </c>
      <c r="AH387" s="368">
        <f t="shared" si="45"/>
        <v>0</v>
      </c>
      <c r="AI387" s="368">
        <f t="shared" si="45"/>
        <v>0</v>
      </c>
      <c r="AJ387" s="368">
        <f t="shared" si="45"/>
        <v>0</v>
      </c>
      <c r="AK387" s="368">
        <f t="shared" si="45"/>
        <v>0</v>
      </c>
      <c r="AL387" s="368">
        <f t="shared" si="45"/>
        <v>0</v>
      </c>
      <c r="AM387" s="368">
        <f t="shared" si="45"/>
        <v>0</v>
      </c>
      <c r="AN387" s="368">
        <f t="shared" si="45"/>
        <v>0</v>
      </c>
      <c r="AO387" s="368">
        <f t="shared" si="45"/>
        <v>0</v>
      </c>
      <c r="AP387" s="368">
        <f t="shared" si="45"/>
        <v>0</v>
      </c>
      <c r="AQ387" s="368">
        <f t="shared" si="45"/>
        <v>0</v>
      </c>
      <c r="AR387" s="368">
        <f t="shared" si="45"/>
        <v>0</v>
      </c>
      <c r="AS387" s="368">
        <f t="shared" si="45"/>
        <v>0</v>
      </c>
      <c r="AT387" s="368">
        <f t="shared" si="45"/>
        <v>0</v>
      </c>
      <c r="AU387" s="368">
        <f t="shared" si="45"/>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89" s="75" customFormat="1" ht="15" outlineLevel="1" x14ac:dyDescent="0.25">
      <c r="A388" s="238"/>
      <c r="B388" s="239"/>
      <c r="C388" s="249"/>
      <c r="D388" s="249"/>
      <c r="E388" s="249"/>
      <c r="F388" s="257"/>
      <c r="G388" s="782" t="str">
        <f t="shared" si="27"/>
        <v>AYAAAw</v>
      </c>
      <c r="H388" s="368">
        <f t="shared" ref="H388:AU388" si="46">IF(H350&gt;0,1,0)</f>
        <v>0</v>
      </c>
      <c r="I388" s="368">
        <f t="shared" si="46"/>
        <v>0</v>
      </c>
      <c r="J388" s="368">
        <f t="shared" si="46"/>
        <v>0</v>
      </c>
      <c r="K388" s="368">
        <f t="shared" si="46"/>
        <v>0</v>
      </c>
      <c r="L388" s="368">
        <f t="shared" si="46"/>
        <v>0</v>
      </c>
      <c r="M388" s="368">
        <f t="shared" si="46"/>
        <v>0</v>
      </c>
      <c r="N388" s="368">
        <f t="shared" si="46"/>
        <v>0</v>
      </c>
      <c r="O388" s="368">
        <f t="shared" si="46"/>
        <v>0</v>
      </c>
      <c r="P388" s="368">
        <f t="shared" si="46"/>
        <v>0</v>
      </c>
      <c r="Q388" s="368">
        <f t="shared" si="46"/>
        <v>0</v>
      </c>
      <c r="R388" s="368">
        <f t="shared" si="46"/>
        <v>0</v>
      </c>
      <c r="S388" s="368">
        <f t="shared" si="46"/>
        <v>0</v>
      </c>
      <c r="T388" s="368">
        <f t="shared" si="46"/>
        <v>0</v>
      </c>
      <c r="U388" s="368">
        <f t="shared" si="46"/>
        <v>0</v>
      </c>
      <c r="V388" s="368">
        <f t="shared" si="46"/>
        <v>0</v>
      </c>
      <c r="W388" s="368">
        <f t="shared" si="46"/>
        <v>0</v>
      </c>
      <c r="X388" s="368">
        <f t="shared" si="46"/>
        <v>0</v>
      </c>
      <c r="Y388" s="368">
        <f t="shared" si="46"/>
        <v>0</v>
      </c>
      <c r="Z388" s="368">
        <f t="shared" si="46"/>
        <v>0</v>
      </c>
      <c r="AA388" s="368">
        <f t="shared" si="46"/>
        <v>0</v>
      </c>
      <c r="AB388" s="368">
        <f t="shared" si="46"/>
        <v>0</v>
      </c>
      <c r="AC388" s="368">
        <f t="shared" si="46"/>
        <v>0</v>
      </c>
      <c r="AD388" s="368">
        <f t="shared" si="46"/>
        <v>0</v>
      </c>
      <c r="AE388" s="368">
        <f t="shared" si="46"/>
        <v>0</v>
      </c>
      <c r="AF388" s="368">
        <f t="shared" si="46"/>
        <v>0</v>
      </c>
      <c r="AG388" s="368">
        <f t="shared" si="46"/>
        <v>0</v>
      </c>
      <c r="AH388" s="368">
        <f t="shared" si="46"/>
        <v>0</v>
      </c>
      <c r="AI388" s="368">
        <f t="shared" si="46"/>
        <v>0</v>
      </c>
      <c r="AJ388" s="368">
        <f t="shared" si="46"/>
        <v>0</v>
      </c>
      <c r="AK388" s="368">
        <f t="shared" si="46"/>
        <v>0</v>
      </c>
      <c r="AL388" s="368">
        <f t="shared" si="46"/>
        <v>0</v>
      </c>
      <c r="AM388" s="368">
        <f t="shared" si="46"/>
        <v>0</v>
      </c>
      <c r="AN388" s="368">
        <f t="shared" si="46"/>
        <v>0</v>
      </c>
      <c r="AO388" s="368">
        <f t="shared" si="46"/>
        <v>0</v>
      </c>
      <c r="AP388" s="368">
        <f t="shared" si="46"/>
        <v>0</v>
      </c>
      <c r="AQ388" s="368">
        <f t="shared" si="46"/>
        <v>0</v>
      </c>
      <c r="AR388" s="368">
        <f t="shared" si="46"/>
        <v>0</v>
      </c>
      <c r="AS388" s="368">
        <f t="shared" si="46"/>
        <v>0</v>
      </c>
      <c r="AT388" s="368">
        <f t="shared" si="46"/>
        <v>0</v>
      </c>
      <c r="AU388" s="368">
        <f t="shared" si="46"/>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89" s="75" customFormat="1" ht="15" outlineLevel="1" x14ac:dyDescent="0.25">
      <c r="A389" s="238"/>
      <c r="B389" s="239"/>
      <c r="C389" s="249"/>
      <c r="D389" s="249"/>
      <c r="E389" s="249"/>
      <c r="F389" s="257"/>
      <c r="G389" s="782" t="str">
        <f t="shared" si="27"/>
        <v>AAEAAa</v>
      </c>
      <c r="H389" s="368">
        <f t="shared" ref="H389:AU389" si="47">IF(H351&gt;0,1,0)</f>
        <v>0</v>
      </c>
      <c r="I389" s="368">
        <f t="shared" si="47"/>
        <v>0</v>
      </c>
      <c r="J389" s="368">
        <f t="shared" si="47"/>
        <v>0</v>
      </c>
      <c r="K389" s="368">
        <f t="shared" si="47"/>
        <v>0</v>
      </c>
      <c r="L389" s="368">
        <f t="shared" si="47"/>
        <v>0</v>
      </c>
      <c r="M389" s="368">
        <f t="shared" si="47"/>
        <v>0</v>
      </c>
      <c r="N389" s="368">
        <f t="shared" si="47"/>
        <v>0</v>
      </c>
      <c r="O389" s="368">
        <f t="shared" si="47"/>
        <v>0</v>
      </c>
      <c r="P389" s="368">
        <f t="shared" si="47"/>
        <v>0</v>
      </c>
      <c r="Q389" s="368">
        <f t="shared" si="47"/>
        <v>0</v>
      </c>
      <c r="R389" s="368">
        <f t="shared" si="47"/>
        <v>0</v>
      </c>
      <c r="S389" s="368">
        <f t="shared" si="47"/>
        <v>0</v>
      </c>
      <c r="T389" s="368">
        <f t="shared" si="47"/>
        <v>0</v>
      </c>
      <c r="U389" s="368">
        <f t="shared" si="47"/>
        <v>0</v>
      </c>
      <c r="V389" s="368">
        <f t="shared" si="47"/>
        <v>0</v>
      </c>
      <c r="W389" s="368">
        <f t="shared" si="47"/>
        <v>0</v>
      </c>
      <c r="X389" s="368">
        <f t="shared" si="47"/>
        <v>0</v>
      </c>
      <c r="Y389" s="368">
        <f t="shared" si="47"/>
        <v>0</v>
      </c>
      <c r="Z389" s="368">
        <f t="shared" si="47"/>
        <v>0</v>
      </c>
      <c r="AA389" s="368">
        <f t="shared" si="47"/>
        <v>0</v>
      </c>
      <c r="AB389" s="368">
        <f t="shared" si="47"/>
        <v>0</v>
      </c>
      <c r="AC389" s="368">
        <f t="shared" si="47"/>
        <v>0</v>
      </c>
      <c r="AD389" s="368">
        <f t="shared" si="47"/>
        <v>0</v>
      </c>
      <c r="AE389" s="368">
        <f t="shared" si="47"/>
        <v>0</v>
      </c>
      <c r="AF389" s="368">
        <f t="shared" si="47"/>
        <v>0</v>
      </c>
      <c r="AG389" s="368">
        <f t="shared" si="47"/>
        <v>0</v>
      </c>
      <c r="AH389" s="368">
        <f t="shared" si="47"/>
        <v>0</v>
      </c>
      <c r="AI389" s="368">
        <f t="shared" si="47"/>
        <v>0</v>
      </c>
      <c r="AJ389" s="368">
        <f t="shared" si="47"/>
        <v>0</v>
      </c>
      <c r="AK389" s="368">
        <f t="shared" si="47"/>
        <v>0</v>
      </c>
      <c r="AL389" s="368">
        <f t="shared" si="47"/>
        <v>0</v>
      </c>
      <c r="AM389" s="368">
        <f t="shared" si="47"/>
        <v>0</v>
      </c>
      <c r="AN389" s="368">
        <f t="shared" si="47"/>
        <v>0</v>
      </c>
      <c r="AO389" s="368">
        <f t="shared" si="47"/>
        <v>0</v>
      </c>
      <c r="AP389" s="368">
        <f t="shared" si="47"/>
        <v>0</v>
      </c>
      <c r="AQ389" s="368">
        <f t="shared" si="47"/>
        <v>0</v>
      </c>
      <c r="AR389" s="368">
        <f t="shared" si="47"/>
        <v>0</v>
      </c>
      <c r="AS389" s="368">
        <f t="shared" si="47"/>
        <v>0</v>
      </c>
      <c r="AT389" s="368">
        <f t="shared" si="47"/>
        <v>0</v>
      </c>
      <c r="AU389" s="368">
        <f t="shared" si="47"/>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89" s="75" customFormat="1" ht="15" outlineLevel="1" x14ac:dyDescent="0.25">
      <c r="A390" s="238"/>
      <c r="B390" s="239"/>
      <c r="C390" s="249"/>
      <c r="D390" s="249"/>
      <c r="E390" s="249"/>
      <c r="F390" s="257"/>
      <c r="G390" s="782" t="str">
        <f t="shared" si="27"/>
        <v>AAAEAa</v>
      </c>
      <c r="H390" s="368">
        <f t="shared" ref="H390:AU390" si="48">IF(H352&gt;0,1,0)</f>
        <v>0</v>
      </c>
      <c r="I390" s="368">
        <f t="shared" si="48"/>
        <v>0</v>
      </c>
      <c r="J390" s="368">
        <f t="shared" si="48"/>
        <v>0</v>
      </c>
      <c r="K390" s="368">
        <f t="shared" si="48"/>
        <v>0</v>
      </c>
      <c r="L390" s="368">
        <f t="shared" si="48"/>
        <v>0</v>
      </c>
      <c r="M390" s="368">
        <f t="shared" si="48"/>
        <v>0</v>
      </c>
      <c r="N390" s="368">
        <f t="shared" si="48"/>
        <v>0</v>
      </c>
      <c r="O390" s="368">
        <f t="shared" si="48"/>
        <v>0</v>
      </c>
      <c r="P390" s="368">
        <f t="shared" si="48"/>
        <v>0</v>
      </c>
      <c r="Q390" s="368">
        <f t="shared" si="48"/>
        <v>0</v>
      </c>
      <c r="R390" s="368">
        <f t="shared" si="48"/>
        <v>0</v>
      </c>
      <c r="S390" s="368">
        <f t="shared" si="48"/>
        <v>0</v>
      </c>
      <c r="T390" s="368">
        <f t="shared" si="48"/>
        <v>0</v>
      </c>
      <c r="U390" s="368">
        <f t="shared" si="48"/>
        <v>0</v>
      </c>
      <c r="V390" s="368">
        <f t="shared" si="48"/>
        <v>0</v>
      </c>
      <c r="W390" s="368">
        <f t="shared" si="48"/>
        <v>0</v>
      </c>
      <c r="X390" s="368">
        <f t="shared" si="48"/>
        <v>0</v>
      </c>
      <c r="Y390" s="368">
        <f t="shared" si="48"/>
        <v>0</v>
      </c>
      <c r="Z390" s="368">
        <f t="shared" si="48"/>
        <v>0</v>
      </c>
      <c r="AA390" s="368">
        <f t="shared" si="48"/>
        <v>0</v>
      </c>
      <c r="AB390" s="368">
        <f t="shared" si="48"/>
        <v>0</v>
      </c>
      <c r="AC390" s="368">
        <f t="shared" si="48"/>
        <v>0</v>
      </c>
      <c r="AD390" s="368">
        <f t="shared" si="48"/>
        <v>0</v>
      </c>
      <c r="AE390" s="368">
        <f t="shared" si="48"/>
        <v>0</v>
      </c>
      <c r="AF390" s="368">
        <f t="shared" si="48"/>
        <v>0</v>
      </c>
      <c r="AG390" s="368">
        <f t="shared" si="48"/>
        <v>0</v>
      </c>
      <c r="AH390" s="368">
        <f t="shared" si="48"/>
        <v>0</v>
      </c>
      <c r="AI390" s="368">
        <f t="shared" si="48"/>
        <v>0</v>
      </c>
      <c r="AJ390" s="368">
        <f t="shared" si="48"/>
        <v>0</v>
      </c>
      <c r="AK390" s="368">
        <f t="shared" si="48"/>
        <v>0</v>
      </c>
      <c r="AL390" s="368">
        <f t="shared" si="48"/>
        <v>0</v>
      </c>
      <c r="AM390" s="368">
        <f t="shared" si="48"/>
        <v>0</v>
      </c>
      <c r="AN390" s="368">
        <f t="shared" si="48"/>
        <v>0</v>
      </c>
      <c r="AO390" s="368">
        <f t="shared" si="48"/>
        <v>0</v>
      </c>
      <c r="AP390" s="368">
        <f t="shared" si="48"/>
        <v>0</v>
      </c>
      <c r="AQ390" s="368">
        <f t="shared" si="48"/>
        <v>0</v>
      </c>
      <c r="AR390" s="368">
        <f t="shared" si="48"/>
        <v>0</v>
      </c>
      <c r="AS390" s="368">
        <f t="shared" si="48"/>
        <v>0</v>
      </c>
      <c r="AT390" s="368">
        <f t="shared" si="48"/>
        <v>0</v>
      </c>
      <c r="AU390" s="368">
        <f t="shared" si="48"/>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89" s="75" customFormat="1" ht="15" outlineLevel="1" x14ac:dyDescent="0.25">
      <c r="A391" s="238"/>
      <c r="B391" s="239"/>
      <c r="C391" s="249"/>
      <c r="D391" s="249"/>
      <c r="E391" s="249"/>
      <c r="F391" s="257"/>
      <c r="G391" s="782" t="str">
        <f t="shared" si="27"/>
        <v>YAAAE1a</v>
      </c>
      <c r="H391" s="368">
        <f t="shared" ref="H391:AU391" si="49">IF(H353&gt;0,1,0)</f>
        <v>0</v>
      </c>
      <c r="I391" s="368">
        <f t="shared" si="49"/>
        <v>0</v>
      </c>
      <c r="J391" s="368">
        <f t="shared" si="49"/>
        <v>0</v>
      </c>
      <c r="K391" s="368">
        <f t="shared" si="49"/>
        <v>0</v>
      </c>
      <c r="L391" s="368">
        <f t="shared" si="49"/>
        <v>0</v>
      </c>
      <c r="M391" s="368">
        <f t="shared" si="49"/>
        <v>0</v>
      </c>
      <c r="N391" s="368">
        <f t="shared" si="49"/>
        <v>0</v>
      </c>
      <c r="O391" s="368">
        <f t="shared" si="49"/>
        <v>0</v>
      </c>
      <c r="P391" s="368">
        <f t="shared" si="49"/>
        <v>0</v>
      </c>
      <c r="Q391" s="368">
        <f t="shared" si="49"/>
        <v>0</v>
      </c>
      <c r="R391" s="368">
        <f t="shared" si="49"/>
        <v>0</v>
      </c>
      <c r="S391" s="368">
        <f t="shared" si="49"/>
        <v>0</v>
      </c>
      <c r="T391" s="368">
        <f t="shared" si="49"/>
        <v>0</v>
      </c>
      <c r="U391" s="368">
        <f t="shared" si="49"/>
        <v>0</v>
      </c>
      <c r="V391" s="368">
        <f t="shared" si="49"/>
        <v>0</v>
      </c>
      <c r="W391" s="368">
        <f t="shared" si="49"/>
        <v>0</v>
      </c>
      <c r="X391" s="368">
        <f t="shared" si="49"/>
        <v>0</v>
      </c>
      <c r="Y391" s="368">
        <f t="shared" si="49"/>
        <v>0</v>
      </c>
      <c r="Z391" s="368">
        <f t="shared" si="49"/>
        <v>0</v>
      </c>
      <c r="AA391" s="368">
        <f t="shared" si="49"/>
        <v>0</v>
      </c>
      <c r="AB391" s="368">
        <f t="shared" si="49"/>
        <v>0</v>
      </c>
      <c r="AC391" s="368">
        <f t="shared" si="49"/>
        <v>0</v>
      </c>
      <c r="AD391" s="368">
        <f t="shared" si="49"/>
        <v>0</v>
      </c>
      <c r="AE391" s="368">
        <f t="shared" si="49"/>
        <v>0</v>
      </c>
      <c r="AF391" s="368">
        <f t="shared" si="49"/>
        <v>0</v>
      </c>
      <c r="AG391" s="368">
        <f t="shared" si="49"/>
        <v>0</v>
      </c>
      <c r="AH391" s="368">
        <f t="shared" si="49"/>
        <v>0</v>
      </c>
      <c r="AI391" s="368">
        <f t="shared" si="49"/>
        <v>0</v>
      </c>
      <c r="AJ391" s="368">
        <f t="shared" si="49"/>
        <v>0</v>
      </c>
      <c r="AK391" s="368">
        <f t="shared" si="49"/>
        <v>0</v>
      </c>
      <c r="AL391" s="368">
        <f t="shared" si="49"/>
        <v>0</v>
      </c>
      <c r="AM391" s="368">
        <f t="shared" si="49"/>
        <v>0</v>
      </c>
      <c r="AN391" s="368">
        <f t="shared" si="49"/>
        <v>0</v>
      </c>
      <c r="AO391" s="368">
        <f t="shared" si="49"/>
        <v>0</v>
      </c>
      <c r="AP391" s="368">
        <f t="shared" si="49"/>
        <v>0</v>
      </c>
      <c r="AQ391" s="368">
        <f t="shared" si="49"/>
        <v>0</v>
      </c>
      <c r="AR391" s="368">
        <f t="shared" si="49"/>
        <v>0</v>
      </c>
      <c r="AS391" s="368">
        <f t="shared" si="49"/>
        <v>0</v>
      </c>
      <c r="AT391" s="368">
        <f t="shared" si="49"/>
        <v>0</v>
      </c>
      <c r="AU391" s="368">
        <f t="shared" si="49"/>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89" s="75" customFormat="1" ht="15" outlineLevel="1" x14ac:dyDescent="0.25">
      <c r="A392" s="238"/>
      <c r="B392" s="239"/>
      <c r="C392" s="249"/>
      <c r="D392" s="249"/>
      <c r="E392" s="249"/>
      <c r="F392" s="257"/>
      <c r="G392" s="782" t="str">
        <f t="shared" si="27"/>
        <v>YAAANw</v>
      </c>
      <c r="H392" s="368">
        <f t="shared" ref="H392:AU392" si="50">IF(H354&gt;0,1,0)</f>
        <v>0</v>
      </c>
      <c r="I392" s="368">
        <f t="shared" si="50"/>
        <v>0</v>
      </c>
      <c r="J392" s="368">
        <f t="shared" si="50"/>
        <v>0</v>
      </c>
      <c r="K392" s="368">
        <f t="shared" si="50"/>
        <v>0</v>
      </c>
      <c r="L392" s="368">
        <f t="shared" si="50"/>
        <v>0</v>
      </c>
      <c r="M392" s="368">
        <f t="shared" si="50"/>
        <v>0</v>
      </c>
      <c r="N392" s="368">
        <f t="shared" si="50"/>
        <v>0</v>
      </c>
      <c r="O392" s="368">
        <f t="shared" si="50"/>
        <v>0</v>
      </c>
      <c r="P392" s="368">
        <f t="shared" si="50"/>
        <v>0</v>
      </c>
      <c r="Q392" s="368">
        <f t="shared" si="50"/>
        <v>0</v>
      </c>
      <c r="R392" s="368">
        <f t="shared" si="50"/>
        <v>0</v>
      </c>
      <c r="S392" s="368">
        <f t="shared" si="50"/>
        <v>0</v>
      </c>
      <c r="T392" s="368">
        <f t="shared" si="50"/>
        <v>0</v>
      </c>
      <c r="U392" s="368">
        <f t="shared" si="50"/>
        <v>0</v>
      </c>
      <c r="V392" s="368">
        <f t="shared" si="50"/>
        <v>0</v>
      </c>
      <c r="W392" s="368">
        <f t="shared" si="50"/>
        <v>0</v>
      </c>
      <c r="X392" s="368">
        <f t="shared" si="50"/>
        <v>0</v>
      </c>
      <c r="Y392" s="368">
        <f t="shared" si="50"/>
        <v>0</v>
      </c>
      <c r="Z392" s="368">
        <f t="shared" si="50"/>
        <v>0</v>
      </c>
      <c r="AA392" s="368">
        <f t="shared" si="50"/>
        <v>0</v>
      </c>
      <c r="AB392" s="368">
        <f t="shared" si="50"/>
        <v>0</v>
      </c>
      <c r="AC392" s="368">
        <f t="shared" si="50"/>
        <v>0</v>
      </c>
      <c r="AD392" s="368">
        <f t="shared" si="50"/>
        <v>0</v>
      </c>
      <c r="AE392" s="368">
        <f t="shared" si="50"/>
        <v>0</v>
      </c>
      <c r="AF392" s="368">
        <f t="shared" si="50"/>
        <v>0</v>
      </c>
      <c r="AG392" s="368">
        <f t="shared" si="50"/>
        <v>0</v>
      </c>
      <c r="AH392" s="368">
        <f t="shared" si="50"/>
        <v>0</v>
      </c>
      <c r="AI392" s="368">
        <f t="shared" si="50"/>
        <v>0</v>
      </c>
      <c r="AJ392" s="368">
        <f t="shared" si="50"/>
        <v>0</v>
      </c>
      <c r="AK392" s="368">
        <f t="shared" si="50"/>
        <v>0</v>
      </c>
      <c r="AL392" s="368">
        <f t="shared" si="50"/>
        <v>0</v>
      </c>
      <c r="AM392" s="368">
        <f t="shared" si="50"/>
        <v>0</v>
      </c>
      <c r="AN392" s="368">
        <f t="shared" si="50"/>
        <v>0</v>
      </c>
      <c r="AO392" s="368">
        <f t="shared" si="50"/>
        <v>0</v>
      </c>
      <c r="AP392" s="368">
        <f t="shared" si="50"/>
        <v>0</v>
      </c>
      <c r="AQ392" s="368">
        <f t="shared" si="50"/>
        <v>0</v>
      </c>
      <c r="AR392" s="368">
        <f t="shared" si="50"/>
        <v>0</v>
      </c>
      <c r="AS392" s="368">
        <f t="shared" si="50"/>
        <v>0</v>
      </c>
      <c r="AT392" s="368">
        <f t="shared" si="50"/>
        <v>0</v>
      </c>
      <c r="AU392" s="368">
        <f t="shared" si="50"/>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89" s="75" customFormat="1" ht="15" outlineLevel="1" x14ac:dyDescent="0.25">
      <c r="A393" s="238"/>
      <c r="B393" s="239"/>
      <c r="C393" s="249"/>
      <c r="D393" s="249"/>
      <c r="E393" s="249"/>
      <c r="F393" s="257"/>
      <c r="G393" s="782" t="str">
        <f t="shared" si="27"/>
        <v>AYAAAz</v>
      </c>
      <c r="H393" s="368">
        <f t="shared" ref="H393:AU393" si="51">IF(H355&gt;0,1,0)</f>
        <v>0</v>
      </c>
      <c r="I393" s="368">
        <f t="shared" si="51"/>
        <v>0</v>
      </c>
      <c r="J393" s="368">
        <f t="shared" si="51"/>
        <v>0</v>
      </c>
      <c r="K393" s="368">
        <f t="shared" si="51"/>
        <v>0</v>
      </c>
      <c r="L393" s="368">
        <f t="shared" si="51"/>
        <v>0</v>
      </c>
      <c r="M393" s="368">
        <f t="shared" si="51"/>
        <v>0</v>
      </c>
      <c r="N393" s="368">
        <f t="shared" si="51"/>
        <v>0</v>
      </c>
      <c r="O393" s="368">
        <f t="shared" si="51"/>
        <v>0</v>
      </c>
      <c r="P393" s="368">
        <f t="shared" si="51"/>
        <v>0</v>
      </c>
      <c r="Q393" s="368">
        <f t="shared" si="51"/>
        <v>0</v>
      </c>
      <c r="R393" s="368">
        <f t="shared" si="51"/>
        <v>0</v>
      </c>
      <c r="S393" s="368">
        <f t="shared" si="51"/>
        <v>0</v>
      </c>
      <c r="T393" s="368">
        <f t="shared" si="51"/>
        <v>0</v>
      </c>
      <c r="U393" s="368">
        <f t="shared" si="51"/>
        <v>0</v>
      </c>
      <c r="V393" s="368">
        <f t="shared" si="51"/>
        <v>0</v>
      </c>
      <c r="W393" s="368">
        <f t="shared" si="51"/>
        <v>0</v>
      </c>
      <c r="X393" s="368">
        <f t="shared" si="51"/>
        <v>0</v>
      </c>
      <c r="Y393" s="368">
        <f t="shared" si="51"/>
        <v>0</v>
      </c>
      <c r="Z393" s="368">
        <f t="shared" si="51"/>
        <v>0</v>
      </c>
      <c r="AA393" s="368">
        <f t="shared" si="51"/>
        <v>0</v>
      </c>
      <c r="AB393" s="368">
        <f t="shared" si="51"/>
        <v>0</v>
      </c>
      <c r="AC393" s="368">
        <f t="shared" si="51"/>
        <v>0</v>
      </c>
      <c r="AD393" s="368">
        <f t="shared" si="51"/>
        <v>0</v>
      </c>
      <c r="AE393" s="368">
        <f t="shared" si="51"/>
        <v>0</v>
      </c>
      <c r="AF393" s="368">
        <f t="shared" si="51"/>
        <v>0</v>
      </c>
      <c r="AG393" s="368">
        <f t="shared" si="51"/>
        <v>0</v>
      </c>
      <c r="AH393" s="368">
        <f t="shared" si="51"/>
        <v>0</v>
      </c>
      <c r="AI393" s="368">
        <f t="shared" si="51"/>
        <v>0</v>
      </c>
      <c r="AJ393" s="368">
        <f t="shared" si="51"/>
        <v>0</v>
      </c>
      <c r="AK393" s="368">
        <f t="shared" si="51"/>
        <v>0</v>
      </c>
      <c r="AL393" s="368">
        <f t="shared" si="51"/>
        <v>0</v>
      </c>
      <c r="AM393" s="368">
        <f t="shared" si="51"/>
        <v>0</v>
      </c>
      <c r="AN393" s="368">
        <f t="shared" si="51"/>
        <v>0</v>
      </c>
      <c r="AO393" s="368">
        <f t="shared" si="51"/>
        <v>0</v>
      </c>
      <c r="AP393" s="368">
        <f t="shared" si="51"/>
        <v>0</v>
      </c>
      <c r="AQ393" s="368">
        <f t="shared" si="51"/>
        <v>0</v>
      </c>
      <c r="AR393" s="368">
        <f t="shared" si="51"/>
        <v>0</v>
      </c>
      <c r="AS393" s="368">
        <f t="shared" si="51"/>
        <v>0</v>
      </c>
      <c r="AT393" s="368">
        <f t="shared" si="51"/>
        <v>0</v>
      </c>
      <c r="AU393" s="368">
        <f t="shared" si="51"/>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89" s="75" customFormat="1" ht="15" outlineLevel="1" x14ac:dyDescent="0.25">
      <c r="A394" s="238"/>
      <c r="B394" s="239"/>
      <c r="C394" s="249"/>
      <c r="D394" s="249"/>
      <c r="E394" s="249"/>
      <c r="F394" s="257"/>
      <c r="G394" s="782" t="str">
        <f t="shared" si="27"/>
        <v>AYEAAa</v>
      </c>
      <c r="H394" s="368">
        <f t="shared" ref="H394:AU394" si="52">IF(H356&gt;0,1,0)</f>
        <v>0</v>
      </c>
      <c r="I394" s="368">
        <f t="shared" si="52"/>
        <v>0</v>
      </c>
      <c r="J394" s="368">
        <f t="shared" si="52"/>
        <v>0</v>
      </c>
      <c r="K394" s="368">
        <f t="shared" si="52"/>
        <v>0</v>
      </c>
      <c r="L394" s="368">
        <f t="shared" si="52"/>
        <v>0</v>
      </c>
      <c r="M394" s="368">
        <f t="shared" si="52"/>
        <v>0</v>
      </c>
      <c r="N394" s="368">
        <f t="shared" si="52"/>
        <v>0</v>
      </c>
      <c r="O394" s="368">
        <f t="shared" si="52"/>
        <v>0</v>
      </c>
      <c r="P394" s="368">
        <f t="shared" si="52"/>
        <v>0</v>
      </c>
      <c r="Q394" s="368">
        <f t="shared" si="52"/>
        <v>0</v>
      </c>
      <c r="R394" s="368">
        <f t="shared" si="52"/>
        <v>0</v>
      </c>
      <c r="S394" s="368">
        <f t="shared" si="52"/>
        <v>0</v>
      </c>
      <c r="T394" s="368">
        <f t="shared" si="52"/>
        <v>0</v>
      </c>
      <c r="U394" s="368">
        <f t="shared" si="52"/>
        <v>0</v>
      </c>
      <c r="V394" s="368">
        <f t="shared" si="52"/>
        <v>0</v>
      </c>
      <c r="W394" s="368">
        <f t="shared" si="52"/>
        <v>0</v>
      </c>
      <c r="X394" s="368">
        <f t="shared" si="52"/>
        <v>0</v>
      </c>
      <c r="Y394" s="368">
        <f t="shared" si="52"/>
        <v>0</v>
      </c>
      <c r="Z394" s="368">
        <f t="shared" si="52"/>
        <v>0</v>
      </c>
      <c r="AA394" s="368">
        <f t="shared" si="52"/>
        <v>0</v>
      </c>
      <c r="AB394" s="368">
        <f t="shared" si="52"/>
        <v>0</v>
      </c>
      <c r="AC394" s="368">
        <f t="shared" si="52"/>
        <v>0</v>
      </c>
      <c r="AD394" s="368">
        <f t="shared" si="52"/>
        <v>0</v>
      </c>
      <c r="AE394" s="368">
        <f t="shared" si="52"/>
        <v>0</v>
      </c>
      <c r="AF394" s="368">
        <f t="shared" si="52"/>
        <v>0</v>
      </c>
      <c r="AG394" s="368">
        <f t="shared" si="52"/>
        <v>0</v>
      </c>
      <c r="AH394" s="368">
        <f t="shared" si="52"/>
        <v>0</v>
      </c>
      <c r="AI394" s="368">
        <f t="shared" si="52"/>
        <v>0</v>
      </c>
      <c r="AJ394" s="368">
        <f t="shared" si="52"/>
        <v>0</v>
      </c>
      <c r="AK394" s="368">
        <f t="shared" si="52"/>
        <v>0</v>
      </c>
      <c r="AL394" s="368">
        <f t="shared" si="52"/>
        <v>0</v>
      </c>
      <c r="AM394" s="368">
        <f t="shared" si="52"/>
        <v>0</v>
      </c>
      <c r="AN394" s="368">
        <f t="shared" si="52"/>
        <v>0</v>
      </c>
      <c r="AO394" s="368">
        <f t="shared" si="52"/>
        <v>0</v>
      </c>
      <c r="AP394" s="368">
        <f t="shared" si="52"/>
        <v>0</v>
      </c>
      <c r="AQ394" s="368">
        <f t="shared" si="52"/>
        <v>0</v>
      </c>
      <c r="AR394" s="368">
        <f t="shared" si="52"/>
        <v>0</v>
      </c>
      <c r="AS394" s="368">
        <f t="shared" si="52"/>
        <v>0</v>
      </c>
      <c r="AT394" s="368">
        <f t="shared" si="52"/>
        <v>0</v>
      </c>
      <c r="AU394" s="368">
        <f t="shared" si="52"/>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89" s="75" customFormat="1" ht="15" outlineLevel="1" x14ac:dyDescent="0.25">
      <c r="A395" s="238"/>
      <c r="B395" s="239"/>
      <c r="C395" s="249"/>
      <c r="D395" s="249"/>
      <c r="E395" s="249"/>
      <c r="F395" s="257"/>
      <c r="G395" s="782" t="str">
        <f t="shared" si="27"/>
        <v>AANEAa</v>
      </c>
      <c r="H395" s="368">
        <f t="shared" ref="H395:AU395" si="53">IF(H357&gt;0,1,0)</f>
        <v>0</v>
      </c>
      <c r="I395" s="368">
        <f t="shared" si="53"/>
        <v>0</v>
      </c>
      <c r="J395" s="368">
        <f t="shared" si="53"/>
        <v>0</v>
      </c>
      <c r="K395" s="368">
        <f t="shared" si="53"/>
        <v>0</v>
      </c>
      <c r="L395" s="368">
        <f t="shared" si="53"/>
        <v>0</v>
      </c>
      <c r="M395" s="368">
        <f t="shared" si="53"/>
        <v>0</v>
      </c>
      <c r="N395" s="368">
        <f t="shared" si="53"/>
        <v>0</v>
      </c>
      <c r="O395" s="368">
        <f t="shared" si="53"/>
        <v>0</v>
      </c>
      <c r="P395" s="368">
        <f t="shared" si="53"/>
        <v>0</v>
      </c>
      <c r="Q395" s="368">
        <f t="shared" si="53"/>
        <v>0</v>
      </c>
      <c r="R395" s="368">
        <f t="shared" si="53"/>
        <v>0</v>
      </c>
      <c r="S395" s="368">
        <f t="shared" si="53"/>
        <v>0</v>
      </c>
      <c r="T395" s="368">
        <f t="shared" si="53"/>
        <v>0</v>
      </c>
      <c r="U395" s="368">
        <f t="shared" si="53"/>
        <v>0</v>
      </c>
      <c r="V395" s="368">
        <f t="shared" si="53"/>
        <v>0</v>
      </c>
      <c r="W395" s="368">
        <f t="shared" si="53"/>
        <v>0</v>
      </c>
      <c r="X395" s="368">
        <f t="shared" si="53"/>
        <v>0</v>
      </c>
      <c r="Y395" s="368">
        <f t="shared" si="53"/>
        <v>0</v>
      </c>
      <c r="Z395" s="368">
        <f t="shared" si="53"/>
        <v>0</v>
      </c>
      <c r="AA395" s="368">
        <f t="shared" si="53"/>
        <v>0</v>
      </c>
      <c r="AB395" s="368">
        <f t="shared" si="53"/>
        <v>0</v>
      </c>
      <c r="AC395" s="368">
        <f t="shared" si="53"/>
        <v>0</v>
      </c>
      <c r="AD395" s="368">
        <f t="shared" si="53"/>
        <v>0</v>
      </c>
      <c r="AE395" s="368">
        <f t="shared" si="53"/>
        <v>0</v>
      </c>
      <c r="AF395" s="368">
        <f t="shared" si="53"/>
        <v>0</v>
      </c>
      <c r="AG395" s="368">
        <f t="shared" si="53"/>
        <v>0</v>
      </c>
      <c r="AH395" s="368">
        <f t="shared" si="53"/>
        <v>0</v>
      </c>
      <c r="AI395" s="368">
        <f t="shared" si="53"/>
        <v>0</v>
      </c>
      <c r="AJ395" s="368">
        <f t="shared" si="53"/>
        <v>0</v>
      </c>
      <c r="AK395" s="368">
        <f t="shared" si="53"/>
        <v>0</v>
      </c>
      <c r="AL395" s="368">
        <f t="shared" si="53"/>
        <v>0</v>
      </c>
      <c r="AM395" s="368">
        <f t="shared" si="53"/>
        <v>0</v>
      </c>
      <c r="AN395" s="368">
        <f t="shared" si="53"/>
        <v>0</v>
      </c>
      <c r="AO395" s="368">
        <f t="shared" si="53"/>
        <v>0</v>
      </c>
      <c r="AP395" s="368">
        <f t="shared" si="53"/>
        <v>0</v>
      </c>
      <c r="AQ395" s="368">
        <f t="shared" si="53"/>
        <v>0</v>
      </c>
      <c r="AR395" s="368">
        <f t="shared" si="53"/>
        <v>0</v>
      </c>
      <c r="AS395" s="368">
        <f t="shared" si="53"/>
        <v>0</v>
      </c>
      <c r="AT395" s="368">
        <f t="shared" si="53"/>
        <v>0</v>
      </c>
      <c r="AU395" s="368">
        <f t="shared" si="53"/>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89" s="75" customFormat="1" ht="15" outlineLevel="1" x14ac:dyDescent="0.25">
      <c r="A396" s="238"/>
      <c r="B396" s="239"/>
      <c r="C396" s="249"/>
      <c r="D396" s="249"/>
      <c r="E396" s="249"/>
      <c r="F396" s="257"/>
      <c r="G396" s="782" t="str">
        <f t="shared" si="27"/>
        <v>AAANE1a</v>
      </c>
      <c r="H396" s="368">
        <f t="shared" ref="H396:AU396" si="54">IF(H358&gt;0,1,0)</f>
        <v>0</v>
      </c>
      <c r="I396" s="368">
        <f t="shared" si="54"/>
        <v>0</v>
      </c>
      <c r="J396" s="368">
        <f t="shared" si="54"/>
        <v>0</v>
      </c>
      <c r="K396" s="368">
        <f t="shared" si="54"/>
        <v>0</v>
      </c>
      <c r="L396" s="368">
        <f t="shared" si="54"/>
        <v>0</v>
      </c>
      <c r="M396" s="368">
        <f t="shared" si="54"/>
        <v>0</v>
      </c>
      <c r="N396" s="368">
        <f t="shared" si="54"/>
        <v>0</v>
      </c>
      <c r="O396" s="368">
        <f t="shared" si="54"/>
        <v>0</v>
      </c>
      <c r="P396" s="368">
        <f t="shared" si="54"/>
        <v>0</v>
      </c>
      <c r="Q396" s="368">
        <f t="shared" si="54"/>
        <v>0</v>
      </c>
      <c r="R396" s="368">
        <f t="shared" si="54"/>
        <v>0</v>
      </c>
      <c r="S396" s="368">
        <f t="shared" si="54"/>
        <v>0</v>
      </c>
      <c r="T396" s="368">
        <f t="shared" si="54"/>
        <v>0</v>
      </c>
      <c r="U396" s="368">
        <f t="shared" si="54"/>
        <v>0</v>
      </c>
      <c r="V396" s="368">
        <f t="shared" si="54"/>
        <v>0</v>
      </c>
      <c r="W396" s="368">
        <f t="shared" si="54"/>
        <v>0</v>
      </c>
      <c r="X396" s="368">
        <f t="shared" si="54"/>
        <v>0</v>
      </c>
      <c r="Y396" s="368">
        <f t="shared" si="54"/>
        <v>0</v>
      </c>
      <c r="Z396" s="368">
        <f t="shared" si="54"/>
        <v>0</v>
      </c>
      <c r="AA396" s="368">
        <f t="shared" si="54"/>
        <v>0</v>
      </c>
      <c r="AB396" s="368">
        <f t="shared" si="54"/>
        <v>0</v>
      </c>
      <c r="AC396" s="368">
        <f t="shared" si="54"/>
        <v>0</v>
      </c>
      <c r="AD396" s="368">
        <f t="shared" si="54"/>
        <v>0</v>
      </c>
      <c r="AE396" s="368">
        <f t="shared" si="54"/>
        <v>0</v>
      </c>
      <c r="AF396" s="368">
        <f t="shared" si="54"/>
        <v>0</v>
      </c>
      <c r="AG396" s="368">
        <f t="shared" si="54"/>
        <v>0</v>
      </c>
      <c r="AH396" s="368">
        <f t="shared" si="54"/>
        <v>0</v>
      </c>
      <c r="AI396" s="368">
        <f t="shared" si="54"/>
        <v>0</v>
      </c>
      <c r="AJ396" s="368">
        <f t="shared" si="54"/>
        <v>0</v>
      </c>
      <c r="AK396" s="368">
        <f t="shared" si="54"/>
        <v>0</v>
      </c>
      <c r="AL396" s="368">
        <f t="shared" si="54"/>
        <v>0</v>
      </c>
      <c r="AM396" s="368">
        <f t="shared" si="54"/>
        <v>0</v>
      </c>
      <c r="AN396" s="368">
        <f t="shared" si="54"/>
        <v>0</v>
      </c>
      <c r="AO396" s="368">
        <f t="shared" si="54"/>
        <v>0</v>
      </c>
      <c r="AP396" s="368">
        <f t="shared" si="54"/>
        <v>0</v>
      </c>
      <c r="AQ396" s="368">
        <f t="shared" si="54"/>
        <v>0</v>
      </c>
      <c r="AR396" s="368">
        <f t="shared" si="54"/>
        <v>0</v>
      </c>
      <c r="AS396" s="368">
        <f t="shared" si="54"/>
        <v>0</v>
      </c>
      <c r="AT396" s="368">
        <f t="shared" si="54"/>
        <v>0</v>
      </c>
      <c r="AU396" s="368">
        <f t="shared" si="54"/>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89" ht="12" customHeight="1" outlineLevel="1" x14ac:dyDescent="0.25">
      <c r="A397" s="5"/>
      <c r="B397" s="6"/>
      <c r="C397" s="17"/>
      <c r="D397" s="17"/>
      <c r="E397" s="17"/>
      <c r="F397" s="33"/>
      <c r="G397" s="33"/>
      <c r="I397" s="33"/>
      <c r="J397" s="33"/>
      <c r="K397" s="34"/>
      <c r="L397" s="34"/>
      <c r="M397" s="34"/>
      <c r="N397" s="58"/>
      <c r="O397" s="58"/>
      <c r="P397" s="58"/>
      <c r="Q397" s="35"/>
      <c r="R397" s="35"/>
      <c r="S397" s="35"/>
      <c r="T397" s="35"/>
      <c r="U397" s="35"/>
      <c r="V397" s="35"/>
      <c r="W397" s="35"/>
      <c r="X397" s="320"/>
      <c r="Y397" s="320"/>
      <c r="Z397" s="320"/>
      <c r="AA397" s="320"/>
      <c r="AB397" s="320"/>
      <c r="AC397" s="320"/>
      <c r="AD397" s="320"/>
      <c r="AE397" s="320"/>
      <c r="AF397" s="320"/>
      <c r="AG397" s="320"/>
      <c r="AH397" s="320"/>
      <c r="AI397" s="320"/>
      <c r="AJ397" s="320"/>
      <c r="AK397" s="320"/>
      <c r="AL397" s="320"/>
      <c r="AM397" s="320"/>
      <c r="AN397" s="320"/>
      <c r="AO397" s="320"/>
      <c r="AP397" s="320"/>
      <c r="AQ397" s="320"/>
      <c r="AR397" s="320"/>
      <c r="AS397" s="320"/>
      <c r="AT397" s="320"/>
      <c r="AU397" s="320"/>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16"/>
      <c r="BS397" s="7"/>
      <c r="BT397" s="7"/>
      <c r="BU397" s="7"/>
    </row>
    <row r="398" spans="1:89" ht="5.0999999999999996" customHeight="1" outlineLevel="1" x14ac:dyDescent="0.25">
      <c r="A398" s="5"/>
      <c r="B398" s="6"/>
      <c r="C398" s="17"/>
      <c r="D398" s="17"/>
      <c r="E398" s="17"/>
      <c r="F398" s="36"/>
      <c r="G398" s="36"/>
      <c r="H398" s="36"/>
      <c r="I398" s="36"/>
      <c r="J398" s="36"/>
      <c r="K398" s="37"/>
      <c r="L398" s="37"/>
      <c r="M398" s="37"/>
      <c r="N398" s="37"/>
      <c r="O398" s="38"/>
      <c r="P398" s="38"/>
      <c r="Q398" s="38"/>
      <c r="R398" s="38"/>
      <c r="S398" s="38"/>
      <c r="T398" s="38"/>
      <c r="U398" s="38"/>
      <c r="V398" s="38"/>
      <c r="W398" s="38"/>
      <c r="X398" s="216"/>
      <c r="Y398" s="216"/>
      <c r="Z398" s="216"/>
      <c r="AA398" s="277"/>
      <c r="AB398" s="277"/>
      <c r="AC398" s="277"/>
      <c r="AD398" s="277"/>
      <c r="AE398" s="277"/>
      <c r="AF398" s="277"/>
      <c r="AG398" s="277"/>
      <c r="AH398" s="277"/>
      <c r="AI398" s="277"/>
      <c r="AJ398" s="277"/>
      <c r="AK398" s="277"/>
      <c r="AL398" s="277"/>
      <c r="AM398" s="277"/>
      <c r="AN398" s="277"/>
      <c r="AO398" s="277"/>
      <c r="AP398" s="277"/>
      <c r="AQ398" s="277"/>
      <c r="AR398" s="277"/>
      <c r="AS398" s="277"/>
      <c r="AT398" s="277"/>
      <c r="AU398" s="277"/>
      <c r="AV398" s="277"/>
      <c r="AW398" s="277"/>
      <c r="AX398" s="277"/>
      <c r="AY398" s="277"/>
      <c r="AZ398" s="277"/>
      <c r="BA398" s="277"/>
      <c r="BB398" s="277"/>
      <c r="BC398" s="277"/>
      <c r="BD398" s="277"/>
      <c r="BE398" s="277"/>
      <c r="BF398" s="277"/>
      <c r="BG398" s="277"/>
      <c r="BH398" s="277"/>
      <c r="BI398" s="277"/>
      <c r="BJ398" s="277"/>
      <c r="BK398" s="277"/>
      <c r="BL398" s="277"/>
      <c r="BM398" s="277"/>
      <c r="BN398" s="277"/>
      <c r="BO398" s="277"/>
      <c r="BP398" s="277"/>
      <c r="BQ398" s="216"/>
      <c r="BR398" s="16"/>
      <c r="BS398" s="7"/>
      <c r="BT398" s="7"/>
      <c r="BU398" s="7"/>
    </row>
    <row r="399" spans="1:89" ht="24.95" customHeight="1" outlineLevel="1" x14ac:dyDescent="0.25">
      <c r="A399" s="5"/>
      <c r="B399" s="6"/>
      <c r="C399" s="39"/>
      <c r="D399" s="39"/>
      <c r="E399" s="39"/>
      <c r="F399" s="39"/>
      <c r="G399" s="40" t="str">
        <f>G200</f>
        <v>User defined rotations</v>
      </c>
      <c r="H399" s="39"/>
      <c r="I399" s="39"/>
      <c r="J399" s="39"/>
      <c r="K399" s="39"/>
      <c r="L399" s="39"/>
      <c r="M399" s="39"/>
      <c r="N399" s="39"/>
      <c r="O399" s="39"/>
      <c r="P399" s="39"/>
      <c r="Q399" s="39"/>
      <c r="R399" s="39"/>
      <c r="S399" s="39"/>
      <c r="T399" s="39"/>
      <c r="U399" s="39"/>
      <c r="V399" s="39"/>
      <c r="W399" s="39"/>
      <c r="X399" s="39"/>
      <c r="Y399" s="39"/>
      <c r="Z399" s="39"/>
      <c r="AA399" s="269"/>
      <c r="AB399" s="269"/>
      <c r="AC399" s="269"/>
      <c r="AD399" s="269"/>
      <c r="AE399" s="269"/>
      <c r="AF399" s="269"/>
      <c r="AG399" s="269"/>
      <c r="AH399" s="269"/>
      <c r="AI399" s="269"/>
      <c r="AJ399" s="269"/>
      <c r="AK399" s="269"/>
      <c r="AL399" s="269"/>
      <c r="AM399" s="269"/>
      <c r="AN399" s="269"/>
      <c r="AO399" s="269"/>
      <c r="AP399" s="269"/>
      <c r="AQ399" s="269"/>
      <c r="AR399" s="269"/>
      <c r="AS399" s="269"/>
      <c r="AT399" s="269"/>
      <c r="AU399" s="269"/>
      <c r="AV399" s="269"/>
      <c r="AW399" s="269"/>
      <c r="AX399" s="269"/>
      <c r="AY399" s="269"/>
      <c r="AZ399" s="269"/>
      <c r="BA399" s="269"/>
      <c r="BB399" s="269"/>
      <c r="BC399" s="269"/>
      <c r="BD399" s="269"/>
      <c r="BE399" s="269"/>
      <c r="BF399" s="269"/>
      <c r="BG399" s="269"/>
      <c r="BH399" s="269"/>
      <c r="BI399" s="269"/>
      <c r="BJ399" s="269"/>
      <c r="BK399" s="269"/>
      <c r="BL399" s="269"/>
      <c r="BM399" s="269"/>
      <c r="BN399" s="269"/>
      <c r="BO399" s="269"/>
      <c r="BP399" s="269"/>
      <c r="BQ399" s="39"/>
      <c r="BR399" s="41" t="s">
        <v>24</v>
      </c>
      <c r="BS399" s="7"/>
      <c r="BT399" s="7"/>
      <c r="BU399" s="7"/>
    </row>
    <row r="400" spans="1:89" ht="12" customHeight="1" outlineLevel="1" x14ac:dyDescent="0.25">
      <c r="A400" s="5"/>
      <c r="B400" s="6"/>
      <c r="C400" s="6"/>
      <c r="D400" s="6"/>
      <c r="E400" s="6"/>
      <c r="F400" s="7"/>
      <c r="G400" s="7"/>
      <c r="H400" s="7"/>
      <c r="I400" s="7"/>
      <c r="J400" s="7"/>
      <c r="K400" s="7"/>
      <c r="L400" s="7"/>
      <c r="M400" s="7"/>
      <c r="N400" s="7"/>
      <c r="O400" s="7"/>
      <c r="P400" s="7"/>
      <c r="Q400" s="7"/>
      <c r="R400" s="7"/>
      <c r="S400" s="7"/>
      <c r="T400" s="7"/>
      <c r="U400" s="7"/>
      <c r="V400" s="7"/>
      <c r="W400" s="7"/>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c r="BQ400" s="7"/>
      <c r="BR400" s="7"/>
      <c r="BS400" s="7"/>
      <c r="BT400" s="7"/>
      <c r="BU400" s="7"/>
      <c r="BV400" s="7"/>
      <c r="BW400" s="7"/>
      <c r="BX400" s="7"/>
      <c r="BY400" s="7"/>
      <c r="BZ400" s="7"/>
      <c r="CA400" s="7"/>
      <c r="CB400" s="7"/>
      <c r="CC400" s="7"/>
      <c r="CD400" s="7"/>
      <c r="CE400" s="7"/>
      <c r="CF400" s="7"/>
      <c r="CG400" s="7"/>
      <c r="CH400" s="7"/>
      <c r="CI400" s="7"/>
      <c r="CJ400" s="7"/>
      <c r="CK400" s="7"/>
    </row>
    <row r="401" spans="1:68" ht="12" customHeight="1" outlineLevel="1" x14ac:dyDescent="0.25">
      <c r="A401" s="5"/>
      <c r="B401" s="6"/>
      <c r="C401" s="6"/>
      <c r="D401" s="6"/>
      <c r="E401" s="6"/>
      <c r="F401" s="6"/>
      <c r="G401" s="6"/>
      <c r="H401" s="7"/>
      <c r="I401" s="7"/>
      <c r="J401" s="7"/>
      <c r="K401" s="7"/>
      <c r="L401" s="7"/>
      <c r="M401" s="7"/>
      <c r="N401" s="7"/>
      <c r="O401" s="7"/>
      <c r="P401" s="7"/>
      <c r="Q401" s="7"/>
      <c r="R401" s="7"/>
      <c r="S401" s="7"/>
      <c r="T401" s="7"/>
      <c r="U401" s="7"/>
      <c r="V401" s="7"/>
      <c r="W401" s="7"/>
      <c r="X401" s="6"/>
      <c r="Y401" s="6"/>
      <c r="Z401" s="6"/>
      <c r="AA401" s="239"/>
      <c r="AB401" s="239"/>
      <c r="AC401" s="239"/>
      <c r="AD401" s="239"/>
      <c r="AE401" s="239"/>
      <c r="AF401" s="239"/>
      <c r="AG401" s="239"/>
      <c r="AH401" s="239"/>
      <c r="AI401" s="239"/>
      <c r="AJ401" s="239"/>
      <c r="AK401" s="239"/>
      <c r="AL401" s="239"/>
      <c r="AM401" s="239"/>
      <c r="AN401" s="239"/>
      <c r="AO401" s="239"/>
      <c r="AP401" s="239"/>
      <c r="AQ401" s="239"/>
      <c r="AR401" s="239"/>
      <c r="AS401" s="239"/>
      <c r="AT401" s="239"/>
      <c r="AU401" s="239"/>
      <c r="AV401" s="239"/>
      <c r="AW401" s="239"/>
      <c r="AX401" s="239"/>
      <c r="AY401" s="239"/>
      <c r="AZ401" s="239"/>
      <c r="BA401" s="239"/>
      <c r="BB401" s="239"/>
      <c r="BC401" s="239"/>
      <c r="BD401" s="239"/>
      <c r="BE401" s="239"/>
      <c r="BF401" s="239"/>
      <c r="BG401" s="239"/>
      <c r="BH401" s="239"/>
      <c r="BI401" s="239"/>
      <c r="BJ401" s="239"/>
      <c r="BK401" s="239"/>
      <c r="BL401" s="239"/>
      <c r="BM401" s="239"/>
      <c r="BN401" s="239"/>
      <c r="BO401" s="239"/>
      <c r="BP401" s="239"/>
    </row>
    <row r="402" spans="1:68" ht="5.0999999999999996" customHeight="1" outlineLevel="1" thickBot="1" x14ac:dyDescent="0.3">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68" ht="5.0999999999999996" customHeight="1" outlineLevel="1" x14ac:dyDescent="0.25">
      <c r="A403" s="5"/>
      <c r="B403" s="6"/>
      <c r="C403" s="9" t="s">
        <v>0</v>
      </c>
      <c r="D403" s="9"/>
      <c r="E403" s="9"/>
      <c r="F403" s="9"/>
      <c r="G403" s="9"/>
      <c r="H403" s="9"/>
      <c r="I403" s="9"/>
      <c r="J403" s="9"/>
      <c r="K403" s="10"/>
      <c r="L403" s="10"/>
      <c r="M403" s="10"/>
      <c r="N403" s="10"/>
      <c r="O403" s="10"/>
      <c r="P403" s="10"/>
      <c r="Q403" s="10"/>
      <c r="R403" s="10"/>
      <c r="S403" s="10"/>
      <c r="T403" s="10"/>
      <c r="U403" s="10"/>
      <c r="V403" s="10"/>
      <c r="W403" s="11"/>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2" customHeight="1" outlineLevel="1" x14ac:dyDescent="0.25">
      <c r="A404" s="5"/>
      <c r="B404" s="6"/>
      <c r="C404" s="12"/>
      <c r="D404" s="12"/>
      <c r="E404" s="12" t="s">
        <v>1</v>
      </c>
      <c r="F404" s="13"/>
      <c r="G404" s="14" t="s">
        <v>394</v>
      </c>
      <c r="H404" s="13"/>
      <c r="I404" s="13"/>
      <c r="J404" s="13"/>
      <c r="K404" s="13"/>
      <c r="L404" s="13"/>
      <c r="M404" s="13"/>
      <c r="N404" s="13"/>
      <c r="O404" s="13"/>
      <c r="P404" s="13"/>
      <c r="Q404" s="13"/>
      <c r="R404" s="13"/>
      <c r="S404" s="15"/>
      <c r="T404" s="13"/>
      <c r="U404" s="15"/>
      <c r="V404" s="15"/>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2" customHeight="1" outlineLevel="1" x14ac:dyDescent="0.25">
      <c r="A405" s="5"/>
      <c r="B405" s="6"/>
      <c r="C405" s="12"/>
      <c r="D405" s="12"/>
      <c r="E405" s="17"/>
      <c r="F405" s="13"/>
      <c r="G405" s="18"/>
      <c r="H405" s="13"/>
      <c r="I405" s="315" t="s">
        <v>378</v>
      </c>
      <c r="J405" s="13"/>
      <c r="K405" s="13"/>
      <c r="L405" s="13"/>
      <c r="M405" s="13"/>
      <c r="N405" s="13"/>
      <c r="O405" s="13"/>
      <c r="P405" s="13"/>
      <c r="Q405" s="13"/>
      <c r="R405" s="13"/>
      <c r="S405" s="15"/>
      <c r="T405" s="19"/>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2" customHeight="1" outlineLevel="1" x14ac:dyDescent="0.25">
      <c r="A406" s="5"/>
      <c r="B406" s="6"/>
      <c r="C406" s="17"/>
      <c r="D406" s="12"/>
      <c r="E406" s="17"/>
      <c r="F406" s="13"/>
      <c r="G406" s="13"/>
      <c r="H406" s="13"/>
      <c r="I406" s="13" t="s">
        <v>415</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2" customHeight="1" outlineLevel="1" x14ac:dyDescent="0.25">
      <c r="A407" s="5"/>
      <c r="B407" s="6"/>
      <c r="C407" s="20">
        <v>0</v>
      </c>
      <c r="D407" s="12"/>
      <c r="E407" s="17"/>
      <c r="F407" s="13"/>
      <c r="G407" s="21"/>
      <c r="H407" s="13"/>
      <c r="I407" s="13"/>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2" customHeight="1" outlineLevel="1" x14ac:dyDescent="0.25">
      <c r="A408" s="5"/>
      <c r="B408" s="6"/>
      <c r="C408" s="17"/>
      <c r="D408" s="17"/>
      <c r="E408" s="17"/>
      <c r="F408" s="17"/>
      <c r="G408" s="17"/>
      <c r="H408" s="17"/>
      <c r="I408" s="325"/>
      <c r="J408" s="325"/>
      <c r="K408" s="325"/>
      <c r="L408" s="325"/>
      <c r="M408" s="325"/>
      <c r="N408" s="328"/>
      <c r="O408" s="325"/>
      <c r="P408" s="325"/>
      <c r="Q408" s="325"/>
      <c r="R408" s="325"/>
      <c r="S408" s="325"/>
      <c r="T408" s="325"/>
      <c r="U408" s="325"/>
      <c r="V408" s="32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2" customHeight="1" outlineLevel="1" x14ac:dyDescent="0.25">
      <c r="A409" s="5"/>
      <c r="B409" s="6"/>
      <c r="C409" s="17"/>
      <c r="D409" s="17"/>
      <c r="E409" s="17"/>
      <c r="F409" s="17"/>
      <c r="G409" s="17"/>
      <c r="H409" s="17"/>
      <c r="I409" s="17"/>
      <c r="J409" s="17"/>
      <c r="K409" s="17"/>
      <c r="L409" s="325"/>
      <c r="M409" s="325"/>
      <c r="N409" s="325"/>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2" customHeight="1" outlineLevel="1" x14ac:dyDescent="0.25">
      <c r="A410" s="5"/>
      <c r="B410" s="6"/>
      <c r="C410" s="17"/>
      <c r="D410" s="17"/>
      <c r="E410" s="17"/>
      <c r="F410" s="17"/>
      <c r="G410" s="17"/>
      <c r="H410" s="17"/>
      <c r="I410" s="17" t="s">
        <v>395</v>
      </c>
      <c r="J410" s="17" t="s">
        <v>395</v>
      </c>
      <c r="K410" s="17" t="s">
        <v>395</v>
      </c>
      <c r="L410" s="325" t="s">
        <v>396</v>
      </c>
      <c r="M410" s="325" t="s">
        <v>396</v>
      </c>
      <c r="N410" s="325" t="s">
        <v>396</v>
      </c>
      <c r="O410" s="17"/>
      <c r="P410" s="17"/>
      <c r="Q410" s="17"/>
      <c r="R410" s="17"/>
      <c r="S410" s="17"/>
      <c r="T410" s="17"/>
      <c r="U410" s="17"/>
      <c r="V410" s="17"/>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2" customHeight="1" outlineLevel="1" x14ac:dyDescent="0.25">
      <c r="A411" s="5"/>
      <c r="B411" s="6"/>
      <c r="C411" s="17"/>
      <c r="D411" s="17"/>
      <c r="E411" s="17"/>
      <c r="F411" s="17"/>
      <c r="G411" s="17"/>
      <c r="H411" s="17" t="s">
        <v>388</v>
      </c>
      <c r="I411" s="23" t="s">
        <v>383</v>
      </c>
      <c r="J411" s="23" t="s">
        <v>384</v>
      </c>
      <c r="K411" s="23" t="s">
        <v>385</v>
      </c>
      <c r="L411" s="23" t="s">
        <v>375</v>
      </c>
      <c r="M411" s="23" t="s">
        <v>376</v>
      </c>
      <c r="N411" s="23" t="s">
        <v>377</v>
      </c>
      <c r="O411" s="23"/>
      <c r="P411" s="23"/>
      <c r="Q411" s="23"/>
      <c r="R411" s="23"/>
      <c r="S411" s="23"/>
      <c r="T411" s="23"/>
      <c r="U411" s="23"/>
      <c r="V411" s="23"/>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76</v>
      </c>
      <c r="I412" s="368">
        <v>10</v>
      </c>
      <c r="J412" s="368">
        <v>26</v>
      </c>
      <c r="K412" s="368">
        <v>25</v>
      </c>
      <c r="L412" s="368">
        <v>18</v>
      </c>
      <c r="M412" s="368">
        <v>0</v>
      </c>
      <c r="N412" s="368">
        <v>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s="765" customFormat="1" ht="15" outlineLevel="1" x14ac:dyDescent="0.25">
      <c r="A413" s="769"/>
      <c r="B413" s="766"/>
      <c r="C413" s="778"/>
      <c r="D413" s="778"/>
      <c r="E413" s="778"/>
      <c r="F413" s="782"/>
      <c r="G413" s="782"/>
      <c r="H413" s="782" t="s">
        <v>1085</v>
      </c>
      <c r="I413" s="368">
        <v>10</v>
      </c>
      <c r="J413" s="368">
        <v>26</v>
      </c>
      <c r="K413" s="368">
        <v>25</v>
      </c>
      <c r="L413" s="368">
        <v>18</v>
      </c>
      <c r="M413" s="368">
        <v>0</v>
      </c>
      <c r="N413" s="368">
        <v>0</v>
      </c>
      <c r="Q413" s="782"/>
      <c r="R413" s="782"/>
      <c r="S413" s="782"/>
      <c r="T413" s="782"/>
      <c r="U413" s="782"/>
      <c r="V413" s="782"/>
      <c r="W413" s="773"/>
      <c r="X413" s="768"/>
      <c r="Y413" s="768"/>
      <c r="Z413" s="768"/>
      <c r="AA413" s="768"/>
      <c r="AB413" s="768"/>
      <c r="AC413" s="768"/>
      <c r="AD413" s="768"/>
      <c r="AE413" s="768"/>
      <c r="AF413" s="768"/>
      <c r="AG413" s="768"/>
      <c r="AH413" s="768"/>
      <c r="AI413" s="768"/>
      <c r="AJ413" s="768"/>
      <c r="AK413" s="768"/>
      <c r="AL413" s="768"/>
      <c r="AM413" s="768"/>
      <c r="AN413" s="768"/>
      <c r="AO413" s="768"/>
      <c r="AP413" s="768"/>
      <c r="AQ413" s="768"/>
      <c r="AR413" s="768"/>
      <c r="AS413" s="768"/>
      <c r="AT413" s="768"/>
      <c r="AU413" s="768"/>
      <c r="AV413" s="768"/>
      <c r="AW413" s="768"/>
      <c r="AX413" s="768"/>
      <c r="AY413" s="768"/>
      <c r="AZ413" s="768"/>
      <c r="BA413" s="768"/>
      <c r="BB413" s="768"/>
      <c r="BC413" s="768"/>
      <c r="BD413" s="768"/>
      <c r="BE413" s="768"/>
      <c r="BF413" s="768"/>
      <c r="BG413" s="768"/>
      <c r="BH413" s="768"/>
      <c r="BI413" s="768"/>
      <c r="BJ413" s="768"/>
      <c r="BK413" s="768"/>
      <c r="BL413" s="768"/>
      <c r="BM413" s="768"/>
      <c r="BN413" s="768"/>
      <c r="BO413" s="768"/>
      <c r="BP413" s="768"/>
    </row>
    <row r="414" spans="1:68" ht="15" outlineLevel="1" x14ac:dyDescent="0.25">
      <c r="A414" s="5"/>
      <c r="B414" s="6"/>
      <c r="C414" s="17"/>
      <c r="D414" s="17"/>
      <c r="E414" s="17"/>
      <c r="F414" s="26"/>
      <c r="G414" s="26"/>
      <c r="H414" s="26" t="s">
        <v>74</v>
      </c>
      <c r="I414" s="368">
        <v>0</v>
      </c>
      <c r="J414" s="368">
        <v>0</v>
      </c>
      <c r="K414" s="368">
        <v>0</v>
      </c>
      <c r="L414" s="368">
        <v>0</v>
      </c>
      <c r="M414" s="368">
        <v>0</v>
      </c>
      <c r="N414" s="368">
        <v>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t="s">
        <v>78</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5" outlineLevel="1" x14ac:dyDescent="0.25">
      <c r="A416" s="5"/>
      <c r="B416" s="6"/>
      <c r="C416" s="17"/>
      <c r="D416" s="17"/>
      <c r="E416" s="17"/>
      <c r="F416" s="26"/>
      <c r="G416" s="26"/>
      <c r="H416" s="26" t="s">
        <v>82</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83</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77</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75</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s="765" customFormat="1" ht="15" outlineLevel="1" x14ac:dyDescent="0.25">
      <c r="A420" s="769"/>
      <c r="B420" s="766"/>
      <c r="C420" s="778"/>
      <c r="D420" s="778"/>
      <c r="E420" s="778"/>
      <c r="F420" s="782"/>
      <c r="G420" s="782"/>
      <c r="H420" s="782" t="s">
        <v>1086</v>
      </c>
      <c r="I420" s="368">
        <v>0</v>
      </c>
      <c r="J420" s="368">
        <v>0</v>
      </c>
      <c r="K420" s="368">
        <v>0</v>
      </c>
      <c r="L420" s="368">
        <v>0</v>
      </c>
      <c r="M420" s="368">
        <v>0</v>
      </c>
      <c r="N420" s="368">
        <v>0</v>
      </c>
      <c r="Q420" s="782"/>
      <c r="R420" s="782"/>
      <c r="S420" s="782"/>
      <c r="T420" s="782"/>
      <c r="U420" s="782"/>
      <c r="V420" s="782"/>
      <c r="W420" s="773"/>
      <c r="X420" s="768"/>
      <c r="Y420" s="768"/>
      <c r="Z420" s="768"/>
      <c r="AA420" s="768"/>
      <c r="AB420" s="768"/>
      <c r="AC420" s="768"/>
      <c r="AD420" s="768"/>
      <c r="AE420" s="768"/>
      <c r="AF420" s="768"/>
      <c r="AG420" s="768"/>
      <c r="AH420" s="768"/>
      <c r="AI420" s="768"/>
      <c r="AJ420" s="768"/>
      <c r="AK420" s="768"/>
      <c r="AL420" s="768"/>
      <c r="AM420" s="768"/>
      <c r="AN420" s="768"/>
      <c r="AO420" s="768"/>
      <c r="AP420" s="768"/>
      <c r="AQ420" s="768"/>
      <c r="AR420" s="768"/>
      <c r="AS420" s="768"/>
      <c r="AT420" s="768"/>
      <c r="AU420" s="768"/>
      <c r="AV420" s="768"/>
      <c r="AW420" s="768"/>
      <c r="AX420" s="768"/>
      <c r="AY420" s="768"/>
      <c r="AZ420" s="768"/>
      <c r="BA420" s="768"/>
      <c r="BB420" s="768"/>
      <c r="BC420" s="768"/>
      <c r="BD420" s="768"/>
      <c r="BE420" s="768"/>
      <c r="BF420" s="768"/>
      <c r="BG420" s="768"/>
      <c r="BH420" s="768"/>
      <c r="BI420" s="768"/>
      <c r="BJ420" s="768"/>
      <c r="BK420" s="768"/>
      <c r="BL420" s="768"/>
      <c r="BM420" s="768"/>
      <c r="BN420" s="768"/>
      <c r="BO420" s="768"/>
      <c r="BP420" s="768"/>
    </row>
    <row r="421" spans="1:68" ht="15" outlineLevel="1" x14ac:dyDescent="0.25">
      <c r="A421" s="5"/>
      <c r="B421" s="6"/>
      <c r="C421" s="17"/>
      <c r="D421" s="17"/>
      <c r="E421" s="17"/>
      <c r="F421" s="26"/>
      <c r="G421" s="26"/>
      <c r="H421" s="26" t="s">
        <v>250</v>
      </c>
      <c r="I421" s="368">
        <v>10</v>
      </c>
      <c r="J421" s="368">
        <v>26</v>
      </c>
      <c r="K421" s="368">
        <v>25</v>
      </c>
      <c r="L421" s="368">
        <v>18</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s="765" customFormat="1" ht="15" outlineLevel="1" x14ac:dyDescent="0.25">
      <c r="A422" s="769"/>
      <c r="B422" s="766"/>
      <c r="C422" s="778"/>
      <c r="D422" s="778"/>
      <c r="E422" s="778"/>
      <c r="F422" s="782"/>
      <c r="G422" s="782"/>
      <c r="H422" s="782" t="s">
        <v>72</v>
      </c>
      <c r="I422" s="368">
        <v>10</v>
      </c>
      <c r="J422" s="368">
        <v>54</v>
      </c>
      <c r="K422" s="368">
        <v>15</v>
      </c>
      <c r="L422" s="368">
        <v>0</v>
      </c>
      <c r="M422" s="368">
        <v>43.5</v>
      </c>
      <c r="N422" s="368">
        <v>0</v>
      </c>
      <c r="Q422" s="782"/>
      <c r="R422" s="782"/>
      <c r="S422" s="782"/>
      <c r="T422" s="782"/>
      <c r="U422" s="782"/>
      <c r="V422" s="782"/>
      <c r="W422" s="773"/>
      <c r="X422" s="768"/>
      <c r="Y422" s="768"/>
      <c r="Z422" s="768"/>
      <c r="AA422" s="768"/>
      <c r="AB422" s="768"/>
      <c r="AC422" s="768"/>
      <c r="AD422" s="768"/>
      <c r="AE422" s="768"/>
      <c r="AF422" s="768"/>
      <c r="AG422" s="768"/>
      <c r="AH422" s="768"/>
      <c r="AI422" s="768"/>
      <c r="AJ422" s="768"/>
      <c r="AK422" s="768"/>
      <c r="AL422" s="768"/>
      <c r="AM422" s="768"/>
      <c r="AN422" s="768"/>
      <c r="AO422" s="768"/>
      <c r="AP422" s="768"/>
      <c r="AQ422" s="768"/>
      <c r="AR422" s="768"/>
      <c r="AS422" s="768"/>
      <c r="AT422" s="768"/>
      <c r="AU422" s="768"/>
      <c r="AV422" s="768"/>
      <c r="AW422" s="768"/>
      <c r="AX422" s="768"/>
      <c r="AY422" s="768"/>
      <c r="AZ422" s="768"/>
      <c r="BA422" s="768"/>
      <c r="BB422" s="768"/>
      <c r="BC422" s="768"/>
      <c r="BD422" s="768"/>
      <c r="BE422" s="768"/>
      <c r="BF422" s="768"/>
      <c r="BG422" s="768"/>
      <c r="BH422" s="768"/>
      <c r="BI422" s="768"/>
      <c r="BJ422" s="768"/>
      <c r="BK422" s="768"/>
      <c r="BL422" s="768"/>
      <c r="BM422" s="768"/>
      <c r="BN422" s="768"/>
      <c r="BO422" s="768"/>
      <c r="BP422" s="768"/>
    </row>
    <row r="423" spans="1:68" ht="15" outlineLevel="1" x14ac:dyDescent="0.25">
      <c r="A423" s="5"/>
      <c r="B423" s="6"/>
      <c r="C423" s="17"/>
      <c r="D423" s="17"/>
      <c r="E423" s="17"/>
      <c r="F423" s="26"/>
      <c r="G423" s="26"/>
      <c r="H423" s="26" t="s">
        <v>1088</v>
      </c>
      <c r="I423" s="368">
        <v>10</v>
      </c>
      <c r="J423" s="368">
        <v>54</v>
      </c>
      <c r="K423" s="368">
        <v>15</v>
      </c>
      <c r="L423" s="368">
        <v>0</v>
      </c>
      <c r="M423" s="368">
        <v>43.5</v>
      </c>
      <c r="N423" s="368">
        <v>0</v>
      </c>
      <c r="Q423" s="26"/>
      <c r="R423" s="26"/>
      <c r="S423" s="26"/>
      <c r="T423" s="26"/>
      <c r="U423" s="26"/>
      <c r="V423" s="26"/>
      <c r="W423" s="16"/>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68" ht="15" outlineLevel="1" x14ac:dyDescent="0.25">
      <c r="A424" s="5"/>
      <c r="B424" s="6"/>
      <c r="C424" s="17"/>
      <c r="D424" s="17"/>
      <c r="E424" s="17"/>
      <c r="F424" s="26"/>
      <c r="G424" s="26"/>
      <c r="H424" s="26" t="s">
        <v>84</v>
      </c>
      <c r="I424" s="368">
        <v>0</v>
      </c>
      <c r="J424" s="368">
        <v>0</v>
      </c>
      <c r="K424" s="368">
        <v>0</v>
      </c>
      <c r="L424" s="368">
        <v>0</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73</v>
      </c>
      <c r="I425" s="368">
        <v>10</v>
      </c>
      <c r="J425" s="368">
        <v>50</v>
      </c>
      <c r="K425" s="368">
        <v>9</v>
      </c>
      <c r="L425" s="368">
        <v>10</v>
      </c>
      <c r="M425" s="368">
        <v>0</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1084</v>
      </c>
      <c r="I426" s="368">
        <v>10</v>
      </c>
      <c r="J426" s="368">
        <v>50</v>
      </c>
      <c r="K426" s="368">
        <v>9</v>
      </c>
      <c r="L426" s="368">
        <v>10</v>
      </c>
      <c r="M426" s="368">
        <v>0</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s="765" customFormat="1" ht="15" outlineLevel="1" x14ac:dyDescent="0.25">
      <c r="A427" s="769"/>
      <c r="B427" s="766"/>
      <c r="C427" s="778"/>
      <c r="D427" s="778"/>
      <c r="E427" s="778"/>
      <c r="F427" s="782"/>
      <c r="G427" s="782"/>
      <c r="H427" s="782" t="s">
        <v>81</v>
      </c>
      <c r="I427" s="368">
        <v>10</v>
      </c>
      <c r="J427" s="368">
        <v>42</v>
      </c>
      <c r="K427" s="368">
        <v>17.5</v>
      </c>
      <c r="L427" s="368">
        <v>0</v>
      </c>
      <c r="M427" s="368">
        <v>43.5</v>
      </c>
      <c r="N427" s="368">
        <v>0</v>
      </c>
      <c r="Q427" s="782"/>
      <c r="R427" s="782"/>
      <c r="S427" s="782"/>
      <c r="T427" s="782"/>
      <c r="U427" s="782"/>
      <c r="V427" s="782"/>
      <c r="W427" s="773"/>
      <c r="X427" s="768"/>
      <c r="Y427" s="768"/>
      <c r="Z427" s="768"/>
      <c r="AA427" s="768"/>
      <c r="AB427" s="768"/>
      <c r="AC427" s="768"/>
      <c r="AD427" s="768"/>
      <c r="AE427" s="768"/>
      <c r="AF427" s="768"/>
      <c r="AG427" s="768"/>
      <c r="AH427" s="768"/>
      <c r="AI427" s="768"/>
      <c r="AJ427" s="768"/>
      <c r="AK427" s="768"/>
      <c r="AL427" s="768"/>
      <c r="AM427" s="768"/>
      <c r="AN427" s="768"/>
      <c r="AO427" s="768"/>
      <c r="AP427" s="768"/>
      <c r="AQ427" s="768"/>
      <c r="AR427" s="768"/>
      <c r="AS427" s="768"/>
      <c r="AT427" s="768"/>
      <c r="AU427" s="768"/>
      <c r="AV427" s="768"/>
      <c r="AW427" s="768"/>
      <c r="AX427" s="768"/>
      <c r="AY427" s="768"/>
      <c r="AZ427" s="768"/>
      <c r="BA427" s="768"/>
      <c r="BB427" s="768"/>
      <c r="BC427" s="768"/>
      <c r="BD427" s="768"/>
      <c r="BE427" s="768"/>
      <c r="BF427" s="768"/>
      <c r="BG427" s="768"/>
      <c r="BH427" s="768"/>
      <c r="BI427" s="768"/>
      <c r="BJ427" s="768"/>
      <c r="BK427" s="768"/>
      <c r="BL427" s="768"/>
      <c r="BM427" s="768"/>
      <c r="BN427" s="768"/>
      <c r="BO427" s="768"/>
      <c r="BP427" s="768"/>
    </row>
    <row r="428" spans="1:68" ht="15" outlineLevel="1" x14ac:dyDescent="0.25">
      <c r="A428" s="5"/>
      <c r="B428" s="6"/>
      <c r="C428" s="17"/>
      <c r="D428" s="17"/>
      <c r="E428" s="17"/>
      <c r="F428" s="26"/>
      <c r="G428" s="26"/>
      <c r="H428" s="26" t="s">
        <v>1087</v>
      </c>
      <c r="I428" s="368">
        <v>10</v>
      </c>
      <c r="J428" s="368">
        <v>42</v>
      </c>
      <c r="K428" s="368">
        <v>17.5</v>
      </c>
      <c r="L428" s="368">
        <v>0</v>
      </c>
      <c r="M428" s="368">
        <v>43.5</v>
      </c>
      <c r="N428" s="368">
        <v>0</v>
      </c>
      <c r="Q428" s="26"/>
      <c r="R428" s="26"/>
      <c r="S428" s="26"/>
      <c r="T428" s="26"/>
      <c r="U428" s="26"/>
      <c r="V428" s="26"/>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68" ht="15" outlineLevel="1" x14ac:dyDescent="0.25">
      <c r="A429" s="5"/>
      <c r="B429" s="6"/>
      <c r="C429" s="17"/>
      <c r="D429" s="17"/>
      <c r="E429" s="17"/>
      <c r="F429" s="26"/>
      <c r="G429" s="26"/>
      <c r="H429" s="27" t="s">
        <v>79</v>
      </c>
      <c r="I429" s="368">
        <v>30</v>
      </c>
      <c r="J429" s="368">
        <v>30</v>
      </c>
      <c r="K429" s="368">
        <v>30</v>
      </c>
      <c r="L429" s="368">
        <v>30</v>
      </c>
      <c r="M429" s="368">
        <v>30</v>
      </c>
      <c r="N429" s="368">
        <v>30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80</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398</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8" t="s">
        <v>399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259</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27" t="s">
        <v>400</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85</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401</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258</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402</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6" t="s">
        <v>256</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403</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8" t="s">
        <v>257</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26"/>
      <c r="I442" s="26"/>
      <c r="J442" s="26"/>
      <c r="K442" s="26"/>
      <c r="L442" s="26"/>
      <c r="M442" s="312"/>
      <c r="N442" s="313"/>
      <c r="O442" s="313"/>
      <c r="P442" s="35"/>
      <c r="Q442" s="33"/>
      <c r="R442" s="33"/>
      <c r="S442" s="33"/>
      <c r="T442" s="33"/>
      <c r="U442" s="33"/>
      <c r="V442" s="33"/>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2" customHeight="1" outlineLevel="1" x14ac:dyDescent="0.25">
      <c r="A443" s="5"/>
      <c r="B443" s="6"/>
      <c r="C443" s="17"/>
      <c r="D443" s="17"/>
      <c r="E443" s="17"/>
      <c r="F443" s="33"/>
      <c r="G443" s="33"/>
      <c r="H443" s="33"/>
      <c r="I443" s="33"/>
      <c r="J443" s="33"/>
      <c r="K443" s="33"/>
      <c r="L443" s="33"/>
      <c r="M443" s="33"/>
      <c r="N443" s="33"/>
      <c r="O443" s="33"/>
      <c r="P443" s="35"/>
      <c r="Q443" s="33"/>
      <c r="R443" s="33"/>
      <c r="S443" s="33"/>
      <c r="T443" s="35"/>
      <c r="U443" s="35"/>
      <c r="V443" s="35"/>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58"/>
      <c r="N444" s="58"/>
      <c r="O444" s="58"/>
      <c r="P444" s="35"/>
      <c r="Q444" s="35"/>
      <c r="R444" s="35"/>
      <c r="S444" s="35"/>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5.0999999999999996" customHeight="1" outlineLevel="1" x14ac:dyDescent="0.25">
      <c r="A445" s="5"/>
      <c r="B445" s="6"/>
      <c r="C445" s="17"/>
      <c r="D445" s="17"/>
      <c r="E445" s="17"/>
      <c r="F445" s="36"/>
      <c r="G445" s="36"/>
      <c r="H445" s="36"/>
      <c r="I445" s="36"/>
      <c r="J445" s="36"/>
      <c r="K445" s="36"/>
      <c r="L445" s="37"/>
      <c r="M445" s="37"/>
      <c r="N445" s="38"/>
      <c r="O445" s="38"/>
      <c r="P445" s="38"/>
      <c r="Q445" s="38"/>
      <c r="R445" s="38"/>
      <c r="S445" s="38"/>
      <c r="T445" s="38"/>
      <c r="U445" s="38"/>
      <c r="V445" s="38"/>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24.95" customHeight="1" outlineLevel="1" x14ac:dyDescent="0.25">
      <c r="A446" s="5"/>
      <c r="B446" s="6"/>
      <c r="C446" s="39"/>
      <c r="D446" s="39"/>
      <c r="E446" s="39"/>
      <c r="F446" s="39"/>
      <c r="G446" s="40" t="str">
        <f>G404</f>
        <v>Chem cost per application</v>
      </c>
      <c r="H446" s="39"/>
      <c r="I446" s="39"/>
      <c r="J446" s="39"/>
      <c r="K446" s="39"/>
      <c r="L446" s="39"/>
      <c r="M446" s="39"/>
      <c r="N446" s="39"/>
      <c r="O446" s="39"/>
      <c r="P446" s="39"/>
      <c r="Q446" s="39"/>
      <c r="R446" s="39"/>
      <c r="S446" s="39"/>
      <c r="T446" s="39"/>
      <c r="U446" s="39"/>
      <c r="V446" s="39"/>
      <c r="W446" s="41" t="s">
        <v>24</v>
      </c>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12" customHeight="1" outlineLevel="1" x14ac:dyDescent="0.25">
      <c r="A447" s="5"/>
      <c r="B447" s="6"/>
      <c r="C447" s="6"/>
      <c r="D447" s="6"/>
      <c r="E447" s="6"/>
      <c r="F447" s="7"/>
      <c r="G447" s="7"/>
      <c r="H447" s="7"/>
      <c r="I447" s="7"/>
      <c r="J447" s="7"/>
      <c r="K447" s="7"/>
      <c r="L447" s="7"/>
      <c r="M447" s="7"/>
      <c r="N447" s="7"/>
      <c r="O447" s="7"/>
      <c r="P447" s="7"/>
      <c r="Q447" s="7"/>
      <c r="R447" s="7"/>
      <c r="S447" s="7"/>
      <c r="T447" s="7"/>
      <c r="U447" s="7"/>
      <c r="V447" s="7"/>
      <c r="W447" s="7"/>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c r="BQ447" s="7"/>
      <c r="BR447" s="7"/>
      <c r="BS447" s="7"/>
      <c r="BT447" s="7"/>
      <c r="BU447" s="7"/>
      <c r="BV447" s="7"/>
      <c r="BW447" s="7"/>
      <c r="BX447" s="7"/>
      <c r="BY447" s="7"/>
      <c r="BZ447" s="7"/>
      <c r="CA447" s="7"/>
      <c r="CB447" s="7"/>
      <c r="CC447" s="7"/>
      <c r="CD447" s="7"/>
      <c r="CE447" s="7"/>
      <c r="CF447" s="7"/>
    </row>
    <row r="448" spans="1:84"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68" ht="5.0999999999999996" customHeight="1" outlineLevel="1" thickBot="1" x14ac:dyDescent="0.3">
      <c r="A449" s="5"/>
      <c r="B449" s="6"/>
      <c r="C449" s="6"/>
      <c r="D449" s="6"/>
      <c r="E449" s="6"/>
      <c r="F449" s="6"/>
      <c r="G449" s="6"/>
      <c r="H449" s="7"/>
      <c r="I449" s="7"/>
      <c r="J449" s="7"/>
      <c r="K449" s="7"/>
      <c r="L449" s="7"/>
      <c r="M449" s="7"/>
      <c r="N449" s="240"/>
      <c r="O449" s="240"/>
      <c r="P449" s="240"/>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x14ac:dyDescent="0.25">
      <c r="A450" s="5"/>
      <c r="B450" s="6"/>
      <c r="C450" s="9" t="s">
        <v>0</v>
      </c>
      <c r="D450" s="9"/>
      <c r="E450" s="9"/>
      <c r="F450" s="9"/>
      <c r="G450" s="9"/>
      <c r="H450" s="9"/>
      <c r="I450" s="9"/>
      <c r="J450" s="9"/>
      <c r="K450" s="10"/>
      <c r="L450" s="10"/>
      <c r="M450" s="10"/>
      <c r="N450" s="242"/>
      <c r="O450" s="242"/>
      <c r="P450" s="242"/>
      <c r="Q450" s="10"/>
      <c r="R450" s="10"/>
      <c r="S450" s="10"/>
      <c r="T450" s="10"/>
      <c r="U450" s="10"/>
      <c r="V450" s="10"/>
      <c r="W450" s="11"/>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row>
    <row r="451" spans="1:68" ht="12" customHeight="1" outlineLevel="1" x14ac:dyDescent="0.25">
      <c r="A451" s="5"/>
      <c r="B451" s="6"/>
      <c r="C451" s="12"/>
      <c r="D451" s="12"/>
      <c r="E451" s="12" t="s">
        <v>1</v>
      </c>
      <c r="F451" s="13"/>
      <c r="G451" s="14" t="s">
        <v>25</v>
      </c>
      <c r="H451" s="13"/>
      <c r="I451" s="13"/>
      <c r="J451" s="13"/>
      <c r="K451" s="13"/>
      <c r="L451" s="13"/>
      <c r="M451" s="13"/>
      <c r="N451" s="245"/>
      <c r="O451" s="245"/>
      <c r="P451" s="245"/>
      <c r="Q451" s="13"/>
      <c r="R451" s="13"/>
      <c r="S451" s="15"/>
      <c r="T451" s="13"/>
      <c r="U451" s="15"/>
      <c r="V451" s="15"/>
      <c r="W451" s="16"/>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7"/>
      <c r="F452" s="13"/>
      <c r="G452" s="18"/>
      <c r="H452" s="13" t="s">
        <v>26</v>
      </c>
      <c r="I452" s="13"/>
      <c r="J452" s="13"/>
      <c r="K452" s="13"/>
      <c r="L452" s="13"/>
      <c r="M452" s="13"/>
      <c r="N452" s="245"/>
      <c r="O452" s="245"/>
      <c r="P452" s="245"/>
      <c r="Q452" s="13"/>
      <c r="R452" s="13"/>
      <c r="S452" s="15"/>
      <c r="T452" s="19"/>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7"/>
      <c r="D453" s="12"/>
      <c r="E453" s="17"/>
      <c r="F453" s="13"/>
      <c r="G453" s="13" t="s">
        <v>2</v>
      </c>
      <c r="H453" s="13"/>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20">
        <v>0</v>
      </c>
      <c r="D454" s="12"/>
      <c r="E454" s="17"/>
      <c r="F454" s="13"/>
      <c r="G454" s="21"/>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17"/>
      <c r="D455" s="17"/>
      <c r="E455" s="17"/>
      <c r="F455" s="17"/>
      <c r="G455" s="17"/>
      <c r="H455" s="17"/>
      <c r="I455" s="17"/>
      <c r="J455" s="22"/>
      <c r="K455" s="22"/>
      <c r="L455" s="22"/>
      <c r="M455" s="22"/>
      <c r="N455" s="819"/>
      <c r="O455" s="819"/>
      <c r="P455" s="819"/>
      <c r="Q455" s="22"/>
      <c r="R455" s="22"/>
      <c r="S455" s="22"/>
      <c r="T455" s="22"/>
      <c r="U455" s="22"/>
      <c r="V455" s="22"/>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17"/>
      <c r="K456" s="17"/>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23"/>
      <c r="K457" s="23"/>
      <c r="L457" s="23"/>
      <c r="M457" s="23"/>
      <c r="N457" s="255"/>
      <c r="O457" s="255"/>
      <c r="P457" s="255"/>
      <c r="Q457" s="23"/>
      <c r="R457" s="24"/>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17"/>
      <c r="J458" s="255" t="s">
        <v>446</v>
      </c>
      <c r="K458" s="255" t="s">
        <v>63</v>
      </c>
      <c r="L458" s="255" t="s">
        <v>64</v>
      </c>
      <c r="M458" s="255" t="s">
        <v>65</v>
      </c>
      <c r="N458" s="255" t="s">
        <v>66</v>
      </c>
      <c r="O458" s="255" t="s">
        <v>1003</v>
      </c>
      <c r="P458" s="255" t="s">
        <v>1004</v>
      </c>
      <c r="Q458" s="255" t="s">
        <v>1005</v>
      </c>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5" outlineLevel="1" x14ac:dyDescent="0.25">
      <c r="A459" s="5"/>
      <c r="B459" s="6"/>
      <c r="C459" s="17"/>
      <c r="D459" s="17"/>
      <c r="E459" s="17"/>
      <c r="F459" s="26"/>
      <c r="H459" s="27"/>
      <c r="I459" s="27" t="s">
        <v>81</v>
      </c>
      <c r="J459" s="375">
        <v>0</v>
      </c>
      <c r="K459" s="375">
        <v>0</v>
      </c>
      <c r="L459" s="375">
        <v>0</v>
      </c>
      <c r="M459" s="375">
        <v>1</v>
      </c>
      <c r="N459" s="375">
        <v>1</v>
      </c>
      <c r="O459" s="375">
        <v>0</v>
      </c>
      <c r="P459" s="375">
        <v>0</v>
      </c>
      <c r="Q459" s="375">
        <v>0</v>
      </c>
      <c r="R459" s="62"/>
      <c r="S459" s="62"/>
      <c r="T459" s="62"/>
      <c r="U459" s="62"/>
      <c r="V459" s="60"/>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s="765" customFormat="1" ht="15" outlineLevel="1" x14ac:dyDescent="0.25">
      <c r="A460" s="769"/>
      <c r="B460" s="766"/>
      <c r="C460" s="778"/>
      <c r="D460" s="778"/>
      <c r="E460" s="778"/>
      <c r="F460" s="782"/>
      <c r="H460" s="783"/>
      <c r="I460" s="783" t="s">
        <v>1087</v>
      </c>
      <c r="J460" s="375">
        <v>0</v>
      </c>
      <c r="K460" s="375">
        <v>0</v>
      </c>
      <c r="L460" s="375">
        <v>0</v>
      </c>
      <c r="M460" s="375">
        <v>1</v>
      </c>
      <c r="N460" s="375">
        <v>1</v>
      </c>
      <c r="O460" s="375">
        <v>0</v>
      </c>
      <c r="P460" s="375">
        <v>0</v>
      </c>
      <c r="Q460" s="375">
        <v>0</v>
      </c>
      <c r="R460" s="62"/>
      <c r="S460" s="62"/>
      <c r="T460" s="62"/>
      <c r="U460" s="62"/>
      <c r="V460" s="60"/>
      <c r="W460" s="773"/>
      <c r="X460" s="768"/>
      <c r="Y460" s="768"/>
      <c r="Z460" s="768"/>
      <c r="AA460" s="768"/>
      <c r="AB460" s="768"/>
      <c r="AC460" s="768"/>
      <c r="AD460" s="768"/>
      <c r="AE460" s="768"/>
      <c r="AF460" s="768"/>
      <c r="AG460" s="768"/>
      <c r="AH460" s="768"/>
      <c r="AI460" s="768"/>
      <c r="AJ460" s="768"/>
      <c r="AK460" s="768"/>
      <c r="AL460" s="768"/>
      <c r="AM460" s="768"/>
      <c r="AN460" s="768"/>
      <c r="AO460" s="768"/>
      <c r="AP460" s="768"/>
      <c r="AQ460" s="768"/>
      <c r="AR460" s="768"/>
      <c r="AS460" s="768"/>
      <c r="AT460" s="768"/>
      <c r="AU460" s="768"/>
      <c r="AV460" s="768"/>
      <c r="AW460" s="768"/>
      <c r="AX460" s="768"/>
      <c r="AY460" s="768"/>
      <c r="AZ460" s="768"/>
      <c r="BA460" s="768"/>
      <c r="BB460" s="768"/>
      <c r="BC460" s="768"/>
      <c r="BD460" s="768"/>
      <c r="BE460" s="768"/>
      <c r="BF460" s="768"/>
      <c r="BG460" s="768"/>
      <c r="BH460" s="768"/>
      <c r="BI460" s="768"/>
      <c r="BJ460" s="768"/>
      <c r="BK460" s="768"/>
      <c r="BL460" s="768"/>
      <c r="BM460" s="768"/>
      <c r="BN460" s="768"/>
      <c r="BO460" s="768"/>
      <c r="BP460" s="768"/>
    </row>
    <row r="461" spans="1:68" s="765" customFormat="1" ht="15" outlineLevel="1" x14ac:dyDescent="0.25">
      <c r="A461" s="769"/>
      <c r="B461" s="766"/>
      <c r="C461" s="778"/>
      <c r="D461" s="778"/>
      <c r="E461" s="778"/>
      <c r="F461" s="782"/>
      <c r="H461" s="783"/>
      <c r="I461" s="783" t="s">
        <v>72</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68" ht="15" outlineLevel="1" x14ac:dyDescent="0.25">
      <c r="A462" s="5"/>
      <c r="B462" s="6"/>
      <c r="C462" s="17"/>
      <c r="D462" s="17"/>
      <c r="E462" s="17"/>
      <c r="F462" s="26"/>
      <c r="H462" s="27"/>
      <c r="I462" s="27" t="s">
        <v>1088</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s="765" customFormat="1" ht="12" customHeight="1" outlineLevel="1" x14ac:dyDescent="0.25">
      <c r="A463" s="769"/>
      <c r="B463" s="766"/>
      <c r="C463" s="778"/>
      <c r="D463" s="778"/>
      <c r="E463" s="778"/>
      <c r="F463" s="782"/>
      <c r="H463" s="783"/>
      <c r="I463" s="783" t="s">
        <v>73</v>
      </c>
      <c r="J463" s="376">
        <v>0.14000000000000001</v>
      </c>
      <c r="K463" s="376">
        <v>0.59</v>
      </c>
      <c r="L463" s="376">
        <v>0.71</v>
      </c>
      <c r="M463" s="376">
        <v>1</v>
      </c>
      <c r="N463" s="376">
        <v>1.04</v>
      </c>
      <c r="O463" s="375">
        <v>0</v>
      </c>
      <c r="P463" s="375">
        <v>0</v>
      </c>
      <c r="Q463" s="375">
        <v>0</v>
      </c>
      <c r="R463" s="59"/>
      <c r="S463" s="59"/>
      <c r="T463" s="59"/>
      <c r="U463" s="59"/>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68" ht="12" customHeight="1" outlineLevel="1" x14ac:dyDescent="0.25">
      <c r="A464" s="5"/>
      <c r="B464" s="6"/>
      <c r="C464" s="17"/>
      <c r="D464" s="17"/>
      <c r="E464" s="17"/>
      <c r="F464" s="26"/>
      <c r="H464" s="27"/>
      <c r="I464" s="27" t="s">
        <v>1084</v>
      </c>
      <c r="J464" s="376">
        <v>0.14000000000000001</v>
      </c>
      <c r="K464" s="376">
        <v>0.59</v>
      </c>
      <c r="L464" s="376">
        <v>0.71</v>
      </c>
      <c r="M464" s="376">
        <v>1</v>
      </c>
      <c r="N464" s="376">
        <v>1.04</v>
      </c>
      <c r="O464" s="375">
        <v>0</v>
      </c>
      <c r="P464" s="375">
        <v>0</v>
      </c>
      <c r="Q464" s="375">
        <v>0</v>
      </c>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68" ht="12" customHeight="1" outlineLevel="1" x14ac:dyDescent="0.25">
      <c r="A465" s="5"/>
      <c r="B465" s="6"/>
      <c r="C465" s="17"/>
      <c r="D465" s="17"/>
      <c r="E465" s="17"/>
      <c r="F465" s="33"/>
      <c r="H465" s="27"/>
      <c r="I465" s="27" t="s">
        <v>74</v>
      </c>
      <c r="J465" s="375">
        <v>0.05</v>
      </c>
      <c r="K465" s="375">
        <v>0.15</v>
      </c>
      <c r="L465" s="375">
        <v>0.35</v>
      </c>
      <c r="M465" s="375">
        <v>1</v>
      </c>
      <c r="N465" s="375">
        <v>1</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0"/>
      <c r="H466" s="783"/>
      <c r="I466" s="783" t="s">
        <v>75</v>
      </c>
      <c r="J466" s="375">
        <v>0.13</v>
      </c>
      <c r="K466" s="375">
        <v>0.35</v>
      </c>
      <c r="L466" s="375">
        <v>0.52</v>
      </c>
      <c r="M466" s="375">
        <v>1</v>
      </c>
      <c r="N466" s="375">
        <v>1.0900000000000001</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33"/>
      <c r="H467" s="27"/>
      <c r="I467" s="27" t="s">
        <v>1086</v>
      </c>
      <c r="J467" s="375">
        <v>0.13</v>
      </c>
      <c r="K467" s="375">
        <v>0.35</v>
      </c>
      <c r="L467" s="375">
        <v>0.52</v>
      </c>
      <c r="M467" s="375">
        <v>1</v>
      </c>
      <c r="N467" s="375">
        <v>1.0900000000000001</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s="765" customFormat="1" ht="12" customHeight="1" outlineLevel="1" x14ac:dyDescent="0.25">
      <c r="A468" s="769"/>
      <c r="B468" s="766"/>
      <c r="C468" s="778"/>
      <c r="D468" s="778"/>
      <c r="E468" s="778"/>
      <c r="F468" s="780"/>
      <c r="H468" s="783"/>
      <c r="I468" s="783" t="s">
        <v>76</v>
      </c>
      <c r="J468" s="375">
        <v>0.15</v>
      </c>
      <c r="K468" s="375">
        <v>0.65</v>
      </c>
      <c r="L468" s="375">
        <v>0.73</v>
      </c>
      <c r="M468" s="375">
        <v>1</v>
      </c>
      <c r="N468" s="375">
        <v>1.04</v>
      </c>
      <c r="O468" s="375">
        <v>0</v>
      </c>
      <c r="P468" s="375">
        <v>0</v>
      </c>
      <c r="Q468" s="375">
        <v>0</v>
      </c>
      <c r="R468" s="59"/>
      <c r="S468" s="59"/>
      <c r="T468" s="59"/>
      <c r="U468" s="59"/>
      <c r="V468" s="60"/>
      <c r="W468" s="773"/>
      <c r="X468" s="768"/>
      <c r="Y468" s="768"/>
      <c r="Z468" s="768"/>
      <c r="AA468" s="768"/>
      <c r="AB468" s="768"/>
      <c r="AC468" s="768"/>
      <c r="AD468" s="768"/>
      <c r="AE468" s="768"/>
      <c r="AF468" s="768"/>
      <c r="AG468" s="768"/>
      <c r="AH468" s="768"/>
      <c r="AI468" s="768"/>
      <c r="AJ468" s="768"/>
      <c r="AK468" s="768"/>
      <c r="AL468" s="768"/>
      <c r="AM468" s="768"/>
      <c r="AN468" s="768"/>
      <c r="AO468" s="768"/>
      <c r="AP468" s="768"/>
      <c r="AQ468" s="768"/>
      <c r="AR468" s="768"/>
      <c r="AS468" s="768"/>
      <c r="AT468" s="768"/>
      <c r="AU468" s="768"/>
      <c r="AV468" s="768"/>
      <c r="AW468" s="768"/>
      <c r="AX468" s="768"/>
      <c r="AY468" s="768"/>
      <c r="AZ468" s="768"/>
      <c r="BA468" s="768"/>
      <c r="BB468" s="768"/>
      <c r="BC468" s="768"/>
      <c r="BD468" s="768"/>
      <c r="BE468" s="768"/>
      <c r="BF468" s="768"/>
      <c r="BG468" s="768"/>
      <c r="BH468" s="768"/>
      <c r="BI468" s="768"/>
      <c r="BJ468" s="768"/>
      <c r="BK468" s="768"/>
      <c r="BL468" s="768"/>
      <c r="BM468" s="768"/>
      <c r="BN468" s="768"/>
      <c r="BO468" s="768"/>
      <c r="BP468" s="768"/>
    </row>
    <row r="469" spans="1:68" ht="12" customHeight="1" outlineLevel="1" x14ac:dyDescent="0.25">
      <c r="A469" s="5"/>
      <c r="B469" s="6"/>
      <c r="C469" s="17"/>
      <c r="D469" s="17"/>
      <c r="E469" s="17"/>
      <c r="F469" s="33"/>
      <c r="H469" s="27"/>
      <c r="I469" s="27" t="s">
        <v>1085</v>
      </c>
      <c r="J469" s="375">
        <v>0.15</v>
      </c>
      <c r="K469" s="375">
        <v>0.65</v>
      </c>
      <c r="L469" s="375">
        <v>0.73</v>
      </c>
      <c r="M469" s="375">
        <v>1</v>
      </c>
      <c r="N469" s="375">
        <v>1.04</v>
      </c>
      <c r="O469" s="375">
        <v>0</v>
      </c>
      <c r="P469" s="375">
        <v>0</v>
      </c>
      <c r="Q469" s="375">
        <v>0</v>
      </c>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68" ht="12" customHeight="1" outlineLevel="1" x14ac:dyDescent="0.25">
      <c r="A470" s="5"/>
      <c r="B470" s="6"/>
      <c r="C470" s="17"/>
      <c r="D470" s="17"/>
      <c r="E470" s="17"/>
      <c r="F470" s="33"/>
      <c r="H470" s="27"/>
      <c r="I470" s="27" t="s">
        <v>77</v>
      </c>
      <c r="J470" s="375">
        <v>7.0000000000000007E-2</v>
      </c>
      <c r="K470" s="375">
        <v>0.2</v>
      </c>
      <c r="L470" s="375">
        <v>0.67</v>
      </c>
      <c r="M470" s="375">
        <v>1</v>
      </c>
      <c r="N470" s="375">
        <v>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78</v>
      </c>
      <c r="J471" s="375">
        <v>0.09</v>
      </c>
      <c r="K471" s="375">
        <v>0.4</v>
      </c>
      <c r="L471" s="375">
        <v>0.75</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250</v>
      </c>
      <c r="J472" s="375">
        <v>0.06</v>
      </c>
      <c r="K472" s="375">
        <v>0.42</v>
      </c>
      <c r="L472" s="375">
        <v>0.62</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68"/>
      <c r="I473" s="68" t="s">
        <v>82</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83</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84</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J476" s="63"/>
      <c r="K476" s="63"/>
      <c r="L476" s="63"/>
      <c r="M476" s="63"/>
      <c r="N476" s="63"/>
      <c r="O476" s="63"/>
      <c r="P476" s="63"/>
      <c r="Q476" s="63"/>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G477" s="34"/>
      <c r="H477" s="34"/>
      <c r="I477" s="34"/>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5.0999999999999996" customHeight="1" outlineLevel="1" x14ac:dyDescent="0.25">
      <c r="A478" s="5"/>
      <c r="B478" s="6"/>
      <c r="C478" s="17"/>
      <c r="D478" s="17"/>
      <c r="E478" s="17"/>
      <c r="F478" s="36"/>
      <c r="G478" s="37"/>
      <c r="H478" s="37"/>
      <c r="I478" s="37"/>
      <c r="J478" s="38"/>
      <c r="K478" s="38"/>
      <c r="L478" s="38"/>
      <c r="M478" s="38"/>
      <c r="N478" s="268"/>
      <c r="O478" s="268"/>
      <c r="P478" s="268"/>
      <c r="Q478" s="38"/>
      <c r="R478" s="38"/>
      <c r="S478" s="38"/>
      <c r="T478" s="38"/>
      <c r="U478" s="38"/>
      <c r="V478" s="3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24.95" customHeight="1" outlineLevel="1" x14ac:dyDescent="0.25">
      <c r="A479" s="5"/>
      <c r="B479" s="6"/>
      <c r="C479" s="39"/>
      <c r="D479" s="39"/>
      <c r="E479" s="39"/>
      <c r="F479" s="39"/>
      <c r="G479" s="40" t="str">
        <f>G451</f>
        <v>Yield by Soil</v>
      </c>
      <c r="H479" s="39"/>
      <c r="I479" s="39"/>
      <c r="J479" s="39"/>
      <c r="K479" s="39"/>
      <c r="L479" s="39"/>
      <c r="M479" s="39"/>
      <c r="N479" s="269"/>
      <c r="O479" s="269"/>
      <c r="P479" s="269"/>
      <c r="Q479" s="39"/>
      <c r="R479" s="39"/>
      <c r="S479" s="39"/>
      <c r="T479" s="39"/>
      <c r="U479" s="39"/>
      <c r="V479" s="39"/>
      <c r="W479" s="41" t="s">
        <v>24</v>
      </c>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6"/>
      <c r="D480" s="6"/>
      <c r="E480" s="6"/>
      <c r="F480" s="7"/>
      <c r="G480" s="7"/>
      <c r="H480" s="7"/>
      <c r="I480" s="7"/>
      <c r="J480" s="7"/>
      <c r="K480" s="7"/>
      <c r="L480" s="7"/>
      <c r="M480" s="7"/>
      <c r="N480" s="240"/>
      <c r="O480" s="240"/>
      <c r="P480" s="240"/>
      <c r="Q480" s="7"/>
      <c r="R480" s="7"/>
      <c r="S480" s="7"/>
      <c r="T480" s="7"/>
      <c r="U480" s="7"/>
      <c r="V480" s="7"/>
      <c r="W480" s="7"/>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6"/>
      <c r="G481" s="6"/>
      <c r="H481" s="7"/>
      <c r="I481" s="7"/>
      <c r="J481" s="7"/>
      <c r="K481" s="7"/>
      <c r="L481" s="7"/>
      <c r="M481" s="240"/>
      <c r="N481" s="240"/>
      <c r="O481" s="240"/>
      <c r="P481" s="7"/>
      <c r="Q481" s="7"/>
      <c r="R481" s="7"/>
      <c r="S481" s="7"/>
      <c r="T481" s="7"/>
      <c r="U481" s="7"/>
      <c r="V481" s="7"/>
      <c r="W481" s="7"/>
      <c r="X481" s="6"/>
      <c r="Y481" s="6"/>
      <c r="Z481" s="6"/>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5.0999999999999996" customHeight="1" outlineLevel="1" thickBot="1" x14ac:dyDescent="0.3">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x14ac:dyDescent="0.25">
      <c r="A483" s="5"/>
      <c r="B483" s="6"/>
      <c r="C483" s="9" t="s">
        <v>0</v>
      </c>
      <c r="D483" s="9"/>
      <c r="E483" s="9"/>
      <c r="F483" s="9"/>
      <c r="G483" s="9"/>
      <c r="H483" s="9"/>
      <c r="I483" s="9"/>
      <c r="J483" s="9"/>
      <c r="K483" s="10"/>
      <c r="L483" s="10"/>
      <c r="M483" s="242"/>
      <c r="N483" s="242"/>
      <c r="O483" s="242"/>
      <c r="P483" s="10"/>
      <c r="Q483" s="10"/>
      <c r="R483" s="10"/>
      <c r="S483" s="10"/>
      <c r="T483" s="10"/>
      <c r="U483" s="10"/>
      <c r="V483" s="10"/>
      <c r="W483" s="11"/>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2"/>
      <c r="D484" s="12"/>
      <c r="E484" s="12" t="s">
        <v>1</v>
      </c>
      <c r="F484" s="13"/>
      <c r="G484" s="14" t="s">
        <v>422</v>
      </c>
      <c r="H484" s="13"/>
      <c r="I484" s="13"/>
      <c r="J484" s="13"/>
      <c r="K484" s="13"/>
      <c r="L484" s="13"/>
      <c r="M484" s="245"/>
      <c r="N484" s="245"/>
      <c r="O484" s="245"/>
      <c r="P484" s="13"/>
      <c r="Q484" s="13"/>
      <c r="R484" s="13"/>
      <c r="S484" s="15"/>
      <c r="T484" s="13"/>
      <c r="U484" s="15"/>
      <c r="V484" s="15"/>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7"/>
      <c r="F485" s="13"/>
      <c r="G485" s="18"/>
      <c r="H485" s="13" t="s">
        <v>26</v>
      </c>
      <c r="I485" s="13"/>
      <c r="J485" s="13"/>
      <c r="K485" s="13"/>
      <c r="L485" s="13"/>
      <c r="M485" s="245"/>
      <c r="N485" s="245"/>
      <c r="O485" s="245"/>
      <c r="P485" s="13"/>
      <c r="Q485" s="13"/>
      <c r="R485" s="13"/>
      <c r="S485" s="15"/>
      <c r="T485" s="19"/>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2"/>
      <c r="E486" s="17"/>
      <c r="F486" s="13"/>
      <c r="G486" s="13" t="s">
        <v>2</v>
      </c>
      <c r="H486" s="13"/>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20">
        <v>0</v>
      </c>
      <c r="D487" s="12"/>
      <c r="E487" s="17"/>
      <c r="F487" s="13"/>
      <c r="G487" s="21"/>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17"/>
      <c r="G488" s="17"/>
      <c r="H488" s="17"/>
      <c r="I488" s="17"/>
      <c r="J488" s="22"/>
      <c r="K488" s="22"/>
      <c r="L488" s="22"/>
      <c r="M488" s="819"/>
      <c r="N488" s="819"/>
      <c r="O488" s="819"/>
      <c r="P488" s="22"/>
      <c r="Q488" s="22"/>
      <c r="R488" s="22"/>
      <c r="S488" s="22"/>
      <c r="T488" s="22"/>
      <c r="U488" s="22"/>
      <c r="V488" s="22"/>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17"/>
      <c r="K489" s="17"/>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23"/>
      <c r="J490" s="23"/>
      <c r="K490" s="23"/>
      <c r="L490" s="23"/>
      <c r="M490" s="255"/>
      <c r="N490" s="255"/>
      <c r="O490" s="255"/>
      <c r="P490" s="23"/>
      <c r="Q490" s="24"/>
      <c r="R490" s="24"/>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55" t="s">
        <v>446</v>
      </c>
      <c r="J491" s="255" t="s">
        <v>63</v>
      </c>
      <c r="K491" s="255" t="s">
        <v>64</v>
      </c>
      <c r="L491" s="255" t="s">
        <v>65</v>
      </c>
      <c r="M491" s="255" t="s">
        <v>66</v>
      </c>
      <c r="N491" s="255" t="s">
        <v>1003</v>
      </c>
      <c r="O491" s="255" t="s">
        <v>1004</v>
      </c>
      <c r="P491" s="255" t="s">
        <v>1005</v>
      </c>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5" outlineLevel="1" x14ac:dyDescent="0.25">
      <c r="A492" s="5"/>
      <c r="B492" s="6"/>
      <c r="C492" s="17"/>
      <c r="D492" s="17"/>
      <c r="E492" s="17"/>
      <c r="F492" s="26"/>
      <c r="G492" s="27"/>
      <c r="H492" s="27" t="s">
        <v>81</v>
      </c>
      <c r="I492" s="370">
        <v>0</v>
      </c>
      <c r="J492" s="370">
        <v>0</v>
      </c>
      <c r="K492" s="370">
        <v>0</v>
      </c>
      <c r="L492" s="370">
        <v>1.0416666666666666E-2</v>
      </c>
      <c r="M492" s="370">
        <v>1.0416666666666666E-2</v>
      </c>
      <c r="N492" s="370">
        <v>0</v>
      </c>
      <c r="O492" s="370">
        <v>0</v>
      </c>
      <c r="P492" s="370">
        <v>0</v>
      </c>
      <c r="Q492" s="62"/>
      <c r="R492" s="62"/>
      <c r="S492" s="62"/>
      <c r="T492" s="62"/>
      <c r="U492" s="62"/>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s="765" customFormat="1" ht="15" outlineLevel="1" x14ac:dyDescent="0.25">
      <c r="A493" s="769"/>
      <c r="B493" s="766"/>
      <c r="C493" s="778"/>
      <c r="D493" s="778"/>
      <c r="E493" s="778"/>
      <c r="F493" s="782"/>
      <c r="G493" s="783"/>
      <c r="H493" s="783" t="s">
        <v>1087</v>
      </c>
      <c r="I493" s="370">
        <v>0</v>
      </c>
      <c r="J493" s="370">
        <v>0</v>
      </c>
      <c r="K493" s="370">
        <v>0</v>
      </c>
      <c r="L493" s="370">
        <v>1.0416666666666666E-2</v>
      </c>
      <c r="M493" s="370">
        <v>1.0416666666666666E-2</v>
      </c>
      <c r="N493" s="370">
        <v>0</v>
      </c>
      <c r="O493" s="370">
        <v>0</v>
      </c>
      <c r="P493" s="370">
        <v>0</v>
      </c>
      <c r="Q493" s="62"/>
      <c r="R493" s="62"/>
      <c r="S493" s="62"/>
      <c r="T493" s="62"/>
      <c r="U493" s="62"/>
      <c r="V493" s="60"/>
      <c r="W493" s="773"/>
      <c r="X493" s="768"/>
      <c r="Y493" s="768"/>
      <c r="Z493" s="768"/>
      <c r="AA493" s="768"/>
      <c r="AB493" s="768"/>
      <c r="AC493" s="768"/>
      <c r="AD493" s="768"/>
      <c r="AE493" s="768"/>
      <c r="AF493" s="768"/>
      <c r="AG493" s="768"/>
      <c r="AH493" s="768"/>
      <c r="AI493" s="768"/>
      <c r="AJ493" s="768"/>
      <c r="AK493" s="768"/>
      <c r="AL493" s="768"/>
      <c r="AM493" s="768"/>
      <c r="AN493" s="768"/>
      <c r="AO493" s="768"/>
      <c r="AP493" s="768"/>
      <c r="AQ493" s="768"/>
      <c r="AR493" s="768"/>
      <c r="AS493" s="768"/>
      <c r="AT493" s="768"/>
      <c r="AU493" s="768"/>
      <c r="AV493" s="768"/>
      <c r="AW493" s="768"/>
      <c r="AX493" s="768"/>
      <c r="AY493" s="768"/>
      <c r="AZ493" s="768"/>
      <c r="BA493" s="768"/>
      <c r="BB493" s="768"/>
      <c r="BC493" s="768"/>
      <c r="BD493" s="768"/>
      <c r="BE493" s="768"/>
      <c r="BF493" s="768"/>
      <c r="BG493" s="768"/>
      <c r="BH493" s="768"/>
      <c r="BI493" s="768"/>
      <c r="BJ493" s="768"/>
      <c r="BK493" s="768"/>
      <c r="BL493" s="768"/>
      <c r="BM493" s="768"/>
      <c r="BN493" s="768"/>
      <c r="BO493" s="768"/>
      <c r="BP493" s="768"/>
    </row>
    <row r="494" spans="1:68" s="765" customFormat="1" ht="15" outlineLevel="1" x14ac:dyDescent="0.25">
      <c r="A494" s="769"/>
      <c r="B494" s="766"/>
      <c r="C494" s="778"/>
      <c r="D494" s="778"/>
      <c r="E494" s="778"/>
      <c r="F494" s="782"/>
      <c r="G494" s="783"/>
      <c r="H494" s="783" t="s">
        <v>72</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ht="15" outlineLevel="1" x14ac:dyDescent="0.25">
      <c r="A495" s="5"/>
      <c r="B495" s="6"/>
      <c r="C495" s="17"/>
      <c r="D495" s="17"/>
      <c r="E495" s="17"/>
      <c r="F495" s="26"/>
      <c r="G495" s="27"/>
      <c r="H495" s="27" t="s">
        <v>1088</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2" customHeight="1" outlineLevel="1" x14ac:dyDescent="0.25">
      <c r="A496" s="769"/>
      <c r="B496" s="766"/>
      <c r="C496" s="778"/>
      <c r="D496" s="778"/>
      <c r="E496" s="778"/>
      <c r="F496" s="782"/>
      <c r="G496" s="783"/>
      <c r="H496" s="783" t="s">
        <v>73</v>
      </c>
      <c r="I496" s="370">
        <v>0.33333333333333331</v>
      </c>
      <c r="J496" s="370">
        <v>0.33333333333333331</v>
      </c>
      <c r="K496" s="370">
        <v>0.125</v>
      </c>
      <c r="L496" s="370">
        <v>8.3333333333333329E-2</v>
      </c>
      <c r="M496" s="370">
        <v>8.3333333333333329E-2</v>
      </c>
      <c r="N496" s="370">
        <v>0</v>
      </c>
      <c r="O496" s="370">
        <v>0</v>
      </c>
      <c r="P496" s="370">
        <v>0</v>
      </c>
      <c r="Q496" s="59"/>
      <c r="R496" s="59"/>
      <c r="S496" s="59"/>
      <c r="T496" s="59"/>
      <c r="U496" s="59"/>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84" ht="12" customHeight="1" outlineLevel="1" x14ac:dyDescent="0.25">
      <c r="A497" s="5"/>
      <c r="B497" s="6"/>
      <c r="C497" s="17"/>
      <c r="D497" s="17"/>
      <c r="E497" s="17"/>
      <c r="F497" s="26"/>
      <c r="G497" s="198"/>
      <c r="H497" s="198" t="s">
        <v>1084</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16"/>
      <c r="X497" s="7"/>
      <c r="Y497" s="7"/>
      <c r="Z497" s="7"/>
      <c r="AA497" s="240"/>
      <c r="AB497" s="240"/>
      <c r="AC497" s="240"/>
      <c r="AD497" s="240"/>
      <c r="AE497" s="240"/>
      <c r="AF497" s="240"/>
      <c r="AG497" s="240"/>
      <c r="AH497" s="240"/>
      <c r="AI497" s="240"/>
      <c r="AJ497" s="240"/>
      <c r="AK497" s="240"/>
      <c r="AL497" s="240"/>
      <c r="AM497" s="240"/>
      <c r="AN497" s="240"/>
      <c r="AO497" s="240"/>
      <c r="AP497" s="240"/>
      <c r="AQ497" s="240"/>
      <c r="AR497" s="240"/>
      <c r="AS497" s="240"/>
      <c r="AT497" s="240"/>
      <c r="AU497" s="240"/>
      <c r="AV497" s="240"/>
      <c r="AW497" s="240"/>
      <c r="AX497" s="240"/>
      <c r="AY497" s="240"/>
      <c r="AZ497" s="240"/>
      <c r="BA497" s="240"/>
      <c r="BB497" s="240"/>
      <c r="BC497" s="240"/>
      <c r="BD497" s="240"/>
      <c r="BE497" s="240"/>
      <c r="BF497" s="240"/>
      <c r="BG497" s="240"/>
      <c r="BH497" s="240"/>
      <c r="BI497" s="240"/>
      <c r="BJ497" s="240"/>
      <c r="BK497" s="240"/>
      <c r="BL497" s="240"/>
      <c r="BM497" s="240"/>
      <c r="BN497" s="240"/>
      <c r="BO497" s="240"/>
      <c r="BP497" s="240"/>
    </row>
    <row r="498" spans="1:84" ht="12" customHeight="1" outlineLevel="1" x14ac:dyDescent="0.25">
      <c r="A498" s="5"/>
      <c r="B498" s="6"/>
      <c r="C498" s="17"/>
      <c r="D498" s="17"/>
      <c r="E498" s="17"/>
      <c r="F498" s="33"/>
      <c r="G498" s="198"/>
      <c r="H498" s="198" t="s">
        <v>74</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84" s="765" customFormat="1" ht="12" customHeight="1" outlineLevel="1" x14ac:dyDescent="0.25">
      <c r="A499" s="769"/>
      <c r="B499" s="766"/>
      <c r="C499" s="778"/>
      <c r="D499" s="778"/>
      <c r="E499" s="778"/>
      <c r="F499" s="780"/>
      <c r="G499" s="783"/>
      <c r="H499" s="783" t="s">
        <v>75</v>
      </c>
      <c r="I499" s="370">
        <v>0</v>
      </c>
      <c r="J499" s="370">
        <v>0</v>
      </c>
      <c r="K499" s="370">
        <v>0</v>
      </c>
      <c r="L499" s="370">
        <v>0</v>
      </c>
      <c r="M499" s="370">
        <v>0</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84" ht="12" customHeight="1" outlineLevel="1" x14ac:dyDescent="0.25">
      <c r="A500" s="5"/>
      <c r="B500" s="6"/>
      <c r="C500" s="17"/>
      <c r="D500" s="17"/>
      <c r="E500" s="17"/>
      <c r="F500" s="33"/>
      <c r="G500" s="198"/>
      <c r="H500" s="198" t="s">
        <v>1086</v>
      </c>
      <c r="I500" s="370">
        <v>0</v>
      </c>
      <c r="J500" s="370">
        <v>0</v>
      </c>
      <c r="K500" s="370">
        <v>0</v>
      </c>
      <c r="L500" s="370">
        <v>0</v>
      </c>
      <c r="M500" s="370">
        <v>0</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84" s="765" customFormat="1" ht="12" customHeight="1" outlineLevel="1" x14ac:dyDescent="0.25">
      <c r="A501" s="769"/>
      <c r="B501" s="766"/>
      <c r="C501" s="778"/>
      <c r="D501" s="778"/>
      <c r="E501" s="778"/>
      <c r="F501" s="780"/>
      <c r="G501" s="783"/>
      <c r="H501" s="783" t="s">
        <v>76</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773"/>
      <c r="X501" s="768"/>
      <c r="Y501" s="768"/>
      <c r="Z501" s="768"/>
      <c r="AA501" s="768"/>
      <c r="AB501" s="768"/>
      <c r="AC501" s="768"/>
      <c r="AD501" s="768"/>
      <c r="AE501" s="768"/>
      <c r="AF501" s="768"/>
      <c r="AG501" s="768"/>
      <c r="AH501" s="768"/>
      <c r="AI501" s="768"/>
      <c r="AJ501" s="768"/>
      <c r="AK501" s="768"/>
      <c r="AL501" s="768"/>
      <c r="AM501" s="768"/>
      <c r="AN501" s="768"/>
      <c r="AO501" s="768"/>
      <c r="AP501" s="768"/>
      <c r="AQ501" s="768"/>
      <c r="AR501" s="768"/>
      <c r="AS501" s="768"/>
      <c r="AT501" s="768"/>
      <c r="AU501" s="768"/>
      <c r="AV501" s="768"/>
      <c r="AW501" s="768"/>
      <c r="AX501" s="768"/>
      <c r="AY501" s="768"/>
      <c r="AZ501" s="768"/>
      <c r="BA501" s="768"/>
      <c r="BB501" s="768"/>
      <c r="BC501" s="768"/>
      <c r="BD501" s="768"/>
      <c r="BE501" s="768"/>
      <c r="BF501" s="768"/>
      <c r="BG501" s="768"/>
      <c r="BH501" s="768"/>
      <c r="BI501" s="768"/>
      <c r="BJ501" s="768"/>
      <c r="BK501" s="768"/>
      <c r="BL501" s="768"/>
      <c r="BM501" s="768"/>
      <c r="BN501" s="768"/>
      <c r="BO501" s="768"/>
      <c r="BP501" s="768"/>
    </row>
    <row r="502" spans="1:84" ht="12" customHeight="1" outlineLevel="1" x14ac:dyDescent="0.25">
      <c r="A502" s="5"/>
      <c r="B502" s="6"/>
      <c r="C502" s="17"/>
      <c r="D502" s="17"/>
      <c r="E502" s="17"/>
      <c r="F502" s="33"/>
      <c r="G502" s="198"/>
      <c r="H502" s="198" t="s">
        <v>1085</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84" ht="12" customHeight="1" outlineLevel="1" x14ac:dyDescent="0.25">
      <c r="A503" s="5"/>
      <c r="B503" s="6"/>
      <c r="C503" s="17"/>
      <c r="D503" s="17"/>
      <c r="E503" s="17"/>
      <c r="F503" s="33"/>
      <c r="G503" s="198"/>
      <c r="H503" s="198" t="s">
        <v>77</v>
      </c>
      <c r="I503" s="370">
        <v>0.16666666666666666</v>
      </c>
      <c r="J503" s="370">
        <v>0.16666666666666666</v>
      </c>
      <c r="K503" s="370">
        <v>6.25E-2</v>
      </c>
      <c r="L503" s="370">
        <v>4.1666666666666664E-2</v>
      </c>
      <c r="M503" s="370">
        <v>4.1666666666666664E-2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84" ht="12" customHeight="1" outlineLevel="1" x14ac:dyDescent="0.25">
      <c r="A504" s="5"/>
      <c r="B504" s="6"/>
      <c r="C504" s="17"/>
      <c r="D504" s="17"/>
      <c r="E504" s="17"/>
      <c r="F504" s="33"/>
      <c r="G504" s="198"/>
      <c r="H504" s="198" t="s">
        <v>78</v>
      </c>
      <c r="I504" s="370">
        <v>0</v>
      </c>
      <c r="J504" s="370">
        <v>0</v>
      </c>
      <c r="K504" s="370">
        <v>0</v>
      </c>
      <c r="L504" s="370">
        <v>0</v>
      </c>
      <c r="M504" s="370">
        <v>0</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84" ht="12" customHeight="1" outlineLevel="1" x14ac:dyDescent="0.25">
      <c r="A505" s="5"/>
      <c r="B505" s="6"/>
      <c r="C505" s="17"/>
      <c r="D505" s="17"/>
      <c r="E505" s="17"/>
      <c r="F505" s="33"/>
      <c r="G505" s="198"/>
      <c r="H505" s="198" t="s">
        <v>250</v>
      </c>
      <c r="I505" s="370">
        <v>0.05</v>
      </c>
      <c r="J505" s="370">
        <v>0.05</v>
      </c>
      <c r="K505" s="370">
        <v>0.05</v>
      </c>
      <c r="L505" s="370">
        <v>0.05</v>
      </c>
      <c r="M505" s="370">
        <v>0.05</v>
      </c>
      <c r="N505" s="370">
        <v>0.05</v>
      </c>
      <c r="O505" s="370">
        <v>0.05</v>
      </c>
      <c r="P505" s="370">
        <v>0.05</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84" ht="12" customHeight="1" outlineLevel="1" x14ac:dyDescent="0.25">
      <c r="A506" s="5"/>
      <c r="B506" s="6"/>
      <c r="C506" s="17"/>
      <c r="D506" s="17"/>
      <c r="E506" s="17"/>
      <c r="F506" s="33"/>
      <c r="G506" s="198"/>
      <c r="H506" s="198" t="s">
        <v>82</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84" ht="12" customHeight="1" outlineLevel="1" x14ac:dyDescent="0.25">
      <c r="A507" s="5"/>
      <c r="B507" s="6"/>
      <c r="C507" s="17"/>
      <c r="D507" s="17"/>
      <c r="E507" s="17"/>
      <c r="F507" s="33"/>
      <c r="G507" s="198"/>
      <c r="H507" s="198" t="s">
        <v>83</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84" ht="12" customHeight="1" outlineLevel="1" x14ac:dyDescent="0.25">
      <c r="A508" s="5"/>
      <c r="B508" s="6"/>
      <c r="C508" s="17"/>
      <c r="D508" s="17"/>
      <c r="E508" s="17"/>
      <c r="F508" s="33"/>
      <c r="G508" s="198"/>
      <c r="H508" s="198" t="s">
        <v>84</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84" ht="12" customHeight="1" outlineLevel="1" x14ac:dyDescent="0.25">
      <c r="A509" s="5"/>
      <c r="B509" s="6"/>
      <c r="C509" s="17"/>
      <c r="D509" s="17"/>
      <c r="E509" s="17"/>
      <c r="F509" s="33"/>
      <c r="G509" s="34"/>
      <c r="H509" s="34"/>
      <c r="I509" s="64"/>
      <c r="J509" s="63"/>
      <c r="K509" s="63"/>
      <c r="L509" s="63"/>
      <c r="M509" s="63"/>
      <c r="N509" s="63"/>
      <c r="O509" s="63"/>
      <c r="P509" s="63"/>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84" ht="5.0999999999999996" customHeight="1" outlineLevel="1" x14ac:dyDescent="0.25">
      <c r="A510" s="5"/>
      <c r="B510" s="6"/>
      <c r="C510" s="17"/>
      <c r="D510" s="17"/>
      <c r="E510" s="17"/>
      <c r="F510" s="36"/>
      <c r="G510" s="37"/>
      <c r="H510" s="37"/>
      <c r="I510" s="37"/>
      <c r="J510" s="38"/>
      <c r="K510" s="38"/>
      <c r="L510" s="38"/>
      <c r="M510" s="268"/>
      <c r="N510" s="268"/>
      <c r="O510" s="268"/>
      <c r="P510" s="38"/>
      <c r="Q510" s="38"/>
      <c r="R510" s="38"/>
      <c r="S510" s="38"/>
      <c r="T510" s="38"/>
      <c r="U510" s="38"/>
      <c r="V510" s="3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84" ht="24.95" customHeight="1" outlineLevel="1" x14ac:dyDescent="0.25">
      <c r="A511" s="5"/>
      <c r="B511" s="6"/>
      <c r="C511" s="39"/>
      <c r="D511" s="39"/>
      <c r="E511" s="39"/>
      <c r="F511" s="39"/>
      <c r="G511" s="40" t="str">
        <f>G484</f>
        <v>Yield reduction - Frost</v>
      </c>
      <c r="H511" s="39"/>
      <c r="I511" s="39"/>
      <c r="J511" s="39"/>
      <c r="K511" s="39"/>
      <c r="L511" s="39"/>
      <c r="M511" s="269"/>
      <c r="N511" s="269"/>
      <c r="O511" s="269"/>
      <c r="P511" s="39"/>
      <c r="Q511" s="39"/>
      <c r="R511" s="39"/>
      <c r="S511" s="39"/>
      <c r="T511" s="39"/>
      <c r="U511" s="39"/>
      <c r="V511" s="39"/>
      <c r="W511" s="41" t="s">
        <v>24</v>
      </c>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84" ht="12" customHeight="1" outlineLevel="1" x14ac:dyDescent="0.25">
      <c r="A512" s="5"/>
      <c r="B512" s="6"/>
      <c r="C512" s="6"/>
      <c r="D512" s="6"/>
      <c r="E512" s="6"/>
      <c r="F512" s="7"/>
      <c r="G512" s="7"/>
      <c r="H512" s="7"/>
      <c r="I512" s="7"/>
      <c r="J512" s="7"/>
      <c r="K512" s="7"/>
      <c r="L512" s="7"/>
      <c r="M512" s="240"/>
      <c r="N512" s="240"/>
      <c r="O512" s="240"/>
      <c r="P512" s="7"/>
      <c r="Q512" s="7"/>
      <c r="R512" s="7"/>
      <c r="S512" s="7"/>
      <c r="T512" s="7"/>
      <c r="U512" s="7"/>
      <c r="V512" s="7"/>
      <c r="W512" s="7"/>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c r="BQ512" s="7"/>
      <c r="BR512" s="7"/>
      <c r="BS512" s="7"/>
      <c r="BT512" s="7"/>
      <c r="BU512" s="7"/>
      <c r="BV512" s="7"/>
      <c r="BW512" s="7"/>
      <c r="BX512" s="7"/>
      <c r="BY512" s="7"/>
      <c r="BZ512" s="7"/>
      <c r="CA512" s="7"/>
      <c r="CB512" s="7"/>
      <c r="CC512" s="7"/>
      <c r="CD512" s="7"/>
      <c r="CE512" s="7"/>
      <c r="CF512" s="7"/>
    </row>
    <row r="513" spans="1:68" ht="12" customHeight="1" outlineLevel="1" x14ac:dyDescent="0.25">
      <c r="A513" s="5"/>
      <c r="B513" s="6"/>
      <c r="C513" s="6"/>
      <c r="D513" s="6"/>
      <c r="E513" s="6"/>
      <c r="F513" s="6"/>
      <c r="G513" s="6"/>
      <c r="H513" s="7"/>
      <c r="I513" s="7"/>
      <c r="J513" s="7"/>
      <c r="K513" s="7"/>
      <c r="L513" s="7"/>
      <c r="M513" s="7"/>
      <c r="N513" s="7"/>
      <c r="O513" s="7"/>
      <c r="P513" s="7"/>
      <c r="Q513" s="7"/>
      <c r="R513" s="7"/>
      <c r="S513" s="7"/>
      <c r="T513" s="7"/>
      <c r="U513" s="7"/>
      <c r="V513" s="7"/>
      <c r="W513" s="7"/>
      <c r="X513" s="6"/>
      <c r="Y513" s="6"/>
      <c r="Z513" s="6"/>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5.0999999999999996" customHeight="1" outlineLevel="1" thickBot="1" x14ac:dyDescent="0.3">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5.0999999999999996" customHeight="1" outlineLevel="1" x14ac:dyDescent="0.25">
      <c r="A515" s="5"/>
      <c r="B515" s="6"/>
      <c r="C515" s="9" t="s">
        <v>0</v>
      </c>
      <c r="D515" s="9"/>
      <c r="E515" s="9"/>
      <c r="F515" s="9"/>
      <c r="G515" s="9"/>
      <c r="H515" s="9"/>
      <c r="I515" s="9"/>
      <c r="J515" s="9"/>
      <c r="K515" s="317"/>
      <c r="L515" s="10"/>
      <c r="M515" s="10"/>
      <c r="N515" s="10"/>
      <c r="O515" s="10"/>
      <c r="P515" s="10"/>
      <c r="Q515" s="10"/>
      <c r="R515" s="10"/>
      <c r="S515" s="10"/>
      <c r="T515" s="10"/>
      <c r="U515" s="10"/>
      <c r="V515" s="10"/>
      <c r="W515" s="11"/>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12" customHeight="1" outlineLevel="1" x14ac:dyDescent="0.25">
      <c r="A516" s="5"/>
      <c r="B516" s="6"/>
      <c r="C516" s="12"/>
      <c r="D516" s="12"/>
      <c r="E516" s="12" t="s">
        <v>1</v>
      </c>
      <c r="F516" s="13"/>
      <c r="G516" s="14" t="s">
        <v>380</v>
      </c>
      <c r="H516" s="13"/>
      <c r="I516" s="13"/>
      <c r="J516" s="13"/>
      <c r="K516" s="13"/>
      <c r="L516" s="13"/>
      <c r="M516" s="13"/>
      <c r="N516" s="13"/>
      <c r="O516" s="13"/>
      <c r="P516" s="13"/>
      <c r="Q516" s="13"/>
      <c r="R516" s="13"/>
      <c r="S516" s="15"/>
      <c r="T516" s="13"/>
      <c r="U516" s="15"/>
      <c r="V516" s="15"/>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12" customHeight="1" outlineLevel="1" x14ac:dyDescent="0.25">
      <c r="A517" s="5"/>
      <c r="B517" s="6"/>
      <c r="C517" s="12"/>
      <c r="D517" s="12"/>
      <c r="E517" s="17"/>
      <c r="F517" s="13"/>
      <c r="G517" s="18"/>
      <c r="H517" s="13"/>
      <c r="I517" s="13"/>
      <c r="J517" s="13"/>
      <c r="K517" s="13"/>
      <c r="L517" s="13"/>
      <c r="M517" s="13"/>
      <c r="N517" s="13"/>
      <c r="O517" s="13"/>
      <c r="P517" s="13"/>
      <c r="Q517" s="13"/>
      <c r="R517" s="13"/>
      <c r="S517" s="15"/>
      <c r="T517" s="19"/>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17"/>
      <c r="D518" s="12"/>
      <c r="E518" s="17"/>
      <c r="F518" s="13"/>
      <c r="G518" s="13"/>
      <c r="H518" s="13"/>
      <c r="I518" s="13" t="s">
        <v>408</v>
      </c>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17"/>
      <c r="D519" s="17"/>
      <c r="E519" s="17"/>
      <c r="F519" s="17"/>
      <c r="G519" s="17"/>
      <c r="H519" s="17"/>
      <c r="I519" s="17"/>
      <c r="J519" s="17"/>
      <c r="K519" s="17"/>
      <c r="L519" s="17"/>
      <c r="M519" s="17"/>
      <c r="N519" s="17"/>
      <c r="O519" s="17"/>
      <c r="P519" s="17"/>
      <c r="Q519" s="314"/>
      <c r="R519" s="314"/>
      <c r="S519" s="314"/>
      <c r="T519" s="314"/>
      <c r="U519" s="314"/>
      <c r="V519" s="314"/>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68" ht="12" customHeight="1" outlineLevel="1" x14ac:dyDescent="0.25">
      <c r="A520" s="5"/>
      <c r="B520" s="6"/>
      <c r="C520" s="17"/>
      <c r="D520" s="17"/>
      <c r="E520" s="17"/>
      <c r="F520" s="17"/>
      <c r="G520" s="17"/>
      <c r="H520" s="17"/>
      <c r="I520" s="17"/>
      <c r="J520" s="17"/>
      <c r="K520" s="17"/>
      <c r="L520" s="17"/>
      <c r="M520" s="17"/>
      <c r="N520" s="17"/>
      <c r="O520" s="17"/>
      <c r="P520" s="17"/>
      <c r="Q520" s="24"/>
      <c r="R520" s="2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68" ht="12" customHeight="1" outlineLevel="1" x14ac:dyDescent="0.25">
      <c r="A521" s="5"/>
      <c r="B521" s="6"/>
      <c r="C521" s="17"/>
      <c r="D521" s="17"/>
      <c r="E521" s="17"/>
      <c r="F521" s="17"/>
      <c r="G521" s="17"/>
      <c r="H521" s="17" t="s">
        <v>121</v>
      </c>
      <c r="I521" s="17" t="s">
        <v>122</v>
      </c>
      <c r="J521" s="17" t="s">
        <v>123</v>
      </c>
      <c r="K521" s="17" t="s">
        <v>124</v>
      </c>
      <c r="L521" s="17" t="s">
        <v>125</v>
      </c>
      <c r="M521" s="23"/>
      <c r="N521" s="23"/>
      <c r="O521" s="23"/>
      <c r="P521" s="24"/>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7"/>
      <c r="D522" s="17"/>
      <c r="E522" s="17"/>
      <c r="F522" s="33"/>
      <c r="H522" s="331" t="s">
        <v>405</v>
      </c>
      <c r="I522" s="373">
        <v>0</v>
      </c>
      <c r="J522" s="373">
        <v>0.97</v>
      </c>
      <c r="K522" s="377">
        <v>43600</v>
      </c>
      <c r="L522" s="373">
        <v>5</v>
      </c>
      <c r="M522" s="66"/>
      <c r="N522" s="66"/>
      <c r="O522" s="66"/>
      <c r="P522" s="66"/>
      <c r="Q522" s="61"/>
      <c r="R522" s="61"/>
      <c r="S522" s="61"/>
      <c r="T522" s="61"/>
      <c r="U522" s="61"/>
      <c r="V522" s="60"/>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7"/>
      <c r="D523" s="17"/>
      <c r="E523" s="17"/>
      <c r="F523" s="33"/>
      <c r="H523" s="332" t="s">
        <v>406</v>
      </c>
      <c r="I523" s="373">
        <v>1</v>
      </c>
      <c r="J523" s="373">
        <v>0.86</v>
      </c>
      <c r="K523" s="377">
        <v>43617</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7"/>
      <c r="E524" s="17"/>
      <c r="F524" s="33"/>
      <c r="H524" s="332" t="s">
        <v>68</v>
      </c>
      <c r="I524" s="373">
        <v>1</v>
      </c>
      <c r="J524" s="373">
        <v>0.7</v>
      </c>
      <c r="K524" s="377">
        <v>43653</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17"/>
      <c r="D525" s="17"/>
      <c r="E525" s="17"/>
      <c r="F525" s="33"/>
      <c r="H525" s="332" t="s">
        <v>407</v>
      </c>
      <c r="I525" s="373">
        <v>1</v>
      </c>
      <c r="J525" s="373">
        <v>0.87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33"/>
      <c r="H526" s="333" t="s">
        <v>71</v>
      </c>
      <c r="I526" s="373">
        <v>1</v>
      </c>
      <c r="J526" s="373">
        <v>1.3</v>
      </c>
      <c r="K526" s="377">
        <v>43556</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33"/>
      <c r="H527" s="333" t="s">
        <v>70</v>
      </c>
      <c r="I527" s="373">
        <v>1</v>
      </c>
      <c r="J527" s="373">
        <v>1.1000000000000001</v>
      </c>
      <c r="K527" s="377">
        <v>43647</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33"/>
      <c r="H528" s="333" t="s">
        <v>69</v>
      </c>
      <c r="I528" s="373">
        <v>1</v>
      </c>
      <c r="J528" s="373">
        <v>1.1499999999999999</v>
      </c>
      <c r="K528" s="377">
        <v>43511</v>
      </c>
      <c r="L528" s="373">
        <v>90</v>
      </c>
      <c r="M528" s="316"/>
      <c r="N528" s="65"/>
      <c r="O528" s="65"/>
      <c r="P528" s="65"/>
      <c r="Q528" s="59"/>
      <c r="R528" s="59"/>
      <c r="S528" s="59"/>
      <c r="T528" s="59"/>
      <c r="U528" s="59"/>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5.0999999999999996" customHeight="1" outlineLevel="1" x14ac:dyDescent="0.25">
      <c r="A530" s="5"/>
      <c r="B530" s="6"/>
      <c r="C530" s="17"/>
      <c r="D530" s="17"/>
      <c r="E530" s="17"/>
      <c r="F530" s="36"/>
      <c r="G530" s="37"/>
      <c r="H530" s="37"/>
      <c r="I530" s="37"/>
      <c r="J530" s="38"/>
      <c r="K530" s="38"/>
      <c r="L530" s="38"/>
      <c r="M530" s="38"/>
      <c r="N530" s="38"/>
      <c r="O530" s="38"/>
      <c r="P530" s="38"/>
      <c r="Q530" s="38"/>
      <c r="R530" s="38"/>
      <c r="S530" s="38"/>
      <c r="T530" s="38"/>
      <c r="U530" s="38"/>
      <c r="V530" s="3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24.95" customHeight="1" outlineLevel="1" x14ac:dyDescent="0.25">
      <c r="A531" s="5"/>
      <c r="B531" s="6"/>
      <c r="C531" s="39"/>
      <c r="D531" s="39"/>
      <c r="E531" s="39"/>
      <c r="F531" s="39"/>
      <c r="G531" s="40" t="str">
        <f>G516</f>
        <v>Fert info</v>
      </c>
      <c r="H531" s="39"/>
      <c r="I531" s="39"/>
      <c r="J531" s="39"/>
      <c r="K531" s="39"/>
      <c r="L531" s="39"/>
      <c r="M531" s="39"/>
      <c r="N531" s="39"/>
      <c r="O531" s="39"/>
      <c r="P531" s="39"/>
      <c r="Q531" s="39"/>
      <c r="R531" s="39"/>
      <c r="S531" s="39"/>
      <c r="T531" s="39"/>
      <c r="U531" s="39"/>
      <c r="V531" s="39"/>
      <c r="W531" s="41" t="s">
        <v>24</v>
      </c>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6"/>
      <c r="D532" s="6"/>
      <c r="E532" s="6"/>
      <c r="F532" s="7"/>
      <c r="G532" s="7"/>
      <c r="H532" s="7"/>
      <c r="I532" s="7"/>
      <c r="J532" s="7"/>
      <c r="K532" s="7"/>
      <c r="L532" s="7"/>
      <c r="M532" s="7"/>
      <c r="N532" s="7"/>
      <c r="O532" s="7"/>
      <c r="P532" s="7"/>
      <c r="Q532" s="7"/>
      <c r="R532" s="7"/>
      <c r="S532" s="7"/>
      <c r="T532" s="7"/>
      <c r="U532" s="7"/>
      <c r="V532" s="7"/>
      <c r="W532" s="7"/>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6"/>
      <c r="G533" s="6"/>
      <c r="H533" s="7"/>
      <c r="I533" s="7"/>
      <c r="J533" s="7"/>
      <c r="K533" s="7"/>
      <c r="L533" s="7"/>
      <c r="M533" s="240"/>
      <c r="N533" s="240"/>
      <c r="O533" s="240"/>
      <c r="P533" s="7"/>
      <c r="Q533" s="7"/>
      <c r="R533" s="7"/>
      <c r="S533" s="7"/>
      <c r="T533" s="7"/>
      <c r="U533" s="7"/>
      <c r="V533" s="7"/>
      <c r="W533" s="7"/>
      <c r="X533" s="6"/>
      <c r="Y533" s="6"/>
      <c r="Z533" s="6"/>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68" ht="5.0999999999999996" customHeight="1" outlineLevel="1" thickBot="1" x14ac:dyDescent="0.3">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x14ac:dyDescent="0.25">
      <c r="A535" s="5"/>
      <c r="B535" s="6"/>
      <c r="C535" s="9" t="s">
        <v>0</v>
      </c>
      <c r="D535" s="9"/>
      <c r="E535" s="9"/>
      <c r="F535" s="9"/>
      <c r="G535" s="9"/>
      <c r="H535" s="9"/>
      <c r="I535" s="9"/>
      <c r="J535" s="9"/>
      <c r="K535" s="10"/>
      <c r="L535" s="10"/>
      <c r="M535" s="242"/>
      <c r="N535" s="242"/>
      <c r="O535" s="242"/>
      <c r="P535" s="10"/>
      <c r="Q535" s="10"/>
      <c r="R535" s="10"/>
      <c r="S535" s="10"/>
      <c r="T535" s="10"/>
      <c r="U535" s="10"/>
      <c r="V535" s="10"/>
      <c r="W535" s="11"/>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2"/>
      <c r="D536" s="12"/>
      <c r="E536" s="12" t="s">
        <v>1</v>
      </c>
      <c r="F536" s="13"/>
      <c r="G536" s="14" t="s">
        <v>33</v>
      </c>
      <c r="H536" s="13"/>
      <c r="I536" s="13"/>
      <c r="J536" s="13"/>
      <c r="K536" s="13"/>
      <c r="L536" s="13"/>
      <c r="M536" s="245"/>
      <c r="N536" s="245"/>
      <c r="O536" s="245"/>
      <c r="P536" s="13"/>
      <c r="Q536" s="13"/>
      <c r="R536" s="13"/>
      <c r="S536" s="15"/>
      <c r="T536" s="13"/>
      <c r="U536" s="15"/>
      <c r="V536" s="15"/>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7"/>
      <c r="F537" s="13"/>
      <c r="G537" s="18"/>
      <c r="H537" s="13" t="s">
        <v>26</v>
      </c>
      <c r="I537" s="13"/>
      <c r="J537" s="13"/>
      <c r="K537" s="13"/>
      <c r="L537" s="13"/>
      <c r="M537" s="245"/>
      <c r="N537" s="245"/>
      <c r="O537" s="245"/>
      <c r="P537" s="13"/>
      <c r="Q537" s="13"/>
      <c r="R537" s="13"/>
      <c r="S537" s="15"/>
      <c r="T537" s="19"/>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7"/>
      <c r="D538" s="12"/>
      <c r="E538" s="17"/>
      <c r="F538" s="13"/>
      <c r="G538" s="13" t="s">
        <v>2</v>
      </c>
      <c r="H538" s="43" t="s">
        <v>34</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20">
        <v>0</v>
      </c>
      <c r="D539" s="12"/>
      <c r="E539" s="17"/>
      <c r="F539" s="13"/>
      <c r="G539" s="21"/>
      <c r="H539" s="13"/>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7"/>
      <c r="D540" s="17"/>
      <c r="E540" s="17"/>
      <c r="F540" s="17"/>
      <c r="G540" s="17"/>
      <c r="H540" s="17"/>
      <c r="I540" s="17"/>
      <c r="J540" s="22"/>
      <c r="K540" s="22"/>
      <c r="L540" s="22"/>
      <c r="M540" s="819"/>
      <c r="N540" s="819"/>
      <c r="O540" s="819"/>
      <c r="P540" s="22"/>
      <c r="Q540" s="22"/>
      <c r="R540" s="22"/>
      <c r="S540" s="22"/>
      <c r="T540" s="22"/>
      <c r="U540" s="22"/>
      <c r="V540" s="22"/>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17"/>
      <c r="K541" s="17"/>
      <c r="L541" s="17"/>
      <c r="M541" s="249"/>
      <c r="N541" s="249"/>
      <c r="O541" s="249"/>
      <c r="P541" s="17"/>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4"/>
      <c r="R542" s="24"/>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255" t="s">
        <v>446</v>
      </c>
      <c r="J543" s="255" t="s">
        <v>63</v>
      </c>
      <c r="K543" s="255" t="s">
        <v>64</v>
      </c>
      <c r="L543" s="255" t="s">
        <v>65</v>
      </c>
      <c r="M543" s="255" t="s">
        <v>66</v>
      </c>
      <c r="N543" s="255" t="s">
        <v>1003</v>
      </c>
      <c r="O543" s="255" t="s">
        <v>1004</v>
      </c>
      <c r="P543" s="255" t="s">
        <v>1005</v>
      </c>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33"/>
      <c r="H544" s="331" t="s">
        <v>405</v>
      </c>
      <c r="I544" s="374">
        <v>0.62</v>
      </c>
      <c r="J544" s="374">
        <v>0.62</v>
      </c>
      <c r="K544" s="374">
        <v>0.77</v>
      </c>
      <c r="L544" s="374">
        <v>1</v>
      </c>
      <c r="M544" s="374">
        <v>1</v>
      </c>
      <c r="N544" s="374">
        <v>1</v>
      </c>
      <c r="O544" s="374">
        <v>1</v>
      </c>
      <c r="P544" s="374">
        <v>1</v>
      </c>
      <c r="Q544" s="61"/>
      <c r="R544" s="61"/>
      <c r="S544" s="61"/>
      <c r="T544" s="61"/>
      <c r="U544" s="61"/>
      <c r="V544" s="60"/>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2" t="s">
        <v>406</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G546" s="75"/>
      <c r="H546" s="332" t="s">
        <v>68</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407</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71</v>
      </c>
      <c r="I548" s="374">
        <v>0.7</v>
      </c>
      <c r="J548" s="374">
        <v>1</v>
      </c>
      <c r="K548" s="374">
        <v>1</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70</v>
      </c>
      <c r="I549" s="374">
        <v>0.67</v>
      </c>
      <c r="J549" s="374">
        <v>1</v>
      </c>
      <c r="K549" s="374">
        <v>0.83</v>
      </c>
      <c r="L549" s="374">
        <v>0.83</v>
      </c>
      <c r="M549" s="374">
        <v>0.83</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69</v>
      </c>
      <c r="I550" s="374">
        <v>0.42</v>
      </c>
      <c r="J550" s="374">
        <v>0.83</v>
      </c>
      <c r="K550" s="374">
        <v>0.83</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M551" s="75"/>
      <c r="N551" s="75"/>
      <c r="O551" s="75"/>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5.0999999999999996" customHeight="1" outlineLevel="1" x14ac:dyDescent="0.25">
      <c r="A553" s="5"/>
      <c r="B553" s="6"/>
      <c r="C553" s="17"/>
      <c r="D553" s="17"/>
      <c r="E553" s="17"/>
      <c r="F553" s="36"/>
      <c r="G553" s="37"/>
      <c r="H553" s="37"/>
      <c r="I553" s="37"/>
      <c r="J553" s="38"/>
      <c r="K553" s="38"/>
      <c r="L553" s="38"/>
      <c r="M553" s="268"/>
      <c r="N553" s="268"/>
      <c r="O553" s="268"/>
      <c r="P553" s="38"/>
      <c r="Q553" s="38"/>
      <c r="R553" s="38"/>
      <c r="S553" s="38"/>
      <c r="T553" s="38"/>
      <c r="U553" s="38"/>
      <c r="V553" s="3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24.95" customHeight="1" outlineLevel="1" x14ac:dyDescent="0.25">
      <c r="A554" s="5"/>
      <c r="B554" s="6"/>
      <c r="C554" s="39"/>
      <c r="D554" s="39"/>
      <c r="E554" s="39"/>
      <c r="F554" s="39"/>
      <c r="G554" s="40" t="str">
        <f>G536</f>
        <v>Fert by Soil</v>
      </c>
      <c r="H554" s="39"/>
      <c r="I554" s="39"/>
      <c r="J554" s="39"/>
      <c r="K554" s="39"/>
      <c r="L554" s="39"/>
      <c r="M554" s="269"/>
      <c r="N554" s="269"/>
      <c r="O554" s="269"/>
      <c r="P554" s="39"/>
      <c r="Q554" s="39"/>
      <c r="R554" s="39"/>
      <c r="S554" s="39"/>
      <c r="T554" s="39"/>
      <c r="U554" s="39"/>
      <c r="V554" s="39"/>
      <c r="W554" s="41" t="s">
        <v>24</v>
      </c>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6"/>
      <c r="D555" s="6"/>
      <c r="E555" s="6"/>
      <c r="F555" s="7"/>
      <c r="G555" s="7"/>
      <c r="H555" s="7"/>
      <c r="I555" s="7"/>
      <c r="J555" s="7"/>
      <c r="K555" s="7"/>
      <c r="L555" s="7"/>
      <c r="M555" s="240"/>
      <c r="N555" s="240"/>
      <c r="O555" s="240"/>
      <c r="P555" s="7"/>
      <c r="Q555" s="7"/>
      <c r="R555" s="7"/>
      <c r="S555" s="7"/>
      <c r="T555" s="7"/>
      <c r="U555" s="7"/>
      <c r="V555" s="7"/>
      <c r="W555" s="7"/>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6"/>
      <c r="G556" s="6"/>
      <c r="H556" s="7"/>
      <c r="I556" s="7"/>
      <c r="J556" s="7"/>
      <c r="K556" s="7"/>
      <c r="L556" s="7"/>
      <c r="M556" s="240"/>
      <c r="N556" s="240"/>
      <c r="O556" s="240"/>
      <c r="P556" s="7"/>
      <c r="Q556" s="7"/>
      <c r="R556" s="7"/>
      <c r="S556" s="7"/>
      <c r="T556" s="7"/>
      <c r="U556" s="7"/>
      <c r="V556" s="7"/>
      <c r="W556" s="7"/>
      <c r="X556" s="6"/>
      <c r="Y556" s="6"/>
      <c r="Z556" s="6"/>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5.0999999999999996" customHeight="1" outlineLevel="1" thickBot="1" x14ac:dyDescent="0.3">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x14ac:dyDescent="0.25">
      <c r="A558" s="5"/>
      <c r="B558" s="6"/>
      <c r="C558" s="9" t="s">
        <v>0</v>
      </c>
      <c r="D558" s="9"/>
      <c r="E558" s="9"/>
      <c r="F558" s="9"/>
      <c r="G558" s="9"/>
      <c r="H558" s="9"/>
      <c r="I558" s="9"/>
      <c r="J558" s="9"/>
      <c r="K558" s="10"/>
      <c r="L558" s="10"/>
      <c r="M558" s="242"/>
      <c r="N558" s="242"/>
      <c r="O558" s="242"/>
      <c r="P558" s="10"/>
      <c r="Q558" s="10"/>
      <c r="R558" s="10"/>
      <c r="S558" s="10"/>
      <c r="T558" s="10"/>
      <c r="U558" s="10"/>
      <c r="V558" s="10"/>
      <c r="W558" s="11"/>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12"/>
      <c r="D559" s="12"/>
      <c r="E559" s="12" t="s">
        <v>1</v>
      </c>
      <c r="F559" s="13"/>
      <c r="G559" s="14" t="s">
        <v>35</v>
      </c>
      <c r="H559" s="13"/>
      <c r="I559" s="13"/>
      <c r="J559" s="13"/>
      <c r="K559" s="13"/>
      <c r="L559" s="13"/>
      <c r="M559" s="245"/>
      <c r="N559" s="245"/>
      <c r="O559" s="245"/>
      <c r="P559" s="13"/>
      <c r="Q559" s="13"/>
      <c r="R559" s="13"/>
      <c r="S559" s="15"/>
      <c r="T559" s="13"/>
      <c r="U559" s="15"/>
      <c r="V559" s="15"/>
      <c r="W559" s="16"/>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7"/>
      <c r="F560" s="13"/>
      <c r="G560" s="18"/>
      <c r="H560" s="13" t="s">
        <v>26</v>
      </c>
      <c r="I560" s="13"/>
      <c r="J560" s="13"/>
      <c r="K560" s="13"/>
      <c r="L560" s="13"/>
      <c r="M560" s="245"/>
      <c r="N560" s="245"/>
      <c r="O560" s="245"/>
      <c r="P560" s="13"/>
      <c r="Q560" s="13"/>
      <c r="R560" s="13"/>
      <c r="S560" s="15"/>
      <c r="T560" s="19"/>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7"/>
      <c r="D561" s="12"/>
      <c r="E561" s="17"/>
      <c r="F561" s="13"/>
      <c r="G561" s="13" t="s">
        <v>2</v>
      </c>
      <c r="H561" s="43" t="s">
        <v>34</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20">
        <v>0</v>
      </c>
      <c r="D562" s="12"/>
      <c r="E562" s="17"/>
      <c r="F562" s="13"/>
      <c r="G562" s="21"/>
      <c r="H562" s="13"/>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7"/>
      <c r="D563" s="17"/>
      <c r="E563" s="17"/>
      <c r="F563" s="17"/>
      <c r="G563" s="17"/>
      <c r="H563" s="17"/>
      <c r="I563" s="17"/>
      <c r="J563" s="22"/>
      <c r="K563" s="22"/>
      <c r="L563" s="22"/>
      <c r="M563" s="819"/>
      <c r="N563" s="819"/>
      <c r="O563" s="819"/>
      <c r="P563" s="22"/>
      <c r="Q563" s="22"/>
      <c r="R563" s="22"/>
      <c r="S563" s="22"/>
      <c r="T563" s="22"/>
      <c r="U563" s="22"/>
      <c r="V563" s="22"/>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17"/>
      <c r="K564" s="17"/>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23"/>
      <c r="K565" s="23"/>
      <c r="L565" s="23"/>
      <c r="M565" s="255"/>
      <c r="N565" s="255"/>
      <c r="O565" s="255"/>
      <c r="P565" s="23"/>
      <c r="Q565" s="24"/>
      <c r="R565" s="24"/>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255" t="s">
        <v>446</v>
      </c>
      <c r="J566" s="255" t="s">
        <v>63</v>
      </c>
      <c r="K566" s="255" t="s">
        <v>64</v>
      </c>
      <c r="L566" s="255" t="s">
        <v>65</v>
      </c>
      <c r="M566" s="255" t="s">
        <v>66</v>
      </c>
      <c r="N566" s="255" t="s">
        <v>1003</v>
      </c>
      <c r="O566" s="255" t="s">
        <v>1004</v>
      </c>
      <c r="P566" s="255" t="s">
        <v>1005</v>
      </c>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5" outlineLevel="1" x14ac:dyDescent="0.25">
      <c r="A567" s="5"/>
      <c r="B567" s="6"/>
      <c r="C567" s="17"/>
      <c r="D567" s="17"/>
      <c r="E567" s="17"/>
      <c r="F567" s="26"/>
      <c r="G567" s="27"/>
      <c r="H567" s="34" t="s">
        <v>383</v>
      </c>
      <c r="I567" s="374">
        <v>1</v>
      </c>
      <c r="J567" s="374">
        <v>1</v>
      </c>
      <c r="K567" s="374">
        <v>1</v>
      </c>
      <c r="L567" s="374">
        <v>1</v>
      </c>
      <c r="M567" s="374">
        <v>1</v>
      </c>
      <c r="N567" s="374">
        <v>1</v>
      </c>
      <c r="O567" s="374">
        <v>1</v>
      </c>
      <c r="P567" s="374">
        <v>1</v>
      </c>
      <c r="Q567" s="222"/>
      <c r="R567" s="222"/>
      <c r="S567" s="222"/>
      <c r="T567" s="222"/>
      <c r="U567" s="222"/>
      <c r="V567" s="223"/>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384</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385</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375</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376</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377</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33"/>
      <c r="G573" s="34"/>
      <c r="H573" s="34"/>
      <c r="I573" s="34"/>
      <c r="J573" s="34"/>
      <c r="K573" s="34"/>
      <c r="L573" s="34"/>
      <c r="M573" s="261"/>
      <c r="N573" s="261"/>
      <c r="O573" s="261"/>
      <c r="P573" s="34"/>
      <c r="Q573" s="224"/>
      <c r="R573" s="224"/>
      <c r="S573" s="224"/>
      <c r="T573" s="224"/>
      <c r="U573" s="224"/>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5.0999999999999996" customHeight="1" outlineLevel="1" x14ac:dyDescent="0.25">
      <c r="A574" s="5"/>
      <c r="B574" s="6"/>
      <c r="C574" s="17"/>
      <c r="D574" s="17"/>
      <c r="E574" s="17"/>
      <c r="F574" s="36"/>
      <c r="G574" s="37"/>
      <c r="H574" s="37"/>
      <c r="I574" s="37"/>
      <c r="J574" s="38"/>
      <c r="K574" s="38"/>
      <c r="L574" s="38"/>
      <c r="M574" s="268"/>
      <c r="N574" s="268"/>
      <c r="O574" s="268"/>
      <c r="P574" s="38"/>
      <c r="Q574" s="38"/>
      <c r="R574" s="38"/>
      <c r="S574" s="38"/>
      <c r="T574" s="38"/>
      <c r="U574" s="38"/>
      <c r="V574" s="3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24.95" customHeight="1" outlineLevel="1" x14ac:dyDescent="0.25">
      <c r="A575" s="5"/>
      <c r="B575" s="6"/>
      <c r="C575" s="39"/>
      <c r="D575" s="39"/>
      <c r="E575" s="39"/>
      <c r="F575" s="39"/>
      <c r="G575" s="40" t="str">
        <f>G559</f>
        <v>Chemical by Soil</v>
      </c>
      <c r="H575" s="39"/>
      <c r="I575" s="39"/>
      <c r="J575" s="39"/>
      <c r="K575" s="39"/>
      <c r="L575" s="39"/>
      <c r="M575" s="269"/>
      <c r="N575" s="269"/>
      <c r="O575" s="269"/>
      <c r="P575" s="39"/>
      <c r="Q575" s="39"/>
      <c r="R575" s="39"/>
      <c r="S575" s="39"/>
      <c r="T575" s="39"/>
      <c r="U575" s="39"/>
      <c r="V575" s="39"/>
      <c r="W575" s="41" t="s">
        <v>24</v>
      </c>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6"/>
      <c r="D576" s="6"/>
      <c r="E576" s="6"/>
      <c r="F576" s="7"/>
      <c r="G576" s="7"/>
      <c r="H576" s="7"/>
      <c r="I576" s="7"/>
      <c r="J576" s="7"/>
      <c r="K576" s="7"/>
      <c r="L576" s="7"/>
      <c r="M576" s="240"/>
      <c r="N576" s="240"/>
      <c r="O576" s="240"/>
      <c r="P576" s="7"/>
      <c r="Q576" s="7"/>
      <c r="R576" s="7"/>
      <c r="S576" s="7"/>
      <c r="T576" s="7"/>
      <c r="U576" s="7"/>
      <c r="V576" s="7"/>
      <c r="W576" s="7"/>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6"/>
      <c r="G577" s="6"/>
      <c r="H577" s="7"/>
      <c r="I577" s="7"/>
      <c r="J577" s="7"/>
      <c r="K577" s="7"/>
      <c r="L577" s="7"/>
      <c r="M577" s="7"/>
      <c r="N577" s="7"/>
      <c r="O577" s="7"/>
      <c r="P577" s="7"/>
      <c r="Q577" s="7"/>
      <c r="R577" s="7"/>
      <c r="S577" s="7"/>
      <c r="T577" s="7"/>
      <c r="U577" s="7"/>
      <c r="V577" s="7"/>
      <c r="W577" s="7"/>
      <c r="X577" s="6"/>
      <c r="Y577" s="6"/>
      <c r="Z577" s="6"/>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5.0999999999999996" customHeight="1" outlineLevel="1" thickBot="1" x14ac:dyDescent="0.3">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x14ac:dyDescent="0.25">
      <c r="A579" s="5"/>
      <c r="B579" s="6"/>
      <c r="C579" s="9" t="s">
        <v>0</v>
      </c>
      <c r="D579" s="9"/>
      <c r="E579" s="9"/>
      <c r="F579" s="9"/>
      <c r="G579" s="9"/>
      <c r="H579" s="9"/>
      <c r="I579" s="9"/>
      <c r="J579" s="9"/>
      <c r="K579" s="10"/>
      <c r="L579" s="10"/>
      <c r="M579" s="10"/>
      <c r="N579" s="10"/>
      <c r="O579" s="10"/>
      <c r="P579" s="10"/>
      <c r="Q579" s="10"/>
      <c r="R579" s="10"/>
      <c r="S579" s="10"/>
      <c r="T579" s="10"/>
      <c r="U579" s="10"/>
      <c r="V579" s="10"/>
      <c r="W579" s="11"/>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2"/>
      <c r="D580" s="12"/>
      <c r="E580" s="12" t="s">
        <v>1</v>
      </c>
      <c r="F580" s="13"/>
      <c r="G580" s="14" t="s">
        <v>261</v>
      </c>
      <c r="H580" s="13"/>
      <c r="I580" s="13"/>
      <c r="J580" s="13"/>
      <c r="K580" s="13"/>
      <c r="L580" s="13"/>
      <c r="M580" s="13"/>
      <c r="N580" s="13"/>
      <c r="O580" s="13"/>
      <c r="P580" s="13"/>
      <c r="Q580" s="13"/>
      <c r="R580" s="13"/>
      <c r="S580" s="15"/>
      <c r="T580" s="13"/>
      <c r="U580" s="15"/>
      <c r="V580" s="15"/>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7"/>
      <c r="F581" s="13"/>
      <c r="G581" s="18"/>
      <c r="H581" s="13" t="s">
        <v>262</v>
      </c>
      <c r="I581" s="13"/>
      <c r="J581" s="13"/>
      <c r="K581" s="13"/>
      <c r="L581" s="13"/>
      <c r="M581" s="13"/>
      <c r="N581" s="13"/>
      <c r="O581" s="13"/>
      <c r="P581" s="13"/>
      <c r="Q581" s="13"/>
      <c r="R581" s="13"/>
      <c r="S581" s="15"/>
      <c r="T581" s="19"/>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2"/>
      <c r="E582" s="17"/>
      <c r="F582" s="13"/>
      <c r="G582" s="13"/>
      <c r="H582" s="13"/>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20">
        <v>0</v>
      </c>
      <c r="D583" s="12"/>
      <c r="E583" s="17"/>
      <c r="F583" s="13"/>
      <c r="G583" s="21"/>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17"/>
      <c r="G584" s="17"/>
      <c r="H584" s="17"/>
      <c r="I584" s="17"/>
      <c r="J584" s="22"/>
      <c r="K584" s="22"/>
      <c r="L584" s="22"/>
      <c r="M584" s="22"/>
      <c r="N584" s="22"/>
      <c r="O584" s="22"/>
      <c r="P584" s="22"/>
      <c r="Q584" s="22"/>
      <c r="R584" s="22"/>
      <c r="S584" s="22"/>
      <c r="T584" s="22"/>
      <c r="U584" s="22"/>
      <c r="V584" s="22"/>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17"/>
      <c r="K585" s="17"/>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23"/>
      <c r="K586" s="23"/>
      <c r="L586" s="23"/>
      <c r="M586" s="23"/>
      <c r="N586" s="23"/>
      <c r="O586" s="23"/>
      <c r="P586" s="23"/>
      <c r="Q586" s="24"/>
      <c r="R586" s="24"/>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t="s">
        <v>124</v>
      </c>
      <c r="K587" s="23" t="s">
        <v>125</v>
      </c>
      <c r="L587" s="23"/>
      <c r="M587" s="23"/>
      <c r="N587" s="23"/>
      <c r="O587" s="23"/>
      <c r="P587" s="24"/>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5" outlineLevel="1" x14ac:dyDescent="0.25">
      <c r="A588" s="5"/>
      <c r="B588" s="6"/>
      <c r="C588" s="17"/>
      <c r="D588" s="17"/>
      <c r="E588" s="17"/>
      <c r="F588" s="26"/>
      <c r="G588" s="27"/>
      <c r="H588" s="27"/>
      <c r="I588" s="27" t="str">
        <f t="shared" ref="I588:I593" si="55">H567</f>
        <v>pre seeding</v>
      </c>
      <c r="J588" s="367">
        <v>43570</v>
      </c>
      <c r="K588" s="378">
        <v>35</v>
      </c>
      <c r="L588" s="221"/>
      <c r="M588" s="221"/>
      <c r="N588" s="221"/>
      <c r="O588" s="221"/>
      <c r="P588" s="221"/>
      <c r="Q588" s="222"/>
      <c r="R588" s="222"/>
      <c r="S588" s="222"/>
      <c r="T588" s="222"/>
      <c r="U588" s="222"/>
      <c r="V588" s="223"/>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si="55"/>
        <v>at seeding</v>
      </c>
      <c r="J589" s="367">
        <v>43600</v>
      </c>
      <c r="K589" s="378">
        <v>15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55"/>
        <v>post seeding</v>
      </c>
      <c r="J590" s="367">
        <v>43617</v>
      </c>
      <c r="K590" s="378">
        <v>90</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55"/>
        <v>cereal</v>
      </c>
      <c r="J591" s="367">
        <v>43661</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2" customHeight="1" outlineLevel="1" x14ac:dyDescent="0.25">
      <c r="A592" s="5"/>
      <c r="B592" s="6"/>
      <c r="C592" s="17"/>
      <c r="D592" s="17"/>
      <c r="E592" s="17"/>
      <c r="F592" s="33"/>
      <c r="G592" s="34"/>
      <c r="H592" s="34"/>
      <c r="I592" s="27" t="str">
        <f t="shared" si="55"/>
        <v>oilseed</v>
      </c>
      <c r="J592" s="367">
        <v>43661</v>
      </c>
      <c r="K592" s="378">
        <v>35</v>
      </c>
      <c r="L592" s="221"/>
      <c r="M592" s="221"/>
      <c r="N592" s="221"/>
      <c r="O592" s="221"/>
      <c r="P592" s="221"/>
      <c r="Q592" s="224"/>
      <c r="R592" s="224"/>
      <c r="S592" s="224"/>
      <c r="T592" s="224"/>
      <c r="U592" s="224"/>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55"/>
        <v>pulse</v>
      </c>
      <c r="J593" s="367">
        <v>43661</v>
      </c>
      <c r="K593" s="378">
        <v>35</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outlineLevel="1" x14ac:dyDescent="0.25">
      <c r="A594" s="5"/>
      <c r="B594" s="6"/>
      <c r="C594" s="17"/>
      <c r="D594" s="17"/>
      <c r="E594" s="17"/>
      <c r="F594" s="33"/>
      <c r="G594" s="34"/>
      <c r="H594" s="34"/>
      <c r="I594" s="34"/>
      <c r="J594" s="34"/>
      <c r="K594" s="34"/>
      <c r="L594" s="34"/>
      <c r="M594" s="34"/>
      <c r="N594" s="34"/>
      <c r="O594" s="221"/>
      <c r="P594" s="221"/>
      <c r="Q594" s="224"/>
      <c r="R594" s="224"/>
      <c r="S594" s="224"/>
      <c r="T594" s="224"/>
      <c r="U594" s="224"/>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5.0999999999999996" customHeight="1" outlineLevel="1" x14ac:dyDescent="0.25">
      <c r="A595" s="5"/>
      <c r="B595" s="6"/>
      <c r="C595" s="17"/>
      <c r="D595" s="17"/>
      <c r="E595" s="17"/>
      <c r="F595" s="36"/>
      <c r="G595" s="37"/>
      <c r="H595" s="37"/>
      <c r="I595" s="37"/>
      <c r="J595" s="38"/>
      <c r="K595" s="38"/>
      <c r="L595" s="38"/>
      <c r="M595" s="38"/>
      <c r="N595" s="38"/>
      <c r="O595" s="38"/>
      <c r="P595" s="38"/>
      <c r="Q595" s="38"/>
      <c r="R595" s="38"/>
      <c r="S595" s="38"/>
      <c r="T595" s="38"/>
      <c r="U595" s="38"/>
      <c r="V595" s="30"/>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24.95" customHeight="1" outlineLevel="1" x14ac:dyDescent="0.25">
      <c r="A596" s="5"/>
      <c r="B596" s="6"/>
      <c r="C596" s="39"/>
      <c r="D596" s="39"/>
      <c r="E596" s="39"/>
      <c r="F596" s="39"/>
      <c r="G596" s="40" t="str">
        <f>G580</f>
        <v>Chemical info</v>
      </c>
      <c r="H596" s="39"/>
      <c r="I596" s="39"/>
      <c r="J596" s="39"/>
      <c r="K596" s="39"/>
      <c r="L596" s="39"/>
      <c r="M596" s="39"/>
      <c r="N596" s="39"/>
      <c r="O596" s="39"/>
      <c r="P596" s="39"/>
      <c r="Q596" s="39"/>
      <c r="R596" s="39"/>
      <c r="S596" s="39"/>
      <c r="T596" s="39"/>
      <c r="U596" s="39"/>
      <c r="V596" s="39"/>
      <c r="W596" s="41" t="s">
        <v>24</v>
      </c>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6"/>
      <c r="D597" s="6"/>
      <c r="E597" s="6"/>
      <c r="F597" s="7"/>
      <c r="G597" s="7"/>
      <c r="H597" s="7"/>
      <c r="I597" s="7"/>
      <c r="J597" s="7"/>
      <c r="K597" s="7"/>
      <c r="L597" s="7"/>
      <c r="M597" s="7"/>
      <c r="N597" s="7"/>
      <c r="O597" s="7"/>
      <c r="P597" s="7"/>
      <c r="Q597" s="7"/>
      <c r="R597" s="7"/>
      <c r="S597" s="7"/>
      <c r="T597" s="7"/>
      <c r="U597" s="7"/>
      <c r="V597" s="7"/>
      <c r="W597" s="7"/>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6"/>
      <c r="G598" s="6"/>
      <c r="H598" s="7"/>
      <c r="I598" s="7"/>
      <c r="J598" s="7"/>
      <c r="K598" s="7"/>
      <c r="L598" s="7"/>
      <c r="M598" s="7"/>
      <c r="N598" s="240"/>
      <c r="O598" s="240"/>
      <c r="P598" s="240"/>
      <c r="Q598" s="7"/>
      <c r="R598" s="7"/>
      <c r="S598" s="7"/>
      <c r="T598" s="7"/>
      <c r="U598" s="7"/>
      <c r="V598" s="7"/>
      <c r="W598" s="7"/>
      <c r="X598" s="6"/>
      <c r="Y598" s="6"/>
      <c r="Z598" s="6"/>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5.0999999999999996" customHeight="1" outlineLevel="1" thickBot="1" x14ac:dyDescent="0.3">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x14ac:dyDescent="0.25">
      <c r="A600" s="5"/>
      <c r="B600" s="6"/>
      <c r="C600" s="9" t="s">
        <v>0</v>
      </c>
      <c r="D600" s="9"/>
      <c r="E600" s="9"/>
      <c r="F600" s="9"/>
      <c r="G600" s="9"/>
      <c r="H600" s="9"/>
      <c r="I600" s="9"/>
      <c r="J600" s="9"/>
      <c r="K600" s="10"/>
      <c r="L600" s="10"/>
      <c r="M600" s="10"/>
      <c r="N600" s="242"/>
      <c r="O600" s="242"/>
      <c r="P600" s="242"/>
      <c r="Q600" s="10"/>
      <c r="R600" s="10"/>
      <c r="S600" s="10"/>
      <c r="T600" s="10"/>
      <c r="U600" s="10"/>
      <c r="V600" s="10"/>
      <c r="W600" s="11"/>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12"/>
      <c r="D601" s="12"/>
      <c r="E601" s="12" t="s">
        <v>1</v>
      </c>
      <c r="F601" s="13"/>
      <c r="G601" s="14" t="s">
        <v>36</v>
      </c>
      <c r="H601" s="13"/>
      <c r="I601" s="13"/>
      <c r="J601" s="13"/>
      <c r="K601" s="13"/>
      <c r="L601" s="13"/>
      <c r="M601" s="13"/>
      <c r="N601" s="245"/>
      <c r="O601" s="245"/>
      <c r="P601" s="245"/>
      <c r="Q601" s="13"/>
      <c r="R601" s="13"/>
      <c r="S601" s="13"/>
      <c r="T601" s="13"/>
      <c r="U601" s="15"/>
      <c r="V601" s="15"/>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7"/>
      <c r="F602" s="13"/>
      <c r="G602" s="13" t="s">
        <v>37</v>
      </c>
      <c r="H602" s="13"/>
      <c r="I602" s="315" t="s">
        <v>378</v>
      </c>
      <c r="J602" s="13"/>
      <c r="K602" s="13"/>
      <c r="L602" s="13"/>
      <c r="M602" s="13"/>
      <c r="N602" s="245"/>
      <c r="O602" s="245"/>
      <c r="P602" s="245"/>
      <c r="Q602" s="13"/>
      <c r="R602" s="13"/>
      <c r="S602" s="13"/>
      <c r="T602" s="19"/>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7"/>
      <c r="D603" s="12"/>
      <c r="E603" s="17"/>
      <c r="F603" s="13"/>
      <c r="G603" s="45">
        <v>38576.728703703702</v>
      </c>
      <c r="H603" s="13"/>
      <c r="I603" s="13"/>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20">
        <v>0</v>
      </c>
      <c r="D604" s="12"/>
      <c r="E604" s="17"/>
      <c r="F604" s="13"/>
      <c r="G604" s="21"/>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7"/>
      <c r="D605" s="17"/>
      <c r="E605" s="17"/>
      <c r="F605" s="17"/>
      <c r="G605" s="17"/>
      <c r="H605" s="17"/>
      <c r="I605" s="17"/>
      <c r="J605" s="22"/>
      <c r="K605" s="22"/>
      <c r="L605" s="22"/>
      <c r="M605" s="22"/>
      <c r="N605" s="819"/>
      <c r="O605" s="819"/>
      <c r="P605" s="819"/>
      <c r="Q605" s="22"/>
      <c r="R605" s="22"/>
      <c r="S605" s="22"/>
      <c r="T605" s="22"/>
      <c r="U605" s="22"/>
      <c r="V605" s="22"/>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946"/>
      <c r="I606" s="17"/>
      <c r="J606" s="17"/>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46"/>
      <c r="I607" s="17"/>
      <c r="J607" s="23" t="s">
        <v>38</v>
      </c>
      <c r="K607" s="22" t="s">
        <v>39</v>
      </c>
      <c r="L607" s="24"/>
      <c r="M607" s="24"/>
      <c r="N607" s="256"/>
      <c r="O607" s="256"/>
      <c r="P607" s="256"/>
      <c r="Q607" s="24"/>
      <c r="R607" s="24"/>
      <c r="S607" s="24"/>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t="s">
        <v>40</v>
      </c>
      <c r="H608" s="946"/>
      <c r="I608" s="17"/>
      <c r="J608" s="255" t="s">
        <v>446</v>
      </c>
      <c r="K608" s="255" t="s">
        <v>63</v>
      </c>
      <c r="L608" s="255" t="s">
        <v>64</v>
      </c>
      <c r="M608" s="255" t="s">
        <v>65</v>
      </c>
      <c r="N608" s="255" t="s">
        <v>66</v>
      </c>
      <c r="O608" s="255" t="s">
        <v>1003</v>
      </c>
      <c r="P608" s="255" t="s">
        <v>1004</v>
      </c>
      <c r="Q608" s="255" t="s">
        <v>1005</v>
      </c>
      <c r="R608" s="23"/>
      <c r="S608" s="23" t="s">
        <v>266</v>
      </c>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26"/>
      <c r="G609" s="49"/>
      <c r="H609" s="31"/>
      <c r="I609" s="27" t="s">
        <v>81</v>
      </c>
      <c r="J609" s="379">
        <v>5</v>
      </c>
      <c r="K609" s="379">
        <v>5</v>
      </c>
      <c r="L609" s="379">
        <v>5</v>
      </c>
      <c r="M609" s="379">
        <v>5</v>
      </c>
      <c r="N609" s="379">
        <v>5</v>
      </c>
      <c r="O609" s="379">
        <v>5</v>
      </c>
      <c r="P609" s="379">
        <v>5</v>
      </c>
      <c r="Q609" s="379">
        <v>5</v>
      </c>
      <c r="R609" s="27"/>
      <c r="S609" s="382">
        <v>0</v>
      </c>
      <c r="T609" s="59"/>
      <c r="U609" s="59"/>
      <c r="V609" s="60"/>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s="765" customFormat="1" ht="12" customHeight="1" outlineLevel="1" x14ac:dyDescent="0.25">
      <c r="A610" s="769"/>
      <c r="B610" s="766"/>
      <c r="C610" s="778"/>
      <c r="D610" s="778"/>
      <c r="E610" s="778"/>
      <c r="F610" s="782"/>
      <c r="G610" s="781"/>
      <c r="H610" s="31"/>
      <c r="I610" s="783" t="s">
        <v>1087</v>
      </c>
      <c r="J610" s="379">
        <v>5</v>
      </c>
      <c r="K610" s="379">
        <v>5</v>
      </c>
      <c r="L610" s="379">
        <v>5</v>
      </c>
      <c r="M610" s="379">
        <v>5</v>
      </c>
      <c r="N610" s="379">
        <v>5</v>
      </c>
      <c r="O610" s="379">
        <v>5</v>
      </c>
      <c r="P610" s="379">
        <v>5</v>
      </c>
      <c r="Q610" s="379">
        <v>5</v>
      </c>
      <c r="R610" s="783"/>
      <c r="S610" s="382">
        <v>0</v>
      </c>
      <c r="T610" s="59"/>
      <c r="U610" s="59"/>
      <c r="V610" s="60"/>
      <c r="W610" s="773"/>
      <c r="X610" s="768"/>
      <c r="Y610" s="768"/>
      <c r="Z610" s="768"/>
      <c r="AA610" s="768"/>
      <c r="AB610" s="768"/>
      <c r="AC610" s="768"/>
      <c r="AD610" s="768"/>
      <c r="AE610" s="768"/>
      <c r="AF610" s="768"/>
      <c r="AG610" s="768"/>
      <c r="AH610" s="768"/>
      <c r="AI610" s="768"/>
      <c r="AJ610" s="768"/>
      <c r="AK610" s="768"/>
      <c r="AL610" s="768"/>
      <c r="AM610" s="768"/>
      <c r="AN610" s="768"/>
      <c r="AO610" s="768"/>
      <c r="AP610" s="768"/>
      <c r="AQ610" s="768"/>
      <c r="AR610" s="768"/>
      <c r="AS610" s="768"/>
      <c r="AT610" s="768"/>
      <c r="AU610" s="768"/>
      <c r="AV610" s="768"/>
      <c r="AW610" s="768"/>
      <c r="AX610" s="768"/>
      <c r="AY610" s="768"/>
      <c r="AZ610" s="768"/>
      <c r="BA610" s="768"/>
      <c r="BB610" s="768"/>
      <c r="BC610" s="768"/>
      <c r="BD610" s="768"/>
      <c r="BE610" s="768"/>
      <c r="BF610" s="768"/>
      <c r="BG610" s="768"/>
      <c r="BH610" s="768"/>
      <c r="BI610" s="768"/>
      <c r="BJ610" s="768"/>
      <c r="BK610" s="768"/>
      <c r="BL610" s="768"/>
      <c r="BM610" s="768"/>
      <c r="BN610" s="768"/>
      <c r="BO610" s="768"/>
      <c r="BP610" s="768"/>
    </row>
    <row r="611" spans="1:68" s="765" customFormat="1" ht="12" customHeight="1" outlineLevel="1" x14ac:dyDescent="0.25">
      <c r="A611" s="769"/>
      <c r="B611" s="766"/>
      <c r="C611" s="778"/>
      <c r="D611" s="778"/>
      <c r="E611" s="778"/>
      <c r="F611" s="782"/>
      <c r="G611" s="781"/>
      <c r="H611" s="31"/>
      <c r="I611" s="783" t="s">
        <v>72</v>
      </c>
      <c r="J611" s="379">
        <v>3</v>
      </c>
      <c r="K611" s="379">
        <v>3</v>
      </c>
      <c r="L611" s="379">
        <v>3</v>
      </c>
      <c r="M611" s="379">
        <v>3</v>
      </c>
      <c r="N611" s="379">
        <v>3</v>
      </c>
      <c r="O611" s="379">
        <v>3</v>
      </c>
      <c r="P611" s="379">
        <v>3</v>
      </c>
      <c r="Q611" s="379">
        <v>3</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ht="12" customHeight="1" outlineLevel="1" x14ac:dyDescent="0.25">
      <c r="A612" s="5"/>
      <c r="B612" s="6"/>
      <c r="C612" s="17"/>
      <c r="D612" s="17"/>
      <c r="E612" s="17"/>
      <c r="F612" s="26"/>
      <c r="G612" s="49"/>
      <c r="H612" s="31"/>
      <c r="I612" s="27" t="s">
        <v>1088</v>
      </c>
      <c r="J612" s="379">
        <v>3</v>
      </c>
      <c r="K612" s="379">
        <v>3</v>
      </c>
      <c r="L612" s="379">
        <v>3</v>
      </c>
      <c r="M612" s="379">
        <v>3</v>
      </c>
      <c r="N612" s="379">
        <v>3</v>
      </c>
      <c r="O612" s="379">
        <v>3</v>
      </c>
      <c r="P612" s="379">
        <v>3</v>
      </c>
      <c r="Q612" s="379">
        <v>3</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73</v>
      </c>
      <c r="J613" s="380">
        <v>120</v>
      </c>
      <c r="K613" s="380">
        <v>120</v>
      </c>
      <c r="L613" s="380">
        <v>120</v>
      </c>
      <c r="M613" s="380">
        <v>120</v>
      </c>
      <c r="N613" s="380">
        <v>120</v>
      </c>
      <c r="O613" s="380">
        <v>120</v>
      </c>
      <c r="P613" s="380">
        <v>120</v>
      </c>
      <c r="Q613" s="380">
        <v>120</v>
      </c>
      <c r="R613" s="783"/>
      <c r="S613" s="382">
        <v>1</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ht="12" customHeight="1" outlineLevel="1" x14ac:dyDescent="0.25">
      <c r="A614" s="5"/>
      <c r="B614" s="6"/>
      <c r="C614" s="17"/>
      <c r="D614" s="17"/>
      <c r="E614" s="17"/>
      <c r="F614" s="26"/>
      <c r="G614" s="49"/>
      <c r="H614" s="31"/>
      <c r="I614" s="27" t="s">
        <v>1084</v>
      </c>
      <c r="J614" s="380">
        <v>120</v>
      </c>
      <c r="K614" s="380">
        <v>120</v>
      </c>
      <c r="L614" s="380">
        <v>120</v>
      </c>
      <c r="M614" s="380">
        <v>120</v>
      </c>
      <c r="N614" s="380">
        <v>120</v>
      </c>
      <c r="O614" s="380">
        <v>120</v>
      </c>
      <c r="P614" s="380">
        <v>120</v>
      </c>
      <c r="Q614" s="380">
        <v>120</v>
      </c>
      <c r="R614" s="27"/>
      <c r="S614" s="382">
        <v>1</v>
      </c>
      <c r="T614" s="59"/>
      <c r="U614" s="59"/>
      <c r="V614" s="60"/>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outlineLevel="1" x14ac:dyDescent="0.25">
      <c r="A615" s="5"/>
      <c r="B615" s="6"/>
      <c r="C615" s="17"/>
      <c r="D615" s="17"/>
      <c r="E615" s="17"/>
      <c r="F615" s="26"/>
      <c r="G615" s="49"/>
      <c r="H615" s="31"/>
      <c r="I615" s="27" t="s">
        <v>74</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77"/>
      <c r="G616" s="781"/>
      <c r="H616" s="31"/>
      <c r="I616" s="783" t="s">
        <v>75</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36"/>
      <c r="G617" s="49"/>
      <c r="H617" s="31"/>
      <c r="I617" s="27" t="s">
        <v>1086</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s="765" customFormat="1" ht="12" customHeight="1" outlineLevel="1" x14ac:dyDescent="0.25">
      <c r="A618" s="769"/>
      <c r="B618" s="766"/>
      <c r="C618" s="778"/>
      <c r="D618" s="778"/>
      <c r="E618" s="778"/>
      <c r="F618" s="780"/>
      <c r="G618" s="779"/>
      <c r="H618" s="779"/>
      <c r="I618" s="783" t="s">
        <v>76</v>
      </c>
      <c r="J618" s="380">
        <v>100</v>
      </c>
      <c r="K618" s="380">
        <v>100</v>
      </c>
      <c r="L618" s="380">
        <v>100</v>
      </c>
      <c r="M618" s="380">
        <v>100</v>
      </c>
      <c r="N618" s="380">
        <v>100</v>
      </c>
      <c r="O618" s="380">
        <v>100</v>
      </c>
      <c r="P618" s="380">
        <v>100</v>
      </c>
      <c r="Q618" s="380">
        <v>100</v>
      </c>
      <c r="R618" s="783"/>
      <c r="S618" s="382">
        <v>1</v>
      </c>
      <c r="T618" s="59"/>
      <c r="U618" s="59"/>
      <c r="V618" s="60"/>
      <c r="W618" s="773"/>
      <c r="X618" s="768"/>
      <c r="Y618" s="768"/>
      <c r="Z618" s="768"/>
      <c r="AA618" s="768"/>
      <c r="AB618" s="768"/>
      <c r="AC618" s="768"/>
      <c r="AD618" s="768"/>
      <c r="AE618" s="768"/>
      <c r="AF618" s="768"/>
      <c r="AG618" s="768"/>
      <c r="AH618" s="768"/>
      <c r="AI618" s="768"/>
      <c r="AJ618" s="768"/>
      <c r="AK618" s="768"/>
      <c r="AL618" s="768"/>
      <c r="AM618" s="768"/>
      <c r="AN618" s="768"/>
      <c r="AO618" s="768"/>
      <c r="AP618" s="768"/>
      <c r="AQ618" s="768"/>
      <c r="AR618" s="768"/>
      <c r="AS618" s="768"/>
      <c r="AT618" s="768"/>
      <c r="AU618" s="768"/>
      <c r="AV618" s="768"/>
      <c r="AW618" s="768"/>
      <c r="AX618" s="768"/>
      <c r="AY618" s="768"/>
      <c r="AZ618" s="768"/>
      <c r="BA618" s="768"/>
      <c r="BB618" s="768"/>
      <c r="BC618" s="768"/>
      <c r="BD618" s="768"/>
      <c r="BE618" s="768"/>
      <c r="BF618" s="768"/>
      <c r="BG618" s="768"/>
      <c r="BH618" s="768"/>
      <c r="BI618" s="768"/>
      <c r="BJ618" s="768"/>
      <c r="BK618" s="768"/>
      <c r="BL618" s="768"/>
      <c r="BM618" s="768"/>
      <c r="BN618" s="768"/>
      <c r="BO618" s="768"/>
      <c r="BP618" s="768"/>
    </row>
    <row r="619" spans="1:68" ht="12" customHeight="1" outlineLevel="1" x14ac:dyDescent="0.25">
      <c r="A619" s="5"/>
      <c r="B619" s="6"/>
      <c r="C619" s="17"/>
      <c r="D619" s="17"/>
      <c r="E619" s="17"/>
      <c r="F619" s="33"/>
      <c r="G619" s="34"/>
      <c r="H619" s="34"/>
      <c r="I619" s="27" t="s">
        <v>1085</v>
      </c>
      <c r="J619" s="380">
        <v>100</v>
      </c>
      <c r="K619" s="380">
        <v>100</v>
      </c>
      <c r="L619" s="380">
        <v>100</v>
      </c>
      <c r="M619" s="380">
        <v>100</v>
      </c>
      <c r="N619" s="380">
        <v>100</v>
      </c>
      <c r="O619" s="380">
        <v>100</v>
      </c>
      <c r="P619" s="380">
        <v>100</v>
      </c>
      <c r="Q619" s="380">
        <v>100</v>
      </c>
      <c r="R619" s="27"/>
      <c r="S619" s="382">
        <v>1</v>
      </c>
      <c r="T619" s="59"/>
      <c r="U619" s="59"/>
      <c r="V619" s="60"/>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outlineLevel="1" x14ac:dyDescent="0.25">
      <c r="A620" s="5"/>
      <c r="B620" s="6"/>
      <c r="C620" s="17"/>
      <c r="D620" s="17"/>
      <c r="E620" s="17"/>
      <c r="F620" s="33"/>
      <c r="G620" s="34"/>
      <c r="H620" s="34"/>
      <c r="I620" s="27" t="s">
        <v>77</v>
      </c>
      <c r="J620" s="380">
        <v>90</v>
      </c>
      <c r="K620" s="380">
        <v>90</v>
      </c>
      <c r="L620" s="380">
        <v>90</v>
      </c>
      <c r="M620" s="380">
        <v>90</v>
      </c>
      <c r="N620" s="380">
        <v>90</v>
      </c>
      <c r="O620" s="380">
        <v>90</v>
      </c>
      <c r="P620" s="380">
        <v>90</v>
      </c>
      <c r="Q620" s="380">
        <v>90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26"/>
      <c r="G621" s="49"/>
      <c r="H621" s="31"/>
      <c r="I621" s="27" t="s">
        <v>78</v>
      </c>
      <c r="J621" s="379">
        <v>140</v>
      </c>
      <c r="K621" s="379">
        <v>140</v>
      </c>
      <c r="L621" s="379">
        <v>140</v>
      </c>
      <c r="M621" s="379">
        <v>140</v>
      </c>
      <c r="N621" s="379">
        <v>140</v>
      </c>
      <c r="O621" s="379">
        <v>140</v>
      </c>
      <c r="P621" s="379">
        <v>140</v>
      </c>
      <c r="Q621" s="379">
        <v>140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250</v>
      </c>
      <c r="J622" s="381">
        <v>100</v>
      </c>
      <c r="K622" s="381">
        <v>100</v>
      </c>
      <c r="L622" s="381">
        <v>100</v>
      </c>
      <c r="M622" s="381">
        <v>100</v>
      </c>
      <c r="N622" s="381">
        <v>100</v>
      </c>
      <c r="O622" s="381">
        <v>100</v>
      </c>
      <c r="P622" s="381">
        <v>100</v>
      </c>
      <c r="Q622" s="381">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50"/>
      <c r="H623" s="51"/>
      <c r="I623" s="68" t="s">
        <v>82</v>
      </c>
      <c r="J623" s="381">
        <v>90</v>
      </c>
      <c r="K623" s="381">
        <v>90</v>
      </c>
      <c r="L623" s="381">
        <v>90</v>
      </c>
      <c r="M623" s="381">
        <v>90</v>
      </c>
      <c r="N623" s="381">
        <v>90</v>
      </c>
      <c r="O623" s="381">
        <v>90</v>
      </c>
      <c r="P623" s="381">
        <v>90</v>
      </c>
      <c r="Q623" s="381">
        <v>90</v>
      </c>
      <c r="R623" s="68"/>
      <c r="S623" s="383">
        <v>1</v>
      </c>
      <c r="T623" s="61"/>
      <c r="U623" s="61"/>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83</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84</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7" t="s">
        <v>80</v>
      </c>
      <c r="J626" s="381">
        <v>10</v>
      </c>
      <c r="K626" s="381">
        <v>10</v>
      </c>
      <c r="L626" s="381">
        <v>10</v>
      </c>
      <c r="M626" s="381">
        <v>10</v>
      </c>
      <c r="N626" s="381">
        <v>10</v>
      </c>
      <c r="O626" s="381">
        <v>10</v>
      </c>
      <c r="P626" s="381">
        <v>10</v>
      </c>
      <c r="Q626" s="381">
        <v>10</v>
      </c>
      <c r="R626" s="67"/>
      <c r="S626" s="383">
        <v>0</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85</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256</v>
      </c>
      <c r="J628" s="381">
        <v>2</v>
      </c>
      <c r="K628" s="381">
        <v>2</v>
      </c>
      <c r="L628" s="381">
        <v>2</v>
      </c>
      <c r="M628" s="381">
        <v>2</v>
      </c>
      <c r="N628" s="381">
        <v>2</v>
      </c>
      <c r="O628" s="381">
        <v>2</v>
      </c>
      <c r="P628" s="381">
        <v>2</v>
      </c>
      <c r="Q628" s="381">
        <v>2</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257</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8" t="s">
        <v>258</v>
      </c>
      <c r="J630" s="381">
        <v>10</v>
      </c>
      <c r="K630" s="381">
        <v>10</v>
      </c>
      <c r="L630" s="381">
        <v>10</v>
      </c>
      <c r="M630" s="381">
        <v>10</v>
      </c>
      <c r="N630" s="381">
        <v>10</v>
      </c>
      <c r="O630" s="381">
        <v>10</v>
      </c>
      <c r="P630" s="381">
        <v>10</v>
      </c>
      <c r="Q630" s="381">
        <v>10</v>
      </c>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259</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51"/>
      <c r="J632" s="51"/>
      <c r="K632" s="51"/>
      <c r="L632" s="51"/>
      <c r="M632" s="51"/>
      <c r="N632" s="51"/>
      <c r="O632" s="51"/>
      <c r="P632" s="51"/>
      <c r="Q632" s="51"/>
      <c r="R632" s="61"/>
      <c r="S632" s="61"/>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5.0999999999999996" customHeight="1" outlineLevel="1" x14ac:dyDescent="0.25">
      <c r="A633" s="5"/>
      <c r="B633" s="6"/>
      <c r="C633" s="17"/>
      <c r="D633" s="17"/>
      <c r="E633" s="17"/>
      <c r="F633" s="36"/>
      <c r="G633" s="37"/>
      <c r="H633" s="37"/>
      <c r="I633" s="37"/>
      <c r="J633" s="38"/>
      <c r="K633" s="38"/>
      <c r="L633" s="38"/>
      <c r="M633" s="38"/>
      <c r="N633" s="268"/>
      <c r="O633" s="268"/>
      <c r="P633" s="268"/>
      <c r="Q633" s="38"/>
      <c r="R633" s="38"/>
      <c r="S633" s="38"/>
      <c r="T633" s="38"/>
      <c r="U633" s="38"/>
      <c r="V633" s="3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24.95" customHeight="1" outlineLevel="1" x14ac:dyDescent="0.25">
      <c r="A634" s="5"/>
      <c r="B634" s="6"/>
      <c r="C634" s="39"/>
      <c r="D634" s="39"/>
      <c r="E634" s="39"/>
      <c r="F634" s="39"/>
      <c r="G634" s="40" t="str">
        <f>G601</f>
        <v>SEEDING RATES</v>
      </c>
      <c r="H634" s="39"/>
      <c r="I634" s="39"/>
      <c r="J634" s="39"/>
      <c r="K634" s="39"/>
      <c r="L634" s="39"/>
      <c r="M634" s="39"/>
      <c r="N634" s="269"/>
      <c r="O634" s="269"/>
      <c r="P634" s="269"/>
      <c r="Q634" s="39"/>
      <c r="R634" s="39"/>
      <c r="S634" s="39"/>
      <c r="T634" s="39"/>
      <c r="U634" s="39"/>
      <c r="V634" s="39"/>
      <c r="W634" s="41" t="s">
        <v>24</v>
      </c>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6"/>
      <c r="D635" s="6"/>
      <c r="E635" s="6"/>
      <c r="F635" s="7"/>
      <c r="G635" s="7"/>
      <c r="H635" s="7"/>
      <c r="I635" s="7"/>
      <c r="J635" s="7"/>
      <c r="K635" s="7"/>
      <c r="L635" s="7"/>
      <c r="M635" s="7"/>
      <c r="N635" s="240"/>
      <c r="O635" s="240"/>
      <c r="P635" s="240"/>
      <c r="Q635" s="7"/>
      <c r="R635" s="7"/>
      <c r="S635" s="7"/>
      <c r="T635" s="7"/>
      <c r="U635" s="7"/>
      <c r="V635" s="7"/>
      <c r="W635" s="7"/>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x14ac:dyDescent="0.25">
      <c r="A636" s="5"/>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239"/>
      <c r="AB636" s="239"/>
      <c r="AC636" s="239"/>
      <c r="AD636" s="239"/>
      <c r="AE636" s="239"/>
      <c r="AF636" s="239"/>
      <c r="AG636" s="239"/>
      <c r="AH636" s="239"/>
      <c r="AI636" s="239"/>
      <c r="AJ636" s="239"/>
      <c r="AK636" s="239"/>
      <c r="AL636" s="239"/>
      <c r="AM636" s="239"/>
      <c r="AN636" s="239"/>
      <c r="AO636" s="239"/>
      <c r="AP636" s="239"/>
      <c r="AQ636" s="239"/>
      <c r="AR636" s="239"/>
      <c r="AS636" s="239"/>
      <c r="AT636" s="239"/>
      <c r="AU636" s="239"/>
      <c r="AV636" s="239"/>
      <c r="AW636" s="239"/>
      <c r="AX636" s="239"/>
      <c r="AY636" s="239"/>
      <c r="AZ636" s="239"/>
      <c r="BA636" s="239"/>
      <c r="BB636" s="239"/>
      <c r="BC636" s="239"/>
      <c r="BD636" s="239"/>
      <c r="BE636" s="239"/>
      <c r="BF636" s="239"/>
      <c r="BG636" s="239"/>
      <c r="BH636" s="239"/>
      <c r="BI636" s="239"/>
      <c r="BJ636" s="239"/>
      <c r="BK636" s="239"/>
      <c r="BL636" s="239"/>
      <c r="BM636" s="239"/>
      <c r="BN636" s="239"/>
      <c r="BO636" s="239"/>
      <c r="BP636" s="239"/>
    </row>
    <row r="637" spans="1:68" ht="5.0999999999999996" customHeight="1" thickBot="1" x14ac:dyDescent="0.3">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x14ac:dyDescent="0.25">
      <c r="A638" s="5"/>
      <c r="B638" s="6"/>
      <c r="C638" s="9" t="s">
        <v>0</v>
      </c>
      <c r="D638" s="9"/>
      <c r="E638" s="9"/>
      <c r="F638" s="9"/>
      <c r="G638" s="9"/>
      <c r="H638" s="9"/>
      <c r="I638" s="9"/>
      <c r="J638" s="9"/>
      <c r="K638" s="9"/>
      <c r="L638" s="9"/>
      <c r="M638" s="9"/>
      <c r="N638" s="9"/>
      <c r="O638" s="9"/>
      <c r="P638" s="9"/>
      <c r="Q638" s="10"/>
      <c r="R638" s="9"/>
      <c r="S638" s="9"/>
      <c r="T638" s="9"/>
      <c r="U638" s="10"/>
      <c r="V638" s="10"/>
      <c r="W638" s="11"/>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12"/>
      <c r="D639" s="12"/>
      <c r="E639" s="12" t="s">
        <v>1</v>
      </c>
      <c r="F639" s="13"/>
      <c r="G639" s="14" t="s">
        <v>41</v>
      </c>
      <c r="H639" s="14"/>
      <c r="I639" s="13"/>
      <c r="J639" s="13"/>
      <c r="K639" s="13"/>
      <c r="L639" s="13"/>
      <c r="M639" s="13"/>
      <c r="N639" s="13"/>
      <c r="O639" s="13"/>
      <c r="P639" s="13"/>
      <c r="Q639" s="13"/>
      <c r="R639" s="13"/>
      <c r="S639" s="13"/>
      <c r="T639" s="13"/>
      <c r="U639" s="13"/>
      <c r="V639" s="13"/>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7"/>
      <c r="F640" s="13"/>
      <c r="G640" s="13" t="s">
        <v>42</v>
      </c>
      <c r="H640" s="13"/>
      <c r="J640" s="13"/>
      <c r="K640" s="13"/>
      <c r="L640" s="13"/>
      <c r="M640" s="13"/>
      <c r="N640" s="52" t="s">
        <v>43</v>
      </c>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7"/>
      <c r="D641" s="12"/>
      <c r="E641" s="17"/>
      <c r="F641" s="13"/>
      <c r="G641" s="45">
        <v>38576.728738425925</v>
      </c>
      <c r="H641" s="45"/>
      <c r="J641" s="13"/>
      <c r="K641" s="13"/>
      <c r="L641" s="13"/>
      <c r="M641" s="13"/>
      <c r="N641" s="13" t="s">
        <v>44</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20">
        <v>0</v>
      </c>
      <c r="D642" s="12"/>
      <c r="E642" s="17"/>
      <c r="F642" s="13"/>
      <c r="G642" s="21"/>
      <c r="H642" s="21"/>
      <c r="J642" s="13"/>
      <c r="N642" s="315" t="s">
        <v>378</v>
      </c>
      <c r="Q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7"/>
      <c r="D643" s="17"/>
      <c r="E643" s="17"/>
      <c r="F643" s="17"/>
      <c r="G643" s="17"/>
      <c r="H643" s="17"/>
      <c r="I643" s="17"/>
      <c r="J643" s="17"/>
      <c r="K643" s="22"/>
      <c r="L643" s="22"/>
      <c r="M643" s="22"/>
      <c r="N643" s="22"/>
      <c r="O643" s="22"/>
      <c r="P643" s="22"/>
      <c r="Q643" s="22"/>
      <c r="R643" s="22"/>
      <c r="S643" s="22"/>
      <c r="T643" s="22"/>
      <c r="U643" s="22"/>
      <c r="V643" s="2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53"/>
      <c r="H644" s="53"/>
      <c r="I644" s="53"/>
      <c r="J644" s="53"/>
      <c r="K644" s="53"/>
      <c r="L644" s="25"/>
      <c r="M644" s="25"/>
      <c r="N644" s="53"/>
      <c r="O644" s="25"/>
      <c r="P644" s="25"/>
      <c r="Q644" s="46"/>
      <c r="R644" s="53"/>
      <c r="S644" s="53"/>
      <c r="T644" s="53"/>
      <c r="U644" s="22"/>
      <c r="V644" s="46"/>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t="s">
        <v>48</v>
      </c>
      <c r="I645" s="53" t="s">
        <v>48</v>
      </c>
      <c r="J645" s="53"/>
      <c r="K645" s="53"/>
      <c r="L645" s="25" t="s">
        <v>49</v>
      </c>
      <c r="M645" s="25" t="s">
        <v>50</v>
      </c>
      <c r="N645" s="25"/>
      <c r="O645" s="25" t="s">
        <v>49</v>
      </c>
      <c r="P645" s="25" t="s">
        <v>50</v>
      </c>
      <c r="Q645" s="47"/>
      <c r="R645" s="53"/>
      <c r="S645" s="53"/>
      <c r="T645" s="53"/>
      <c r="U645" s="22"/>
      <c r="V645" s="2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46" t="s">
        <v>459</v>
      </c>
      <c r="H646" s="53" t="s">
        <v>265</v>
      </c>
      <c r="I646" s="53" t="s">
        <v>45</v>
      </c>
      <c r="J646" s="53" t="s">
        <v>267</v>
      </c>
      <c r="K646" s="25" t="s">
        <v>46</v>
      </c>
      <c r="L646" s="25" t="s">
        <v>268</v>
      </c>
      <c r="M646" s="25" t="s">
        <v>269</v>
      </c>
      <c r="N646" s="25" t="s">
        <v>47</v>
      </c>
      <c r="O646" s="25" t="s">
        <v>271</v>
      </c>
      <c r="P646" s="25" t="s">
        <v>272</v>
      </c>
      <c r="Q646" s="227" t="s">
        <v>270</v>
      </c>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26"/>
      <c r="G647" s="29" t="s">
        <v>81</v>
      </c>
      <c r="H647" s="384">
        <v>4500</v>
      </c>
      <c r="I647" s="384">
        <v>27.5</v>
      </c>
      <c r="J647" s="385">
        <v>1</v>
      </c>
      <c r="K647" s="386" t="s">
        <v>55</v>
      </c>
      <c r="L647" s="384">
        <v>431</v>
      </c>
      <c r="M647" s="387">
        <v>100</v>
      </c>
      <c r="N647" s="388" t="s">
        <v>56</v>
      </c>
      <c r="O647" s="384">
        <v>125</v>
      </c>
      <c r="P647" s="387">
        <v>1000</v>
      </c>
      <c r="Q647" s="385">
        <v>0.5</v>
      </c>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s="765" customFormat="1" ht="12" customHeight="1" x14ac:dyDescent="0.25">
      <c r="A648" s="769"/>
      <c r="B648" s="766"/>
      <c r="C648" s="778"/>
      <c r="D648" s="778"/>
      <c r="E648" s="778"/>
      <c r="F648" s="782"/>
      <c r="G648" s="259" t="s">
        <v>1087</v>
      </c>
      <c r="H648" s="384">
        <v>4500</v>
      </c>
      <c r="I648" s="384">
        <v>27.5</v>
      </c>
      <c r="J648" s="385">
        <v>1</v>
      </c>
      <c r="K648" s="386" t="s">
        <v>55</v>
      </c>
      <c r="L648" s="384">
        <v>431</v>
      </c>
      <c r="M648" s="387">
        <v>100</v>
      </c>
      <c r="N648" s="388" t="s">
        <v>56</v>
      </c>
      <c r="O648" s="384">
        <v>125</v>
      </c>
      <c r="P648" s="387">
        <v>1000</v>
      </c>
      <c r="Q648" s="385">
        <v>0.5</v>
      </c>
      <c r="W648" s="773"/>
      <c r="X648" s="768"/>
      <c r="Y648" s="768"/>
      <c r="Z648" s="768"/>
      <c r="AA648" s="768"/>
      <c r="AB648" s="768"/>
      <c r="AC648" s="768"/>
      <c r="AD648" s="768"/>
      <c r="AE648" s="768"/>
      <c r="AF648" s="768"/>
      <c r="AG648" s="768"/>
      <c r="AH648" s="768"/>
      <c r="AI648" s="768"/>
      <c r="AJ648" s="768"/>
      <c r="AK648" s="768"/>
      <c r="AL648" s="768"/>
      <c r="AM648" s="768"/>
      <c r="AN648" s="768"/>
      <c r="AO648" s="768"/>
      <c r="AP648" s="768"/>
      <c r="AQ648" s="768"/>
      <c r="AR648" s="768"/>
      <c r="AS648" s="768"/>
      <c r="AT648" s="768"/>
      <c r="AU648" s="768"/>
      <c r="AV648" s="768"/>
      <c r="AW648" s="768"/>
      <c r="AX648" s="768"/>
      <c r="AY648" s="768"/>
      <c r="AZ648" s="768"/>
      <c r="BA648" s="768"/>
      <c r="BB648" s="768"/>
      <c r="BC648" s="768"/>
      <c r="BD648" s="768"/>
      <c r="BE648" s="768"/>
      <c r="BF648" s="768"/>
      <c r="BG648" s="768"/>
      <c r="BH648" s="768"/>
      <c r="BI648" s="768"/>
      <c r="BJ648" s="768"/>
      <c r="BK648" s="768"/>
      <c r="BL648" s="768"/>
      <c r="BM648" s="768"/>
      <c r="BN648" s="768"/>
      <c r="BO648" s="768"/>
      <c r="BP648" s="768"/>
    </row>
    <row r="649" spans="1:68" ht="12" customHeight="1" x14ac:dyDescent="0.25">
      <c r="A649" s="5"/>
      <c r="B649" s="6"/>
      <c r="C649" s="17"/>
      <c r="D649" s="17"/>
      <c r="E649" s="17"/>
      <c r="F649" s="26"/>
      <c r="G649" s="29" t="s">
        <v>72</v>
      </c>
      <c r="H649" s="384">
        <v>26250</v>
      </c>
      <c r="I649" s="384">
        <v>27.5</v>
      </c>
      <c r="J649" s="385">
        <v>1</v>
      </c>
      <c r="K649" s="386" t="s">
        <v>55</v>
      </c>
      <c r="L649" s="384">
        <v>431</v>
      </c>
      <c r="M649" s="387">
        <v>100</v>
      </c>
      <c r="N649" s="388" t="s">
        <v>56</v>
      </c>
      <c r="O649" s="384">
        <v>125</v>
      </c>
      <c r="P649" s="387">
        <v>1000</v>
      </c>
      <c r="Q649" s="385">
        <v>0.5</v>
      </c>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s="765" customFormat="1" ht="12" customHeight="1" x14ac:dyDescent="0.25">
      <c r="A650" s="769"/>
      <c r="B650" s="766"/>
      <c r="C650" s="778"/>
      <c r="D650" s="778"/>
      <c r="E650" s="778"/>
      <c r="F650" s="782"/>
      <c r="G650" s="259" t="s">
        <v>1088</v>
      </c>
      <c r="H650" s="384">
        <v>26250</v>
      </c>
      <c r="I650" s="384">
        <v>27.5</v>
      </c>
      <c r="J650" s="385">
        <v>1</v>
      </c>
      <c r="K650" s="386" t="s">
        <v>55</v>
      </c>
      <c r="L650" s="384">
        <v>431</v>
      </c>
      <c r="M650" s="387">
        <v>100</v>
      </c>
      <c r="N650" s="388" t="s">
        <v>56</v>
      </c>
      <c r="O650" s="384">
        <v>125</v>
      </c>
      <c r="P650" s="387">
        <v>1000</v>
      </c>
      <c r="Q650" s="385">
        <v>0.5</v>
      </c>
      <c r="W650" s="773"/>
      <c r="X650" s="768"/>
      <c r="Y650" s="768"/>
      <c r="Z650" s="768"/>
      <c r="AA650" s="768"/>
      <c r="AB650" s="768"/>
      <c r="AC650" s="768"/>
      <c r="AD650" s="768"/>
      <c r="AE650" s="768"/>
      <c r="AF650" s="768"/>
      <c r="AG650" s="768"/>
      <c r="AH650" s="768"/>
      <c r="AI650" s="768"/>
      <c r="AJ650" s="768"/>
      <c r="AK650" s="768"/>
      <c r="AL650" s="768"/>
      <c r="AM650" s="768"/>
      <c r="AN650" s="768"/>
      <c r="AO650" s="768"/>
      <c r="AP650" s="768"/>
      <c r="AQ650" s="768"/>
      <c r="AR650" s="768"/>
      <c r="AS650" s="768"/>
      <c r="AT650" s="768"/>
      <c r="AU650" s="768"/>
      <c r="AV650" s="768"/>
      <c r="AW650" s="768"/>
      <c r="AX650" s="768"/>
      <c r="AY650" s="768"/>
      <c r="AZ650" s="768"/>
      <c r="BA650" s="768"/>
      <c r="BB650" s="768"/>
      <c r="BC650" s="768"/>
      <c r="BD650" s="768"/>
      <c r="BE650" s="768"/>
      <c r="BF650" s="768"/>
      <c r="BG650" s="768"/>
      <c r="BH650" s="768"/>
      <c r="BI650" s="768"/>
      <c r="BJ650" s="768"/>
      <c r="BK650" s="768"/>
      <c r="BL650" s="768"/>
      <c r="BM650" s="768"/>
      <c r="BN650" s="768"/>
      <c r="BO650" s="768"/>
      <c r="BP650" s="768"/>
    </row>
    <row r="651" spans="1:68" ht="12" customHeight="1" x14ac:dyDescent="0.25">
      <c r="A651" s="5"/>
      <c r="B651" s="6"/>
      <c r="C651" s="17"/>
      <c r="D651" s="17"/>
      <c r="E651" s="17"/>
      <c r="F651" s="26"/>
      <c r="G651" s="29" t="s">
        <v>73</v>
      </c>
      <c r="H651" s="384">
        <v>0</v>
      </c>
      <c r="I651" s="384">
        <v>27.5</v>
      </c>
      <c r="J651" s="385">
        <v>1</v>
      </c>
      <c r="K651" s="388"/>
      <c r="L651" s="384">
        <v>0</v>
      </c>
      <c r="M651" s="387">
        <v>0</v>
      </c>
      <c r="N651" s="388"/>
      <c r="O651" s="384">
        <v>0</v>
      </c>
      <c r="P651" s="387">
        <v>0</v>
      </c>
      <c r="Q651" s="385">
        <v>1</v>
      </c>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s="765" customFormat="1" ht="12" customHeight="1" x14ac:dyDescent="0.25">
      <c r="A652" s="769"/>
      <c r="B652" s="766"/>
      <c r="C652" s="778"/>
      <c r="D652" s="778"/>
      <c r="E652" s="778"/>
      <c r="F652" s="782"/>
      <c r="G652" s="259" t="s">
        <v>1084</v>
      </c>
      <c r="H652" s="384">
        <v>0</v>
      </c>
      <c r="I652" s="384">
        <v>27.5</v>
      </c>
      <c r="J652" s="385">
        <v>1</v>
      </c>
      <c r="K652" s="388"/>
      <c r="L652" s="384">
        <v>0</v>
      </c>
      <c r="M652" s="387">
        <v>0</v>
      </c>
      <c r="N652" s="388"/>
      <c r="O652" s="384">
        <v>0</v>
      </c>
      <c r="P652" s="387">
        <v>0</v>
      </c>
      <c r="Q652" s="385">
        <v>1</v>
      </c>
      <c r="W652" s="773"/>
      <c r="X652" s="768"/>
      <c r="Y652" s="768"/>
      <c r="Z652" s="768"/>
      <c r="AA652" s="768"/>
      <c r="AB652" s="768"/>
      <c r="AC652" s="768"/>
      <c r="AD652" s="768"/>
      <c r="AE652" s="768"/>
      <c r="AF652" s="768"/>
      <c r="AG652" s="768"/>
      <c r="AH652" s="768"/>
      <c r="AI652" s="768"/>
      <c r="AJ652" s="768"/>
      <c r="AK652" s="768"/>
      <c r="AL652" s="768"/>
      <c r="AM652" s="768"/>
      <c r="AN652" s="768"/>
      <c r="AO652" s="768"/>
      <c r="AP652" s="768"/>
      <c r="AQ652" s="768"/>
      <c r="AR652" s="768"/>
      <c r="AS652" s="768"/>
      <c r="AT652" s="768"/>
      <c r="AU652" s="768"/>
      <c r="AV652" s="768"/>
      <c r="AW652" s="768"/>
      <c r="AX652" s="768"/>
      <c r="AY652" s="768"/>
      <c r="AZ652" s="768"/>
      <c r="BA652" s="768"/>
      <c r="BB652" s="768"/>
      <c r="BC652" s="768"/>
      <c r="BD652" s="768"/>
      <c r="BE652" s="768"/>
      <c r="BF652" s="768"/>
      <c r="BG652" s="768"/>
      <c r="BH652" s="768"/>
      <c r="BI652" s="768"/>
      <c r="BJ652" s="768"/>
      <c r="BK652" s="768"/>
      <c r="BL652" s="768"/>
      <c r="BM652" s="768"/>
      <c r="BN652" s="768"/>
      <c r="BO652" s="768"/>
      <c r="BP652" s="768"/>
    </row>
    <row r="653" spans="1:68" ht="12" customHeight="1" x14ac:dyDescent="0.25">
      <c r="A653" s="5"/>
      <c r="B653" s="6"/>
      <c r="C653" s="17"/>
      <c r="D653" s="17"/>
      <c r="E653" s="17"/>
      <c r="F653" s="26"/>
      <c r="G653" s="29" t="s">
        <v>74</v>
      </c>
      <c r="H653" s="384">
        <v>0</v>
      </c>
      <c r="I653" s="384">
        <v>27.5</v>
      </c>
      <c r="J653" s="385">
        <v>1</v>
      </c>
      <c r="K653" s="388" t="s">
        <v>54</v>
      </c>
      <c r="L653" s="384">
        <v>48</v>
      </c>
      <c r="M653" s="387">
        <v>200</v>
      </c>
      <c r="N653" s="388"/>
      <c r="O653" s="384">
        <v>0</v>
      </c>
      <c r="P653" s="387">
        <v>0</v>
      </c>
      <c r="Q653" s="385">
        <v>1</v>
      </c>
      <c r="W653" s="16"/>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row r="654" spans="1:68" s="765" customFormat="1" ht="12" customHeight="1" x14ac:dyDescent="0.25">
      <c r="A654" s="769"/>
      <c r="B654" s="766"/>
      <c r="C654" s="778"/>
      <c r="D654" s="778"/>
      <c r="E654" s="778"/>
      <c r="F654" s="777"/>
      <c r="G654" s="259" t="s">
        <v>75</v>
      </c>
      <c r="H654" s="384">
        <v>0</v>
      </c>
      <c r="I654" s="384">
        <v>27.5</v>
      </c>
      <c r="J654" s="385">
        <v>1</v>
      </c>
      <c r="K654" s="388"/>
      <c r="L654" s="384">
        <v>0</v>
      </c>
      <c r="M654" s="387">
        <v>0</v>
      </c>
      <c r="N654" s="388"/>
      <c r="O654" s="384">
        <v>0</v>
      </c>
      <c r="P654" s="387">
        <v>0</v>
      </c>
      <c r="Q654" s="385">
        <v>1</v>
      </c>
      <c r="W654" s="773"/>
      <c r="X654" s="768"/>
      <c r="Y654" s="768"/>
      <c r="Z654" s="768"/>
      <c r="AA654" s="768"/>
      <c r="AB654" s="768"/>
      <c r="AC654" s="768"/>
      <c r="AD654" s="768"/>
      <c r="AE654" s="768"/>
      <c r="AF654" s="768"/>
      <c r="AG654" s="768"/>
      <c r="AH654" s="768"/>
      <c r="AI654" s="768"/>
      <c r="AJ654" s="768"/>
      <c r="AK654" s="768"/>
      <c r="AL654" s="768"/>
      <c r="AM654" s="768"/>
      <c r="AN654" s="768"/>
      <c r="AO654" s="768"/>
      <c r="AP654" s="768"/>
      <c r="AQ654" s="768"/>
      <c r="AR654" s="768"/>
      <c r="AS654" s="768"/>
      <c r="AT654" s="768"/>
      <c r="AU654" s="768"/>
      <c r="AV654" s="768"/>
      <c r="AW654" s="768"/>
      <c r="AX654" s="768"/>
      <c r="AY654" s="768"/>
      <c r="AZ654" s="768"/>
      <c r="BA654" s="768"/>
      <c r="BB654" s="768"/>
      <c r="BC654" s="768"/>
      <c r="BD654" s="768"/>
      <c r="BE654" s="768"/>
      <c r="BF654" s="768"/>
      <c r="BG654" s="768"/>
      <c r="BH654" s="768"/>
      <c r="BI654" s="768"/>
      <c r="BJ654" s="768"/>
      <c r="BK654" s="768"/>
      <c r="BL654" s="768"/>
      <c r="BM654" s="768"/>
      <c r="BN654" s="768"/>
      <c r="BO654" s="768"/>
      <c r="BP654" s="768"/>
    </row>
    <row r="655" spans="1:68" ht="12" customHeight="1" x14ac:dyDescent="0.25">
      <c r="A655" s="5"/>
      <c r="B655" s="6"/>
      <c r="C655" s="17"/>
      <c r="D655" s="17"/>
      <c r="E655" s="17"/>
      <c r="F655" s="36"/>
      <c r="G655" s="29" t="s">
        <v>1086</v>
      </c>
      <c r="H655" s="384">
        <v>0</v>
      </c>
      <c r="I655" s="384">
        <v>27.5</v>
      </c>
      <c r="J655" s="385">
        <v>1</v>
      </c>
      <c r="K655" s="388"/>
      <c r="L655" s="384">
        <v>0</v>
      </c>
      <c r="M655" s="387">
        <v>0</v>
      </c>
      <c r="N655" s="388"/>
      <c r="O655" s="384">
        <v>0</v>
      </c>
      <c r="P655" s="387">
        <v>0</v>
      </c>
      <c r="Q655" s="385">
        <v>1</v>
      </c>
      <c r="W655" s="16"/>
      <c r="X655" s="7"/>
      <c r="Y655" s="7"/>
      <c r="Z655" s="7"/>
      <c r="AA655" s="240"/>
      <c r="AB655" s="240"/>
      <c r="AC655" s="240"/>
      <c r="AD655" s="240"/>
      <c r="AE655" s="240"/>
      <c r="AF655" s="240"/>
      <c r="AG655" s="240"/>
      <c r="AH655" s="240"/>
      <c r="AI655" s="240"/>
      <c r="AJ655" s="240"/>
      <c r="AK655" s="240"/>
      <c r="AL655" s="240"/>
      <c r="AM655" s="240"/>
      <c r="AN655" s="240"/>
      <c r="AO655" s="240"/>
      <c r="AP655" s="240"/>
      <c r="AQ655" s="240"/>
      <c r="AR655" s="240"/>
      <c r="AS655" s="240"/>
      <c r="AT655" s="240"/>
      <c r="AU655" s="240"/>
      <c r="AV655" s="240"/>
      <c r="AW655" s="240"/>
      <c r="AX655" s="240"/>
      <c r="AY655" s="240"/>
      <c r="AZ655" s="240"/>
      <c r="BA655" s="240"/>
      <c r="BB655" s="240"/>
      <c r="BC655" s="240"/>
      <c r="BD655" s="240"/>
      <c r="BE655" s="240"/>
      <c r="BF655" s="240"/>
      <c r="BG655" s="240"/>
      <c r="BH655" s="240"/>
      <c r="BI655" s="240"/>
      <c r="BJ655" s="240"/>
      <c r="BK655" s="240"/>
      <c r="BL655" s="240"/>
      <c r="BM655" s="240"/>
      <c r="BN655" s="240"/>
      <c r="BO655" s="240"/>
      <c r="BP655" s="240"/>
    </row>
    <row r="656" spans="1:68" s="765" customFormat="1" ht="12" customHeight="1" x14ac:dyDescent="0.25">
      <c r="A656" s="769"/>
      <c r="B656" s="766"/>
      <c r="C656" s="778"/>
      <c r="D656" s="778"/>
      <c r="E656" s="778"/>
      <c r="F656" s="780"/>
      <c r="G656" s="259" t="s">
        <v>76</v>
      </c>
      <c r="H656" s="384">
        <v>0</v>
      </c>
      <c r="I656" s="384">
        <v>27.5</v>
      </c>
      <c r="J656" s="385">
        <v>1</v>
      </c>
      <c r="K656" s="388" t="s">
        <v>51</v>
      </c>
      <c r="L656" s="384">
        <v>40</v>
      </c>
      <c r="M656" s="387">
        <v>240</v>
      </c>
      <c r="N656" s="388"/>
      <c r="O656" s="384">
        <v>0</v>
      </c>
      <c r="P656" s="387">
        <v>0</v>
      </c>
      <c r="Q656" s="385">
        <v>1</v>
      </c>
      <c r="W656" s="773"/>
      <c r="X656" s="768"/>
      <c r="Y656" s="768"/>
      <c r="Z656" s="768"/>
      <c r="AA656" s="768"/>
      <c r="AB656" s="768"/>
      <c r="AC656" s="768"/>
      <c r="AD656" s="768"/>
      <c r="AE656" s="768"/>
      <c r="AF656" s="768"/>
      <c r="AG656" s="768"/>
      <c r="AH656" s="768"/>
      <c r="AI656" s="768"/>
      <c r="AJ656" s="768"/>
      <c r="AK656" s="768"/>
      <c r="AL656" s="768"/>
      <c r="AM656" s="768"/>
      <c r="AN656" s="768"/>
      <c r="AO656" s="768"/>
      <c r="AP656" s="768"/>
      <c r="AQ656" s="768"/>
      <c r="AR656" s="768"/>
      <c r="AS656" s="768"/>
      <c r="AT656" s="768"/>
      <c r="AU656" s="768"/>
      <c r="AV656" s="768"/>
      <c r="AW656" s="768"/>
      <c r="AX656" s="768"/>
      <c r="AY656" s="768"/>
      <c r="AZ656" s="768"/>
      <c r="BA656" s="768"/>
      <c r="BB656" s="768"/>
      <c r="BC656" s="768"/>
      <c r="BD656" s="768"/>
      <c r="BE656" s="768"/>
      <c r="BF656" s="768"/>
      <c r="BG656" s="768"/>
      <c r="BH656" s="768"/>
      <c r="BI656" s="768"/>
      <c r="BJ656" s="768"/>
      <c r="BK656" s="768"/>
      <c r="BL656" s="768"/>
      <c r="BM656" s="768"/>
      <c r="BN656" s="768"/>
      <c r="BO656" s="768"/>
      <c r="BP656" s="768"/>
    </row>
    <row r="657" spans="1:68" ht="12" customHeight="1" x14ac:dyDescent="0.25">
      <c r="A657" s="5"/>
      <c r="B657" s="6"/>
      <c r="C657" s="17"/>
      <c r="D657" s="17"/>
      <c r="E657" s="17"/>
      <c r="F657" s="33"/>
      <c r="G657" s="29" t="s">
        <v>1085</v>
      </c>
      <c r="H657" s="384">
        <v>0</v>
      </c>
      <c r="I657" s="384">
        <v>27.5</v>
      </c>
      <c r="J657" s="385">
        <v>1</v>
      </c>
      <c r="K657" s="388" t="s">
        <v>51</v>
      </c>
      <c r="L657" s="384">
        <v>40</v>
      </c>
      <c r="M657" s="387">
        <v>240</v>
      </c>
      <c r="N657" s="388"/>
      <c r="O657" s="384">
        <v>0</v>
      </c>
      <c r="P657" s="387">
        <v>0</v>
      </c>
      <c r="Q657" s="385">
        <v>1</v>
      </c>
      <c r="W657" s="16"/>
      <c r="X657" s="7"/>
      <c r="Y657" s="7"/>
      <c r="Z657" s="7"/>
      <c r="AA657" s="240"/>
      <c r="AB657" s="240"/>
      <c r="AC657" s="240"/>
      <c r="AD657" s="240"/>
      <c r="AE657" s="240"/>
      <c r="AF657" s="240"/>
      <c r="AG657" s="240"/>
      <c r="AH657" s="240"/>
      <c r="AI657" s="240"/>
      <c r="AJ657" s="240"/>
      <c r="AK657" s="240"/>
      <c r="AL657" s="240"/>
      <c r="AM657" s="240"/>
      <c r="AN657" s="240"/>
      <c r="AO657" s="240"/>
      <c r="AP657" s="240"/>
      <c r="AQ657" s="240"/>
      <c r="AR657" s="240"/>
      <c r="AS657" s="240"/>
      <c r="AT657" s="240"/>
      <c r="AU657" s="240"/>
      <c r="AV657" s="240"/>
      <c r="AW657" s="240"/>
      <c r="AX657" s="240"/>
      <c r="AY657" s="240"/>
      <c r="AZ657" s="240"/>
      <c r="BA657" s="240"/>
      <c r="BB657" s="240"/>
      <c r="BC657" s="240"/>
      <c r="BD657" s="240"/>
      <c r="BE657" s="240"/>
      <c r="BF657" s="240"/>
      <c r="BG657" s="240"/>
      <c r="BH657" s="240"/>
      <c r="BI657" s="240"/>
      <c r="BJ657" s="240"/>
      <c r="BK657" s="240"/>
      <c r="BL657" s="240"/>
      <c r="BM657" s="240"/>
      <c r="BN657" s="240"/>
      <c r="BO657" s="240"/>
      <c r="BP657" s="240"/>
    </row>
    <row r="658" spans="1:68" ht="12" customHeight="1" x14ac:dyDescent="0.25">
      <c r="A658" s="5"/>
      <c r="B658" s="6"/>
      <c r="C658" s="17"/>
      <c r="D658" s="17"/>
      <c r="E658" s="17"/>
      <c r="F658" s="33"/>
      <c r="G658" s="29" t="s">
        <v>77</v>
      </c>
      <c r="H658" s="384">
        <v>0</v>
      </c>
      <c r="I658" s="384">
        <v>27.5</v>
      </c>
      <c r="J658" s="385">
        <v>1</v>
      </c>
      <c r="K658" s="388" t="s">
        <v>53</v>
      </c>
      <c r="L658" s="384">
        <v>31.3</v>
      </c>
      <c r="M658" s="387">
        <v>100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78</v>
      </c>
      <c r="H659" s="384">
        <v>0</v>
      </c>
      <c r="I659" s="384">
        <v>27.5</v>
      </c>
      <c r="J659" s="385">
        <v>1</v>
      </c>
      <c r="K659" s="388" t="s">
        <v>52</v>
      </c>
      <c r="L659" s="389">
        <v>27.7</v>
      </c>
      <c r="M659" s="389">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250</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16" t="s">
        <v>82</v>
      </c>
      <c r="H661" s="384">
        <v>0</v>
      </c>
      <c r="I661" s="384">
        <v>27.5</v>
      </c>
      <c r="J661" s="385">
        <v>1</v>
      </c>
      <c r="K661" s="388"/>
      <c r="L661" s="384">
        <v>0</v>
      </c>
      <c r="M661" s="387">
        <v>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83</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84</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25" t="s">
        <v>80</v>
      </c>
      <c r="H664" s="384">
        <v>3000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85</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256</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257</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6" t="s">
        <v>258</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259</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48"/>
      <c r="H670" s="48"/>
      <c r="I670" s="48"/>
      <c r="J670" s="48"/>
      <c r="K670" s="48"/>
      <c r="L670" s="48"/>
      <c r="M670" s="48"/>
      <c r="N670" s="48"/>
      <c r="O670" s="48"/>
      <c r="P670" s="48"/>
      <c r="Q670" s="48"/>
      <c r="R670" s="48"/>
      <c r="S670" s="48"/>
      <c r="T670" s="48"/>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5.0999999999999996" customHeight="1" x14ac:dyDescent="0.25">
      <c r="A671" s="5"/>
      <c r="B671" s="6"/>
      <c r="C671" s="17"/>
      <c r="D671" s="17"/>
      <c r="E671" s="17"/>
      <c r="F671" s="36"/>
      <c r="G671" s="37"/>
      <c r="H671" s="37"/>
      <c r="I671" s="37"/>
      <c r="J671" s="37"/>
      <c r="K671" s="38"/>
      <c r="L671" s="38"/>
      <c r="M671" s="38"/>
      <c r="N671" s="38"/>
      <c r="O671" s="38"/>
      <c r="P671" s="38"/>
      <c r="Q671" s="38"/>
      <c r="R671" s="38"/>
      <c r="S671" s="38"/>
      <c r="T671" s="38"/>
      <c r="U671" s="38"/>
      <c r="V671" s="3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24.95" customHeight="1" x14ac:dyDescent="0.25">
      <c r="A672" s="5"/>
      <c r="B672" s="6"/>
      <c r="C672" s="39"/>
      <c r="D672" s="39"/>
      <c r="E672" s="39"/>
      <c r="F672" s="39"/>
      <c r="G672" s="40" t="str">
        <f>G639</f>
        <v>MISC COSTS - SEED GRADING &amp; CLEANING</v>
      </c>
      <c r="H672" s="39"/>
      <c r="I672" s="39"/>
      <c r="J672" s="39"/>
      <c r="K672" s="39"/>
      <c r="L672" s="39"/>
      <c r="M672" s="39"/>
      <c r="N672" s="39"/>
      <c r="O672" s="39"/>
      <c r="P672" s="39"/>
      <c r="Q672" s="39"/>
      <c r="R672" s="39"/>
      <c r="S672" s="39"/>
      <c r="T672" s="39"/>
      <c r="U672" s="39"/>
      <c r="V672" s="39"/>
      <c r="W672" s="41" t="s">
        <v>24</v>
      </c>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6"/>
      <c r="D673" s="6"/>
      <c r="E673" s="6"/>
      <c r="F673" s="7"/>
      <c r="G673" s="7"/>
      <c r="H673" s="7"/>
      <c r="I673" s="7"/>
      <c r="J673" s="7"/>
      <c r="K673" s="7"/>
      <c r="L673" s="7"/>
      <c r="M673" s="7"/>
      <c r="N673" s="7"/>
      <c r="O673" s="7"/>
      <c r="P673" s="7"/>
      <c r="Q673" s="7"/>
      <c r="R673" s="7"/>
      <c r="S673" s="7"/>
      <c r="T673" s="7"/>
      <c r="U673" s="7"/>
      <c r="V673" s="7"/>
      <c r="W673" s="7"/>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outlineLevel="1" x14ac:dyDescent="0.25">
      <c r="A674" s="5"/>
      <c r="B674" s="6"/>
      <c r="C674" s="6"/>
      <c r="D674" s="6"/>
      <c r="E674" s="6"/>
      <c r="F674" s="6"/>
      <c r="G674" s="6"/>
      <c r="H674" s="7"/>
      <c r="I674" s="7"/>
      <c r="J674" s="7"/>
      <c r="K674" s="7"/>
      <c r="L674" s="7"/>
      <c r="M674" s="7"/>
      <c r="N674" s="7"/>
      <c r="O674" s="7"/>
      <c r="P674" s="7"/>
      <c r="Q674" s="7"/>
      <c r="R674" s="7"/>
      <c r="S674" s="7"/>
      <c r="T674" s="7"/>
      <c r="U674" s="7"/>
      <c r="V674" s="7"/>
      <c r="W674" s="7"/>
      <c r="X674" s="6"/>
      <c r="Y674" s="6"/>
      <c r="Z674" s="6"/>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5.0999999999999996" customHeight="1" outlineLevel="1" thickBot="1" x14ac:dyDescent="0.3">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x14ac:dyDescent="0.25">
      <c r="A676" s="5"/>
      <c r="B676" s="6"/>
      <c r="C676" s="9" t="s">
        <v>0</v>
      </c>
      <c r="D676" s="9"/>
      <c r="E676" s="9"/>
      <c r="F676" s="9"/>
      <c r="G676" s="9"/>
      <c r="H676" s="9"/>
      <c r="I676" s="9"/>
      <c r="J676" s="9"/>
      <c r="K676" s="10"/>
      <c r="L676" s="10"/>
      <c r="M676" s="10"/>
      <c r="N676" s="10"/>
      <c r="O676" s="10"/>
      <c r="P676" s="10"/>
      <c r="Q676" s="10"/>
      <c r="R676" s="10"/>
      <c r="S676" s="10"/>
      <c r="T676" s="10"/>
      <c r="U676" s="10"/>
      <c r="V676" s="10"/>
      <c r="W676" s="11"/>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12"/>
      <c r="D677" s="12"/>
      <c r="E677" s="12" t="s">
        <v>1</v>
      </c>
      <c r="F677" s="13"/>
      <c r="G677" s="14" t="s">
        <v>57</v>
      </c>
      <c r="H677" s="13"/>
      <c r="I677" s="13"/>
      <c r="J677" s="13"/>
      <c r="K677" s="13"/>
      <c r="L677" s="13"/>
      <c r="M677" s="13"/>
      <c r="N677" s="13"/>
      <c r="O677" s="13"/>
      <c r="P677" s="13"/>
      <c r="Q677" s="13"/>
      <c r="R677" s="13"/>
      <c r="S677" s="15"/>
      <c r="T677" s="13"/>
      <c r="U677" s="15"/>
      <c r="V677" s="15"/>
      <c r="W677" s="16"/>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7"/>
      <c r="F678" s="13"/>
      <c r="G678" s="18"/>
      <c r="I678" s="13"/>
      <c r="J678" s="13"/>
      <c r="K678" s="13"/>
      <c r="L678" s="13"/>
      <c r="M678" s="13"/>
      <c r="N678" s="13"/>
      <c r="O678" s="13"/>
      <c r="P678" s="13"/>
      <c r="Q678" s="13"/>
      <c r="R678" s="13"/>
      <c r="S678" s="15"/>
      <c r="T678" s="19"/>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7"/>
      <c r="D679" s="12"/>
      <c r="E679" s="17"/>
      <c r="F679" s="13"/>
      <c r="H679" s="13" t="s">
        <v>27</v>
      </c>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20">
        <v>0</v>
      </c>
      <c r="D680" s="12"/>
      <c r="E680" s="17"/>
      <c r="F680" s="13"/>
      <c r="G680" s="21"/>
      <c r="H680" s="13"/>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7"/>
      <c r="D681" s="17"/>
      <c r="E681" s="17"/>
      <c r="F681" s="17"/>
      <c r="G681" s="17"/>
      <c r="H681" s="17"/>
      <c r="I681" s="17"/>
      <c r="J681" s="22"/>
      <c r="K681" s="22"/>
      <c r="L681" s="22"/>
      <c r="M681" s="22"/>
      <c r="N681" s="22"/>
      <c r="O681" s="22"/>
      <c r="P681" s="22"/>
      <c r="Q681" s="22"/>
      <c r="R681" s="22"/>
      <c r="S681" s="22"/>
      <c r="T681" s="22"/>
      <c r="U681" s="22"/>
      <c r="V681" s="22"/>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17"/>
      <c r="K682" s="17"/>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3" t="s">
        <v>2</v>
      </c>
      <c r="H683" s="17"/>
      <c r="I683" s="23" t="s">
        <v>28</v>
      </c>
      <c r="J683" s="23" t="s">
        <v>29</v>
      </c>
      <c r="K683" s="23" t="s">
        <v>30</v>
      </c>
      <c r="L683" s="23" t="s">
        <v>31</v>
      </c>
      <c r="M683" s="23" t="s">
        <v>32</v>
      </c>
      <c r="N683" s="23"/>
      <c r="O683" s="23"/>
      <c r="P683" s="24"/>
      <c r="Q683" s="24"/>
      <c r="R683" s="24"/>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23"/>
      <c r="J684" s="23"/>
      <c r="K684" s="23"/>
      <c r="L684" s="23"/>
      <c r="M684" s="23"/>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5.0999999999999996"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26"/>
      <c r="G686" s="27"/>
      <c r="H686" s="27"/>
      <c r="I686" s="28"/>
      <c r="J686" s="28"/>
      <c r="K686" s="28"/>
      <c r="L686" s="28"/>
      <c r="M686" s="28"/>
      <c r="N686" s="28"/>
      <c r="O686" s="28"/>
      <c r="P686" s="29"/>
      <c r="Q686" s="29"/>
      <c r="R686" s="29"/>
      <c r="S686" s="29"/>
      <c r="T686" s="29"/>
      <c r="U686" s="29"/>
      <c r="V686" s="30"/>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5" outlineLevel="1" x14ac:dyDescent="0.25">
      <c r="A687" s="5"/>
      <c r="B687" s="6"/>
      <c r="C687" s="17"/>
      <c r="D687" s="17"/>
      <c r="E687" s="17"/>
      <c r="F687" s="26"/>
      <c r="G687" s="27" t="s">
        <v>3</v>
      </c>
      <c r="H687" s="27" t="s">
        <v>4</v>
      </c>
      <c r="I687" s="390"/>
      <c r="J687" s="390"/>
      <c r="K687" s="390"/>
      <c r="L687" s="390"/>
      <c r="M687" s="390"/>
      <c r="N687" s="374"/>
      <c r="O687" s="374"/>
      <c r="P687" s="391"/>
      <c r="Q687" s="391"/>
      <c r="R687" s="391"/>
      <c r="S687" s="391"/>
      <c r="T687" s="391"/>
      <c r="U687" s="391"/>
      <c r="V687" s="4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5</v>
      </c>
      <c r="H688" s="27" t="s">
        <v>6</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2" customHeight="1" outlineLevel="1" x14ac:dyDescent="0.25">
      <c r="A689" s="5"/>
      <c r="B689" s="6"/>
      <c r="C689" s="17"/>
      <c r="D689" s="17"/>
      <c r="E689" s="17"/>
      <c r="F689" s="26"/>
      <c r="G689" s="31" t="s">
        <v>7</v>
      </c>
      <c r="H689" s="31" t="s">
        <v>8</v>
      </c>
      <c r="I689" s="390"/>
      <c r="J689" s="390"/>
      <c r="K689" s="390"/>
      <c r="L689" s="390"/>
      <c r="M689" s="390"/>
      <c r="N689" s="374"/>
      <c r="O689" s="374"/>
      <c r="P689" s="340"/>
      <c r="Q689" s="340"/>
      <c r="R689" s="340"/>
      <c r="S689" s="340"/>
      <c r="T689" s="340"/>
      <c r="U689" s="340"/>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33"/>
      <c r="G690" s="34" t="s">
        <v>9</v>
      </c>
      <c r="H690" s="34" t="s">
        <v>10</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11</v>
      </c>
      <c r="H691" s="34" t="s">
        <v>12</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13</v>
      </c>
      <c r="H692" s="34" t="s">
        <v>14</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15</v>
      </c>
      <c r="H693" s="34" t="s">
        <v>16</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19</v>
      </c>
      <c r="H694" s="34" t="s">
        <v>20</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17</v>
      </c>
      <c r="H695" s="34" t="s">
        <v>18</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22</v>
      </c>
      <c r="H696" s="34" t="s">
        <v>21</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23</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5.0999999999999996" customHeight="1" outlineLevel="1" x14ac:dyDescent="0.25">
      <c r="A698" s="5"/>
      <c r="B698" s="6"/>
      <c r="C698" s="17"/>
      <c r="D698" s="17"/>
      <c r="E698" s="17"/>
      <c r="F698" s="36"/>
      <c r="G698" s="37"/>
      <c r="H698" s="37"/>
      <c r="I698" s="37"/>
      <c r="J698" s="38"/>
      <c r="K698" s="38"/>
      <c r="L698" s="38"/>
      <c r="M698" s="38"/>
      <c r="N698" s="38"/>
      <c r="O698" s="38"/>
      <c r="P698" s="38"/>
      <c r="Q698" s="38"/>
      <c r="R698" s="38"/>
      <c r="S698" s="38"/>
      <c r="T698" s="38"/>
      <c r="U698" s="38"/>
      <c r="V698" s="30"/>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24.95" customHeight="1" outlineLevel="1" x14ac:dyDescent="0.25">
      <c r="A699" s="5"/>
      <c r="B699" s="6"/>
      <c r="C699" s="39"/>
      <c r="D699" s="39"/>
      <c r="E699" s="39"/>
      <c r="F699" s="39"/>
      <c r="G699" s="40" t="str">
        <f>G677</f>
        <v>Deepflow</v>
      </c>
      <c r="H699" s="39"/>
      <c r="I699" s="39"/>
      <c r="J699" s="39"/>
      <c r="K699" s="39"/>
      <c r="L699" s="39"/>
      <c r="M699" s="39"/>
      <c r="N699" s="39"/>
      <c r="O699" s="39"/>
      <c r="P699" s="39"/>
      <c r="Q699" s="39"/>
      <c r="R699" s="39"/>
      <c r="S699" s="39"/>
      <c r="T699" s="39"/>
      <c r="U699" s="39"/>
      <c r="V699" s="39"/>
      <c r="W699" s="41" t="s">
        <v>24</v>
      </c>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6"/>
      <c r="D700" s="6"/>
      <c r="E700" s="6"/>
      <c r="F700" s="7"/>
      <c r="G700" s="7"/>
      <c r="H700" s="7"/>
      <c r="I700" s="7"/>
      <c r="J700" s="7"/>
      <c r="K700" s="7"/>
      <c r="L700" s="7"/>
      <c r="M700" s="7"/>
      <c r="N700" s="7"/>
      <c r="O700" s="7"/>
      <c r="P700" s="7"/>
      <c r="Q700" s="7"/>
      <c r="R700" s="7"/>
      <c r="S700" s="7"/>
      <c r="T700" s="7"/>
      <c r="U700" s="7"/>
      <c r="V700" s="7"/>
      <c r="W700" s="7"/>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sheetData>
  <mergeCells count="3">
    <mergeCell ref="H606:H608"/>
    <mergeCell ref="M115:O115"/>
    <mergeCell ref="H115:J1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1061</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1073</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Crop!G646</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1084</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1085</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1086</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1087</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1088</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1072</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1078</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1079</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1069</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1070</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1062</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1066</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1063</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1065</v>
      </c>
      <c r="L70" s="803" t="s">
        <v>1065</v>
      </c>
      <c r="M70" s="803" t="s">
        <v>1065</v>
      </c>
      <c r="N70" s="803" t="s">
        <v>1065</v>
      </c>
      <c r="O70" s="803" t="s">
        <v>1065</v>
      </c>
      <c r="P70" s="803" t="s">
        <v>1065</v>
      </c>
      <c r="Q70" s="803" t="s">
        <v>1065</v>
      </c>
      <c r="R70" s="803" t="s">
        <v>1065</v>
      </c>
      <c r="S70" s="803" t="s">
        <v>1065</v>
      </c>
      <c r="T70" s="803" t="s">
        <v>1065</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1064</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1059</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1068</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1067</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1074</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1060</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1058</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1080</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28" zoomScale="90" zoomScaleNormal="90" workbookViewId="0">
      <selection activeCell="R18" sqref="R18"/>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1048</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MIN(Crop!I62:I78)</f>
        <v>43794</v>
      </c>
      <c r="H43" s="407">
        <f>MIN(Crop!J62:J78)</f>
        <v>43794</v>
      </c>
      <c r="I43" s="407">
        <f>MIN(Crop!K62:K78)</f>
        <v>43794</v>
      </c>
      <c r="J43" s="407">
        <f>MIN(Crop!L62:L78)</f>
        <v>43794</v>
      </c>
      <c r="K43" s="407">
        <f>MIN(Crop!M62:M78)</f>
        <v>43794</v>
      </c>
      <c r="L43" s="407">
        <f>MIN(Crop!N62:N78)</f>
        <v>43794</v>
      </c>
      <c r="M43" s="407">
        <f>MIN(Crop!O62:O78)</f>
        <v>43794</v>
      </c>
      <c r="N43" s="407">
        <f>MIN(Crop!P62:P78)</f>
        <v>43794</v>
      </c>
      <c r="O43" s="407">
        <f>MIN(Crop!Q62:Q78)</f>
        <v>43794</v>
      </c>
      <c r="P43" s="407">
        <f>MIN(Crop!R62:R78)</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49" t="s">
        <v>874</v>
      </c>
      <c r="J58" s="949"/>
      <c r="K58" s="949"/>
      <c r="L58" s="949" t="s">
        <v>875</v>
      </c>
      <c r="M58" s="949"/>
      <c r="N58" s="949"/>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1057</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1056</v>
      </c>
      <c r="H74" s="197" t="s">
        <v>291</v>
      </c>
      <c r="I74" s="892"/>
      <c r="J74" s="803" t="s">
        <v>108</v>
      </c>
      <c r="K74" s="803" t="s">
        <v>1056</v>
      </c>
      <c r="L74" s="803" t="s">
        <v>291</v>
      </c>
      <c r="M74" s="892"/>
      <c r="N74" s="803" t="s">
        <v>108</v>
      </c>
      <c r="O74" s="803" t="s">
        <v>1056</v>
      </c>
      <c r="P74" s="803" t="s">
        <v>291</v>
      </c>
      <c r="Q74" s="892"/>
      <c r="R74" s="803" t="s">
        <v>108</v>
      </c>
      <c r="S74" s="803" t="s">
        <v>1056</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1055</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9"/>
      <c r="F101" s="950"/>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1056</v>
      </c>
      <c r="L102" s="23" t="s">
        <v>291</v>
      </c>
      <c r="M102" s="803"/>
      <c r="N102" s="23" t="s">
        <v>108</v>
      </c>
      <c r="O102" s="803" t="s">
        <v>1056</v>
      </c>
      <c r="P102" s="23" t="s">
        <v>291</v>
      </c>
      <c r="Q102" s="803"/>
      <c r="R102" s="23" t="s">
        <v>108</v>
      </c>
      <c r="S102" s="803" t="s">
        <v>1056</v>
      </c>
      <c r="T102" s="23" t="s">
        <v>291</v>
      </c>
      <c r="U102" s="23"/>
      <c r="V102" s="23" t="s">
        <v>108</v>
      </c>
      <c r="W102" s="803" t="s">
        <v>1056</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1084</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1085</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1086</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1087</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1088</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1084</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1085</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1086</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1087</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1088</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3" t="s">
        <v>1049</v>
      </c>
      <c r="I45" s="954"/>
      <c r="J45" s="954"/>
      <c r="K45" s="954"/>
      <c r="L45" s="954"/>
      <c r="M45" s="954"/>
      <c r="N45" s="954"/>
      <c r="O45" s="954"/>
      <c r="P45" s="954"/>
      <c r="Q45" s="954"/>
      <c r="R45" s="954"/>
      <c r="S45" s="954"/>
      <c r="T45" s="955"/>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51"/>
      <c r="M683" s="952"/>
      <c r="N683" s="952"/>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1075</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9" activePane="bottomRight" state="frozen"/>
      <selection activeCell="A6" sqref="A6"/>
      <selection pane="topRight" activeCell="I6" sqref="I6"/>
      <selection pane="bottomLeft" activeCell="A35" sqref="A35"/>
      <selection pane="bottomRight" activeCell="K229" sqref="K229"/>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v>44396.405085532402</v>
      </c>
      <c r="J18" s="962" t="s">
        <v>1071</v>
      </c>
      <c r="K18" s="963"/>
      <c r="L18" s="963"/>
      <c r="M18" s="963"/>
      <c r="N18" s="963"/>
      <c r="O18" s="963"/>
      <c r="P18" s="963"/>
      <c r="Q18" s="963"/>
      <c r="R18" s="963"/>
      <c r="S18" s="963"/>
      <c r="T18" s="963"/>
      <c r="U18" s="963"/>
      <c r="V18" s="963"/>
      <c r="W18" s="963"/>
      <c r="X18" s="964"/>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5" t="s">
        <v>1035</v>
      </c>
      <c r="K21" s="965"/>
      <c r="L21" s="965"/>
      <c r="M21" s="965"/>
      <c r="N21" s="965"/>
      <c r="O21" s="965"/>
      <c r="P21" s="965"/>
      <c r="Q21" s="965"/>
      <c r="R21" s="965"/>
      <c r="S21" s="965"/>
      <c r="T21" s="965"/>
      <c r="U21" s="965"/>
      <c r="V21" s="965"/>
      <c r="W21" s="965"/>
      <c r="X21" s="965"/>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999" t="s">
        <v>937</v>
      </c>
      <c r="P73" s="1000"/>
      <c r="Q73" s="1000"/>
      <c r="R73" s="1000"/>
      <c r="S73" s="1000"/>
      <c r="T73" s="1000"/>
      <c r="U73" s="1000"/>
      <c r="V73" s="1001"/>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1090</v>
      </c>
      <c r="I225" s="460"/>
      <c r="J225" s="940" t="s">
        <v>1092</v>
      </c>
      <c r="K225" s="940" t="s">
        <v>1091</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DATE(i_startyear,MONTH(MIN($N$654:$U$656)+21),DAY(MIN($N$654:$U$656)+21))</f>
        <v>43774</v>
      </c>
      <c r="K227" s="557">
        <f>DATE(i_startyear,MONTH(MIN($N$654:$U$656)-21),DAY(MIN($N$654:$U$656)-21))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DATE(i_startyear,MONTH(MIN($N$678:$U$680)+21),DAY(MIN($N$678:$U$680)+21))</f>
        <v>43501</v>
      </c>
      <c r="K228" s="557">
        <f>DATE(i_startyear,MONTH(MIN($N$678:$U$680)-21),DAY(MIN($N$678:$U$680)-21))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DATE(i_startyear,MONTH(MIN($N$702:$U$704)+21),DAY(MIN($N$702:$U$704)+21))</f>
        <v>43501</v>
      </c>
      <c r="K229" s="557">
        <f>DATE(i_startyear,MONTH(MIN($N$702:$U$704)-21),DAY(MIN($N$702:$U$704)-21))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outlineLevel="2" x14ac:dyDescent="0.25">
      <c r="A260" s="411"/>
      <c r="B260" s="420"/>
      <c r="C260" s="413">
        <f>INT($C$241)+2</f>
        <v>3</v>
      </c>
      <c r="D260" s="442"/>
      <c r="E260" s="500"/>
      <c r="F260" s="500"/>
      <c r="G260" s="442"/>
      <c r="H260" s="507" t="s">
        <v>971</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6" t="s">
        <v>599</v>
      </c>
      <c r="AD260" s="967"/>
      <c r="AE260" s="967"/>
      <c r="AF260" s="968"/>
      <c r="AG260" s="447"/>
      <c r="AH260" s="510" t="s">
        <v>600</v>
      </c>
      <c r="AI260" s="510"/>
      <c r="AJ260" s="510"/>
      <c r="AK260" s="510"/>
      <c r="AL260" s="447"/>
      <c r="AM260" s="447"/>
      <c r="AN260" s="447"/>
      <c r="AO260" s="447"/>
      <c r="AP260" s="442"/>
      <c r="AQ260" s="423"/>
      <c r="AR260" s="411"/>
      <c r="AS260" s="411"/>
      <c r="AT260" s="411"/>
    </row>
    <row r="261" spans="1:46" outlineLevel="2" x14ac:dyDescent="0.25">
      <c r="A261" s="411"/>
      <c r="B261" s="420"/>
      <c r="C261" s="413"/>
      <c r="D261" s="442"/>
      <c r="E261" s="500"/>
      <c r="F261" s="500"/>
      <c r="G261" s="442"/>
      <c r="H261" s="811" t="s">
        <v>970</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69"/>
      <c r="AD261" s="970"/>
      <c r="AE261" s="970"/>
      <c r="AF261" s="971"/>
      <c r="AG261" s="447"/>
      <c r="AH261" s="510"/>
      <c r="AI261" s="510"/>
      <c r="AJ261" s="510"/>
      <c r="AK261" s="510"/>
      <c r="AL261" s="447"/>
      <c r="AM261" s="447"/>
      <c r="AN261" s="447"/>
      <c r="AO261" s="447"/>
      <c r="AP261" s="442"/>
      <c r="AQ261" s="423"/>
      <c r="AR261" s="411"/>
      <c r="AS261" s="411"/>
      <c r="AT261" s="411"/>
    </row>
    <row r="262" spans="1:46" outlineLevel="2" x14ac:dyDescent="0.25">
      <c r="A262" s="411"/>
      <c r="B262" s="420"/>
      <c r="C262" s="413">
        <f>INT($C$241)+2</f>
        <v>3</v>
      </c>
      <c r="D262" s="442"/>
      <c r="E262" s="500"/>
      <c r="F262" s="500"/>
      <c r="G262" s="442"/>
      <c r="H262" s="511" t="s">
        <v>969</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72"/>
      <c r="AD262" s="973"/>
      <c r="AE262" s="973"/>
      <c r="AF262" s="974"/>
      <c r="AG262" s="463"/>
      <c r="AH262" s="514"/>
      <c r="AI262" s="514"/>
      <c r="AJ262" s="514"/>
      <c r="AK262" s="514"/>
      <c r="AL262" s="463"/>
      <c r="AM262" s="463"/>
      <c r="AN262" s="463"/>
      <c r="AO262" s="463"/>
      <c r="AP262" s="442"/>
      <c r="AQ262" s="423"/>
      <c r="AR262" s="411"/>
      <c r="AS262" s="411"/>
      <c r="AT262" s="411"/>
    </row>
    <row r="263" spans="1:46"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6" t="s">
        <v>602</v>
      </c>
      <c r="AD263" s="967"/>
      <c r="AE263" s="967"/>
      <c r="AF263" s="968"/>
      <c r="AG263" s="447"/>
      <c r="AH263" s="515" t="s">
        <v>603</v>
      </c>
      <c r="AI263" s="510"/>
      <c r="AJ263" s="510"/>
      <c r="AK263" s="510"/>
      <c r="AL263" s="447"/>
      <c r="AM263" s="447"/>
      <c r="AN263" s="447"/>
      <c r="AO263" s="447"/>
      <c r="AP263" s="442"/>
      <c r="AQ263" s="423"/>
      <c r="AR263" s="411"/>
      <c r="AS263" s="411"/>
      <c r="AT263" s="411"/>
    </row>
    <row r="264" spans="1:46"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72"/>
      <c r="AD264" s="973"/>
      <c r="AE264" s="973"/>
      <c r="AF264" s="974"/>
      <c r="AG264" s="447"/>
      <c r="AH264" s="510"/>
      <c r="AI264" s="510"/>
      <c r="AJ264" s="510"/>
      <c r="AK264" s="510"/>
      <c r="AL264" s="447"/>
      <c r="AM264" s="447"/>
      <c r="AN264" s="447"/>
      <c r="AO264" s="447"/>
      <c r="AP264" s="442"/>
      <c r="AQ264" s="423"/>
      <c r="AR264" s="411"/>
      <c r="AS264" s="411"/>
      <c r="AT264" s="411"/>
    </row>
    <row r="265" spans="1:46"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921</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outlineLevel="2" collapsed="1" x14ac:dyDescent="0.25">
      <c r="A317" s="411"/>
      <c r="B317" s="420"/>
      <c r="C317" s="413">
        <f>INT($C$241+3)</f>
        <v>4</v>
      </c>
      <c r="D317" s="442"/>
      <c r="E317" s="500"/>
      <c r="F317" s="500"/>
      <c r="G317" s="442"/>
      <c r="H317" s="516" t="s">
        <v>632</v>
      </c>
      <c r="I317" s="470" t="s">
        <v>633</v>
      </c>
      <c r="J317" s="469"/>
      <c r="K317" s="447"/>
      <c r="L317" s="447"/>
      <c r="M317" s="447"/>
      <c r="N317" s="447"/>
      <c r="O317" s="975" t="s">
        <v>634</v>
      </c>
      <c r="P317" s="976"/>
      <c r="Q317" s="976"/>
      <c r="R317" s="976"/>
      <c r="S317" s="976"/>
      <c r="T317" s="976"/>
      <c r="U317" s="976"/>
      <c r="V317" s="976"/>
      <c r="W317" s="976"/>
      <c r="X317" s="97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78"/>
      <c r="P318" s="979"/>
      <c r="Q318" s="979"/>
      <c r="R318" s="979"/>
      <c r="S318" s="979"/>
      <c r="T318" s="979"/>
      <c r="U318" s="979"/>
      <c r="V318" s="979"/>
      <c r="W318" s="979"/>
      <c r="X318" s="980"/>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78"/>
      <c r="P319" s="979"/>
      <c r="Q319" s="979"/>
      <c r="R319" s="979"/>
      <c r="S319" s="979"/>
      <c r="T319" s="979"/>
      <c r="U319" s="979"/>
      <c r="V319" s="979"/>
      <c r="W319" s="979"/>
      <c r="X319" s="980"/>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81"/>
      <c r="P320" s="982"/>
      <c r="Q320" s="982"/>
      <c r="R320" s="982"/>
      <c r="S320" s="982"/>
      <c r="T320" s="982"/>
      <c r="U320" s="982"/>
      <c r="V320" s="982"/>
      <c r="W320" s="982"/>
      <c r="X320" s="983"/>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934</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935</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outlineLevel="2" collapsed="1" x14ac:dyDescent="0.25">
      <c r="A344" s="411"/>
      <c r="B344" s="420"/>
      <c r="C344" s="413">
        <f>INT($C$241+3)</f>
        <v>4</v>
      </c>
      <c r="D344" s="442"/>
      <c r="E344" s="500"/>
      <c r="F344" s="500"/>
      <c r="G344" s="442"/>
      <c r="H344" s="516"/>
      <c r="I344" s="470" t="s">
        <v>607</v>
      </c>
      <c r="J344" s="470"/>
      <c r="K344" s="447"/>
      <c r="L344" s="447"/>
      <c r="M344" s="447"/>
      <c r="N344" s="470" t="s">
        <v>939</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4" t="s">
        <v>660</v>
      </c>
      <c r="L372" s="985"/>
      <c r="M372" s="986"/>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7"/>
      <c r="L373" s="988"/>
      <c r="M373" s="989"/>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1053</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1002" t="s">
        <v>1054</v>
      </c>
      <c r="Q380" s="1002"/>
      <c r="R380" s="1002"/>
      <c r="S380" s="1002"/>
      <c r="T380" s="1002"/>
      <c r="U380" s="1002"/>
      <c r="V380" s="1002"/>
      <c r="W380" s="1002"/>
      <c r="X380" s="1002"/>
      <c r="Y380" s="1002"/>
      <c r="Z380" s="1003"/>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4"/>
      <c r="Q381" s="1004"/>
      <c r="R381" s="1004"/>
      <c r="S381" s="1004"/>
      <c r="T381" s="1004"/>
      <c r="U381" s="1004"/>
      <c r="V381" s="1004"/>
      <c r="W381" s="1004"/>
      <c r="X381" s="1004"/>
      <c r="Y381" s="1004"/>
      <c r="Z381" s="1005"/>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4"/>
      <c r="Q382" s="1004"/>
      <c r="R382" s="1004"/>
      <c r="S382" s="1004"/>
      <c r="T382" s="1004"/>
      <c r="U382" s="1004"/>
      <c r="V382" s="1004"/>
      <c r="W382" s="1004"/>
      <c r="X382" s="1004"/>
      <c r="Y382" s="1004"/>
      <c r="Z382" s="1005"/>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4"/>
      <c r="Q383" s="1004"/>
      <c r="R383" s="1004"/>
      <c r="S383" s="1004"/>
      <c r="T383" s="1004"/>
      <c r="U383" s="1004"/>
      <c r="V383" s="1004"/>
      <c r="W383" s="1004"/>
      <c r="X383" s="1004"/>
      <c r="Y383" s="1004"/>
      <c r="Z383" s="1005"/>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4"/>
      <c r="Q384" s="1004"/>
      <c r="R384" s="1004"/>
      <c r="S384" s="1004"/>
      <c r="T384" s="1004"/>
      <c r="U384" s="1004"/>
      <c r="V384" s="1004"/>
      <c r="W384" s="1004"/>
      <c r="X384" s="1004"/>
      <c r="Y384" s="1004"/>
      <c r="Z384" s="1005"/>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4"/>
      <c r="Q385" s="1004"/>
      <c r="R385" s="1004"/>
      <c r="S385" s="1004"/>
      <c r="T385" s="1004"/>
      <c r="U385" s="1004"/>
      <c r="V385" s="1004"/>
      <c r="W385" s="1004"/>
      <c r="X385" s="1004"/>
      <c r="Y385" s="1004"/>
      <c r="Z385" s="1005"/>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4"/>
      <c r="Q386" s="1004"/>
      <c r="R386" s="1004"/>
      <c r="S386" s="1004"/>
      <c r="T386" s="1004"/>
      <c r="U386" s="1004"/>
      <c r="V386" s="1004"/>
      <c r="W386" s="1004"/>
      <c r="X386" s="1004"/>
      <c r="Y386" s="1004"/>
      <c r="Z386" s="1005"/>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6"/>
      <c r="Q387" s="1006"/>
      <c r="R387" s="1006"/>
      <c r="S387" s="1006"/>
      <c r="T387" s="1006"/>
      <c r="U387" s="1006"/>
      <c r="V387" s="1006"/>
      <c r="W387" s="1006"/>
      <c r="X387" s="1006"/>
      <c r="Y387" s="1006"/>
      <c r="Z387" s="1007"/>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x14ac:dyDescent="0.25">
      <c r="A389" s="411"/>
      <c r="B389" s="420"/>
      <c r="C389" s="413">
        <f>INT($C$241)+1</f>
        <v>2</v>
      </c>
      <c r="D389" s="442"/>
      <c r="E389" s="500"/>
      <c r="F389" s="500"/>
      <c r="G389" s="442"/>
      <c r="H389" s="503" t="s">
        <v>1030</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outlineLevel="2" collapsed="1" x14ac:dyDescent="0.25">
      <c r="A391" s="411"/>
      <c r="B391" s="420"/>
      <c r="C391" s="413">
        <f>INT($C$241)+2</f>
        <v>3</v>
      </c>
      <c r="D391" s="442"/>
      <c r="E391" s="500"/>
      <c r="F391" s="500"/>
      <c r="G391" s="442"/>
      <c r="H391" s="516" t="s">
        <v>672</v>
      </c>
      <c r="I391" s="470" t="s">
        <v>673</v>
      </c>
      <c r="J391" s="573"/>
      <c r="K391" s="470" t="s">
        <v>922</v>
      </c>
      <c r="L391" s="470"/>
      <c r="M391" s="470"/>
      <c r="N391" s="470" t="s">
        <v>923</v>
      </c>
      <c r="O391" s="470"/>
      <c r="P391" s="470"/>
      <c r="Q391" s="470"/>
      <c r="R391" s="470" t="s">
        <v>924</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925</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933</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933</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933</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outlineLevel="2" collapsed="1" x14ac:dyDescent="0.25">
      <c r="A466" s="411"/>
      <c r="B466" s="420"/>
      <c r="C466" s="413">
        <f>INT($C$241)+2</f>
        <v>3</v>
      </c>
      <c r="D466" s="442"/>
      <c r="E466" s="500"/>
      <c r="F466" s="500"/>
      <c r="G466" s="442"/>
      <c r="H466" s="516" t="s">
        <v>672</v>
      </c>
      <c r="I466" s="516" t="s">
        <v>1018</v>
      </c>
      <c r="J466" s="470" t="s">
        <v>1033</v>
      </c>
      <c r="K466" s="470"/>
      <c r="L466" s="574">
        <f>COUNTA($J467:$J$587)/COUNTA($I467:$I$587)</f>
        <v>8</v>
      </c>
      <c r="M466" s="447"/>
      <c r="N466" s="470" t="s">
        <v>681</v>
      </c>
      <c r="O466" s="470"/>
      <c r="P466" s="470"/>
      <c r="Q466" s="470"/>
      <c r="R466" s="868" t="s">
        <v>1031</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1020</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1020</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1020</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1020</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1020</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1020</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1020</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1020</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1020</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1020</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1020</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1020</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1020</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1020</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1020</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outlineLevel="2" collapsed="1" x14ac:dyDescent="0.25">
      <c r="A614" s="411"/>
      <c r="B614" s="420"/>
      <c r="C614" s="413">
        <f>INT($C$241)+2</f>
        <v>3</v>
      </c>
      <c r="D614" s="442"/>
      <c r="E614" s="500"/>
      <c r="F614" s="500"/>
      <c r="G614" s="442"/>
      <c r="H614" s="516" t="s">
        <v>672</v>
      </c>
      <c r="I614" s="470" t="s">
        <v>1051</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outlineLevel="2" collapsed="1" x14ac:dyDescent="0.25">
      <c r="A628" s="411"/>
      <c r="B628" s="420"/>
      <c r="C628" s="413">
        <f>INT($C$241)+2</f>
        <v>3</v>
      </c>
      <c r="D628" s="442"/>
      <c r="E628" s="500"/>
      <c r="F628" s="500"/>
      <c r="G628" s="442"/>
      <c r="H628" s="516" t="s">
        <v>672</v>
      </c>
      <c r="I628" s="470" t="s">
        <v>1052</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hidden="1"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hidden="1"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968</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926</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90" t="s">
        <v>956</v>
      </c>
      <c r="X840" s="991"/>
      <c r="Y840" s="991"/>
      <c r="Z840" s="991"/>
      <c r="AA840" s="992"/>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3"/>
      <c r="X841" s="994"/>
      <c r="Y841" s="994"/>
      <c r="Z841" s="994"/>
      <c r="AA841" s="995"/>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3"/>
      <c r="X842" s="994"/>
      <c r="Y842" s="994"/>
      <c r="Z842" s="994"/>
      <c r="AA842" s="995"/>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3"/>
      <c r="X843" s="994"/>
      <c r="Y843" s="994"/>
      <c r="Z843" s="994"/>
      <c r="AA843" s="995"/>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3"/>
      <c r="X844" s="994"/>
      <c r="Y844" s="994"/>
      <c r="Z844" s="994"/>
      <c r="AA844" s="995"/>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3"/>
      <c r="X845" s="994"/>
      <c r="Y845" s="994"/>
      <c r="Z845" s="994"/>
      <c r="AA845" s="995"/>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3"/>
      <c r="X846" s="994"/>
      <c r="Y846" s="994"/>
      <c r="Z846" s="994"/>
      <c r="AA846" s="995"/>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3"/>
      <c r="X847" s="994"/>
      <c r="Y847" s="994"/>
      <c r="Z847" s="994"/>
      <c r="AA847" s="995"/>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3"/>
      <c r="X848" s="994"/>
      <c r="Y848" s="994"/>
      <c r="Z848" s="994"/>
      <c r="AA848" s="995"/>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3"/>
      <c r="X849" s="994"/>
      <c r="Y849" s="994"/>
      <c r="Z849" s="994"/>
      <c r="AA849" s="995"/>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957</v>
      </c>
      <c r="K850" s="602"/>
      <c r="L850" s="602"/>
      <c r="M850" s="602"/>
      <c r="N850" s="602"/>
      <c r="O850" s="589"/>
      <c r="P850" s="589"/>
      <c r="Q850" s="589"/>
      <c r="R850" s="589"/>
      <c r="S850" s="589">
        <v>1</v>
      </c>
      <c r="T850" s="589">
        <v>1</v>
      </c>
      <c r="U850" s="589">
        <v>1</v>
      </c>
      <c r="V850" s="589">
        <v>1</v>
      </c>
      <c r="W850" s="993"/>
      <c r="X850" s="994"/>
      <c r="Y850" s="994"/>
      <c r="Z850" s="994"/>
      <c r="AA850" s="995"/>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3"/>
      <c r="X851" s="994"/>
      <c r="Y851" s="994"/>
      <c r="Z851" s="994"/>
      <c r="AA851" s="995"/>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3"/>
      <c r="X852" s="994"/>
      <c r="Y852" s="994"/>
      <c r="Z852" s="994"/>
      <c r="AA852" s="995"/>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3"/>
      <c r="X853" s="994"/>
      <c r="Y853" s="994"/>
      <c r="Z853" s="994"/>
      <c r="AA853" s="995"/>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3"/>
      <c r="X854" s="994"/>
      <c r="Y854" s="994"/>
      <c r="Z854" s="994"/>
      <c r="AA854" s="995"/>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3"/>
      <c r="X855" s="994"/>
      <c r="Y855" s="994"/>
      <c r="Z855" s="994"/>
      <c r="AA855" s="995"/>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3"/>
      <c r="X856" s="994"/>
      <c r="Y856" s="994"/>
      <c r="Z856" s="994"/>
      <c r="AA856" s="995"/>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6"/>
      <c r="X857" s="997"/>
      <c r="Y857" s="997"/>
      <c r="Z857" s="997"/>
      <c r="AA857" s="998"/>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1034</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6" t="s">
        <v>765</v>
      </c>
      <c r="I880" s="957"/>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58"/>
      <c r="I881" s="959"/>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0"/>
      <c r="I882" s="961"/>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6" t="s">
        <v>771</v>
      </c>
      <c r="I884" s="957"/>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58"/>
      <c r="I885" s="959"/>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0"/>
      <c r="I886" s="961"/>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6" t="s">
        <v>773</v>
      </c>
      <c r="I888" s="957"/>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58"/>
      <c r="I889" s="959"/>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0"/>
      <c r="I890" s="961"/>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6" t="s">
        <v>775</v>
      </c>
      <c r="I892" s="957"/>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58"/>
      <c r="I893" s="959"/>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0"/>
      <c r="I894" s="961"/>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6" t="s">
        <v>777</v>
      </c>
      <c r="I896" s="957"/>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58"/>
      <c r="I897" s="959"/>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0"/>
      <c r="I898" s="961"/>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6"/>
      <c r="I900" s="957"/>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58"/>
      <c r="I901" s="959"/>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0"/>
      <c r="I902" s="961"/>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6"/>
      <c r="I904" s="957"/>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58"/>
      <c r="I905" s="959"/>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0"/>
      <c r="I906" s="961"/>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6"/>
      <c r="I908" s="957"/>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58"/>
      <c r="I909" s="959"/>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0"/>
      <c r="I910" s="961"/>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6" t="s">
        <v>782</v>
      </c>
      <c r="I912" s="957"/>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58"/>
      <c r="I913" s="959"/>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0"/>
      <c r="I914" s="961"/>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6" t="s">
        <v>784</v>
      </c>
      <c r="I916" s="957"/>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58"/>
      <c r="I917" s="959"/>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0"/>
      <c r="I918" s="961"/>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6" t="s">
        <v>786</v>
      </c>
      <c r="I920" s="957"/>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58"/>
      <c r="I921" s="959"/>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0"/>
      <c r="I922" s="961"/>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6" t="s">
        <v>786</v>
      </c>
      <c r="I924" s="957"/>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58"/>
      <c r="I925" s="959"/>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0"/>
      <c r="I926" s="961"/>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6" t="s">
        <v>786</v>
      </c>
      <c r="I928" s="957"/>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58"/>
      <c r="I929" s="959"/>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0"/>
      <c r="I930" s="961"/>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6" t="s">
        <v>790</v>
      </c>
      <c r="I932" s="957"/>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58"/>
      <c r="I933" s="959"/>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0"/>
      <c r="I934" s="961"/>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6" t="s">
        <v>792</v>
      </c>
      <c r="I936" s="957"/>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58"/>
      <c r="I937" s="959"/>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0"/>
      <c r="I938" s="961"/>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6" t="s">
        <v>794</v>
      </c>
      <c r="I940" s="957"/>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58"/>
      <c r="I941" s="959"/>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0"/>
      <c r="I942" s="961"/>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6"/>
      <c r="I944" s="957"/>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58"/>
      <c r="I945" s="959"/>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0"/>
      <c r="I946" s="961"/>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6" t="s">
        <v>797</v>
      </c>
      <c r="I948" s="957"/>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58"/>
      <c r="I949" s="959"/>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0"/>
      <c r="I950" s="961"/>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6" t="s">
        <v>799</v>
      </c>
      <c r="I952" s="957"/>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58"/>
      <c r="I953" s="959"/>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0"/>
      <c r="I954" s="961"/>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6" t="s">
        <v>801</v>
      </c>
      <c r="I956" s="957"/>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58"/>
      <c r="I957" s="959"/>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0"/>
      <c r="I958" s="961"/>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6" t="s">
        <v>803</v>
      </c>
      <c r="I960" s="957"/>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58"/>
      <c r="I961" s="959"/>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0"/>
      <c r="I962" s="961"/>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6" t="s">
        <v>805</v>
      </c>
      <c r="I964" s="957"/>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58"/>
      <c r="I965" s="959"/>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0"/>
      <c r="I966" s="961"/>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6" t="s">
        <v>807</v>
      </c>
      <c r="I968" s="957"/>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58"/>
      <c r="I969" s="959"/>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0"/>
      <c r="I970" s="961"/>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6" t="s">
        <v>809</v>
      </c>
      <c r="I972" s="957"/>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58"/>
      <c r="I973" s="959"/>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0"/>
      <c r="I974" s="961"/>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6" t="s">
        <v>811</v>
      </c>
      <c r="I976" s="957"/>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58"/>
      <c r="I977" s="959"/>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0"/>
      <c r="I978" s="961"/>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6" t="s">
        <v>813</v>
      </c>
      <c r="I980" s="957"/>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58"/>
      <c r="I981" s="959"/>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0"/>
      <c r="I982" s="961"/>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6" t="s">
        <v>815</v>
      </c>
      <c r="I984" s="957"/>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58"/>
      <c r="I985" s="959"/>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0"/>
      <c r="I986" s="961"/>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08" t="s">
        <v>1040</v>
      </c>
      <c r="L18" s="1009"/>
      <c r="M18" s="1009"/>
      <c r="N18" s="1009"/>
      <c r="O18" s="1009"/>
      <c r="P18" s="1009"/>
      <c r="Q18" s="1009"/>
      <c r="R18" s="1009"/>
      <c r="S18" s="1009"/>
      <c r="T18" s="1009"/>
      <c r="U18" s="1009"/>
      <c r="V18" s="1009"/>
      <c r="W18" s="1009"/>
      <c r="X18" s="1009"/>
      <c r="Y18" s="1009"/>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10" t="s">
        <v>1076</v>
      </c>
      <c r="L21" s="1011"/>
      <c r="M21" s="1011"/>
      <c r="N21" s="1011"/>
      <c r="O21" s="1011"/>
      <c r="P21" s="1011"/>
      <c r="Q21" s="1011"/>
      <c r="R21" s="1011"/>
      <c r="S21" s="1011"/>
      <c r="T21" s="1011"/>
      <c r="U21" s="1011"/>
      <c r="V21" s="1011"/>
      <c r="W21" s="1011"/>
      <c r="X21" s="1011"/>
      <c r="Y21" s="1012"/>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1077</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1070</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1084</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1085</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1086</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1087</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1088</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Crop!H62</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Crop!H63</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Crop!H64</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Crop!H65</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Crop!H66</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Crop!H67</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Crop!H68</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Crop!H70</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Crop!H71</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Crop!H72</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Crop!H73</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Crop!H74</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Crop!H75</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Crop!H76</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Crop!H77</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Crop!H78</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1050</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1068</v>
      </c>
      <c r="H156" s="779"/>
      <c r="I156" s="109" t="s">
        <v>1067</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1083</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458</v>
      </c>
      <c r="B4" s="408">
        <v>0</v>
      </c>
    </row>
    <row r="6" spans="1:3" x14ac:dyDescent="0.25">
      <c r="B6" s="69" t="s">
        <v>1094</v>
      </c>
      <c r="C6" s="69" t="s">
        <v>115</v>
      </c>
    </row>
    <row r="7" spans="1:3" x14ac:dyDescent="0.25">
      <c r="A7" s="69" t="s">
        <v>1093</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333</vt:i4>
      </vt:variant>
    </vt:vector>
  </HeadingPairs>
  <TitlesOfParts>
    <vt:vector size="348"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2021-09-16T00:24:42Z</dcterms:modified>
</cp:coreProperties>
</file>